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nt Luhf paper\submission stuff\"/>
    </mc:Choice>
  </mc:AlternateContent>
  <bookViews>
    <workbookView xWindow="-120" yWindow="-120" windowWidth="20730" windowHeight="11160" activeTab="1"/>
  </bookViews>
  <sheets>
    <sheet name="210122 LuHf" sheetId="1" r:id="rId1"/>
    <sheet name="210122 stds" sheetId="2" r:id="rId2"/>
    <sheet name="280322 LuHf" sheetId="5" r:id="rId3"/>
    <sheet name="280322 stds" sheetId="4" r:id="rId4"/>
    <sheet name="100622 LuHf" sheetId="6" r:id="rId5"/>
    <sheet name="100622 stds" sheetId="7" r:id="rId6"/>
    <sheet name="Results table" sheetId="8" r:id="rId7"/>
  </sheets>
  <definedNames>
    <definedName name="_xlnm._FilterDatabase" localSheetId="6" hidden="1">'Results table'!$A$1:$I$1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8" l="1"/>
  <c r="F5" i="8"/>
  <c r="T147" i="5" l="1"/>
  <c r="Q5" i="1" l="1"/>
  <c r="Q87" i="1"/>
  <c r="Q229" i="1"/>
  <c r="Q315" i="1"/>
  <c r="Q657" i="5"/>
  <c r="Q561" i="5"/>
  <c r="Q329" i="5"/>
  <c r="Q3" i="6"/>
  <c r="F2" i="8" l="1"/>
  <c r="F13" i="8"/>
  <c r="F12" i="8"/>
  <c r="F9" i="8"/>
  <c r="F11" i="8"/>
  <c r="F10" i="8"/>
  <c r="F16" i="8"/>
  <c r="F7" i="8"/>
  <c r="F6" i="8"/>
  <c r="F18" i="8"/>
  <c r="F17" i="8"/>
  <c r="F8" i="8"/>
  <c r="F14" i="8"/>
  <c r="F15" i="8"/>
  <c r="F19" i="8"/>
  <c r="F4" i="8"/>
  <c r="M227" i="5" l="1"/>
  <c r="N227" i="5"/>
  <c r="X633" i="5" l="1"/>
  <c r="Q633" i="5"/>
  <c r="Q499" i="5"/>
  <c r="Q437" i="5"/>
  <c r="Q267" i="5"/>
  <c r="Q203" i="5"/>
  <c r="Q147" i="5"/>
  <c r="Q100" i="5"/>
  <c r="Q3" i="5"/>
  <c r="Q387" i="1"/>
  <c r="F389" i="1"/>
  <c r="G389" i="1"/>
  <c r="M389" i="1"/>
  <c r="N389" i="1"/>
  <c r="F390" i="1"/>
  <c r="G390" i="1"/>
  <c r="M390" i="1"/>
  <c r="N390" i="1"/>
  <c r="F231" i="1"/>
  <c r="G231" i="1"/>
  <c r="M231" i="1"/>
  <c r="N231" i="1"/>
  <c r="F232" i="1"/>
  <c r="G232" i="1"/>
  <c r="M232" i="1"/>
  <c r="N232" i="1"/>
  <c r="F317" i="1"/>
  <c r="G317" i="1"/>
  <c r="M317" i="1"/>
  <c r="N317" i="1"/>
  <c r="F318" i="1"/>
  <c r="G318" i="1"/>
  <c r="M318" i="1"/>
  <c r="N318" i="1"/>
  <c r="F563" i="5"/>
  <c r="G563" i="5"/>
  <c r="M563" i="5"/>
  <c r="N563" i="5"/>
  <c r="F564" i="5"/>
  <c r="G564" i="5"/>
  <c r="M564" i="5"/>
  <c r="N564" i="5"/>
  <c r="F269" i="5"/>
  <c r="G269" i="5"/>
  <c r="M269" i="5"/>
  <c r="N269" i="5"/>
  <c r="F270" i="5"/>
  <c r="G270" i="5"/>
  <c r="M270" i="5"/>
  <c r="N270" i="5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40" i="6"/>
  <c r="N40" i="6"/>
  <c r="M41" i="6"/>
  <c r="N41" i="6"/>
  <c r="M42" i="6"/>
  <c r="N42" i="6"/>
  <c r="M43" i="6"/>
  <c r="N43" i="6"/>
  <c r="M44" i="6"/>
  <c r="N44" i="6"/>
  <c r="M45" i="6"/>
  <c r="N45" i="6"/>
  <c r="M46" i="6"/>
  <c r="N46" i="6"/>
  <c r="M47" i="6"/>
  <c r="N47" i="6"/>
  <c r="M48" i="6"/>
  <c r="N48" i="6"/>
  <c r="M49" i="6"/>
  <c r="N49" i="6"/>
  <c r="M50" i="6"/>
  <c r="N50" i="6"/>
  <c r="M51" i="6"/>
  <c r="N51" i="6"/>
  <c r="M52" i="6"/>
  <c r="N52" i="6"/>
  <c r="M53" i="6"/>
  <c r="N53" i="6"/>
  <c r="M54" i="6"/>
  <c r="N54" i="6"/>
  <c r="M55" i="6"/>
  <c r="N55" i="6"/>
  <c r="M56" i="6"/>
  <c r="N56" i="6"/>
  <c r="M57" i="6"/>
  <c r="N57" i="6"/>
  <c r="M58" i="6"/>
  <c r="N58" i="6"/>
  <c r="M59" i="6"/>
  <c r="N59" i="6"/>
  <c r="M60" i="6"/>
  <c r="N60" i="6"/>
  <c r="M61" i="6"/>
  <c r="N61" i="6"/>
  <c r="M62" i="6"/>
  <c r="N62" i="6"/>
  <c r="M63" i="6"/>
  <c r="N63" i="6"/>
  <c r="M64" i="6"/>
  <c r="N64" i="6"/>
  <c r="M65" i="6"/>
  <c r="N65" i="6"/>
  <c r="M66" i="6"/>
  <c r="N66" i="6"/>
  <c r="M67" i="6"/>
  <c r="N67" i="6"/>
  <c r="M68" i="6"/>
  <c r="N68" i="6"/>
  <c r="M69" i="6"/>
  <c r="N69" i="6"/>
  <c r="M70" i="6"/>
  <c r="N70" i="6"/>
  <c r="M71" i="6"/>
  <c r="N71" i="6"/>
  <c r="M72" i="6"/>
  <c r="N72" i="6"/>
  <c r="M73" i="6"/>
  <c r="N73" i="6"/>
  <c r="M74" i="6"/>
  <c r="N74" i="6"/>
  <c r="M75" i="6"/>
  <c r="N75" i="6"/>
  <c r="M76" i="6"/>
  <c r="N76" i="6"/>
  <c r="M77" i="6"/>
  <c r="N77" i="6"/>
  <c r="M78" i="6"/>
  <c r="N78" i="6"/>
  <c r="M79" i="6"/>
  <c r="N79" i="6"/>
  <c r="M80" i="6"/>
  <c r="N80" i="6"/>
  <c r="M81" i="6"/>
  <c r="N81" i="6"/>
  <c r="M82" i="6"/>
  <c r="N82" i="6"/>
  <c r="M83" i="6"/>
  <c r="N83" i="6"/>
  <c r="M84" i="6"/>
  <c r="N84" i="6"/>
  <c r="M85" i="6"/>
  <c r="N85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F5" i="7"/>
  <c r="G5" i="7" s="1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M7" i="7" l="1"/>
  <c r="N7" i="7" s="1"/>
  <c r="M8" i="7"/>
  <c r="N8" i="7" s="1"/>
  <c r="M9" i="7"/>
  <c r="N9" i="7" s="1"/>
  <c r="M10" i="7"/>
  <c r="N10" i="7" s="1"/>
  <c r="M11" i="7"/>
  <c r="N11" i="7" s="1"/>
  <c r="M12" i="7"/>
  <c r="N12" i="7" s="1"/>
  <c r="M13" i="7"/>
  <c r="N13" i="7" s="1"/>
  <c r="M14" i="7"/>
  <c r="N14" i="7" s="1"/>
  <c r="M15" i="7"/>
  <c r="N15" i="7" s="1"/>
  <c r="M16" i="7"/>
  <c r="N16" i="7" s="1"/>
  <c r="M17" i="7"/>
  <c r="N17" i="7" s="1"/>
  <c r="M18" i="7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N9" i="6" l="1"/>
  <c r="M9" i="6"/>
  <c r="G9" i="6"/>
  <c r="F9" i="6"/>
  <c r="N8" i="6"/>
  <c r="M8" i="6"/>
  <c r="G8" i="6"/>
  <c r="F8" i="6"/>
  <c r="N7" i="6"/>
  <c r="M7" i="6"/>
  <c r="G7" i="6"/>
  <c r="F7" i="6"/>
  <c r="N6" i="6"/>
  <c r="M6" i="6"/>
  <c r="G6" i="6"/>
  <c r="F6" i="6"/>
  <c r="N5" i="6"/>
  <c r="M5" i="6"/>
  <c r="G5" i="6"/>
  <c r="F5" i="6"/>
  <c r="M6" i="7"/>
  <c r="N6" i="7" s="1"/>
  <c r="M5" i="7"/>
  <c r="N5" i="7" s="1"/>
  <c r="M4" i="7"/>
  <c r="N4" i="7" s="1"/>
  <c r="F4" i="7"/>
  <c r="G4" i="7" s="1"/>
  <c r="U656" i="5" l="1"/>
  <c r="T656" i="5"/>
  <c r="V656" i="5" s="1"/>
  <c r="U655" i="5"/>
  <c r="T655" i="5"/>
  <c r="V655" i="5" s="1"/>
  <c r="U650" i="5"/>
  <c r="T650" i="5"/>
  <c r="V650" i="5" s="1"/>
  <c r="U644" i="5"/>
  <c r="T644" i="5"/>
  <c r="V644" i="5" s="1"/>
  <c r="U643" i="5"/>
  <c r="T643" i="5"/>
  <c r="V643" i="5" s="1"/>
  <c r="U642" i="5"/>
  <c r="T642" i="5"/>
  <c r="V642" i="5" s="1"/>
  <c r="W642" i="5" s="1"/>
  <c r="X642" i="5" s="1"/>
  <c r="U640" i="5"/>
  <c r="T640" i="5"/>
  <c r="V640" i="5" s="1"/>
  <c r="W640" i="5" s="1"/>
  <c r="X640" i="5" s="1"/>
  <c r="U639" i="5"/>
  <c r="T639" i="5"/>
  <c r="V639" i="5" s="1"/>
  <c r="T637" i="5"/>
  <c r="V637" i="5" s="1"/>
  <c r="U637" i="5"/>
  <c r="U636" i="5"/>
  <c r="T636" i="5"/>
  <c r="V636" i="5" s="1"/>
  <c r="W637" i="5" l="1"/>
  <c r="X637" i="5" s="1"/>
  <c r="W655" i="5"/>
  <c r="X655" i="5" s="1"/>
  <c r="W656" i="5"/>
  <c r="X656" i="5" s="1"/>
  <c r="W650" i="5"/>
  <c r="X650" i="5" s="1"/>
  <c r="W644" i="5"/>
  <c r="X644" i="5" s="1"/>
  <c r="W643" i="5"/>
  <c r="X643" i="5" s="1"/>
  <c r="W639" i="5"/>
  <c r="X639" i="5" s="1"/>
  <c r="W636" i="5"/>
  <c r="X636" i="5" s="1"/>
  <c r="M331" i="5" l="1"/>
  <c r="N331" i="5"/>
  <c r="M332" i="5"/>
  <c r="N332" i="5"/>
  <c r="M333" i="5"/>
  <c r="N333" i="5"/>
  <c r="M334" i="5"/>
  <c r="N334" i="5"/>
  <c r="M335" i="5"/>
  <c r="N335" i="5"/>
  <c r="M336" i="5"/>
  <c r="N336" i="5"/>
  <c r="M337" i="5"/>
  <c r="N337" i="5"/>
  <c r="M338" i="5"/>
  <c r="N338" i="5"/>
  <c r="M339" i="5"/>
  <c r="N339" i="5"/>
  <c r="M340" i="5"/>
  <c r="N340" i="5"/>
  <c r="M341" i="5"/>
  <c r="N341" i="5"/>
  <c r="M342" i="5"/>
  <c r="N342" i="5"/>
  <c r="M343" i="5"/>
  <c r="N343" i="5"/>
  <c r="M344" i="5"/>
  <c r="N344" i="5"/>
  <c r="M345" i="5"/>
  <c r="N345" i="5"/>
  <c r="M346" i="5"/>
  <c r="N346" i="5"/>
  <c r="M347" i="5"/>
  <c r="N347" i="5"/>
  <c r="M348" i="5"/>
  <c r="N348" i="5"/>
  <c r="M349" i="5"/>
  <c r="N349" i="5"/>
  <c r="M350" i="5"/>
  <c r="N350" i="5"/>
  <c r="M351" i="5"/>
  <c r="N351" i="5"/>
  <c r="M352" i="5"/>
  <c r="N352" i="5"/>
  <c r="M353" i="5"/>
  <c r="N353" i="5"/>
  <c r="M354" i="5"/>
  <c r="N354" i="5"/>
  <c r="M355" i="5"/>
  <c r="N355" i="5"/>
  <c r="M356" i="5"/>
  <c r="N356" i="5"/>
  <c r="M357" i="5"/>
  <c r="N357" i="5"/>
  <c r="M358" i="5"/>
  <c r="N358" i="5"/>
  <c r="M359" i="5"/>
  <c r="N359" i="5"/>
  <c r="M360" i="5"/>
  <c r="N360" i="5"/>
  <c r="M361" i="5"/>
  <c r="N361" i="5"/>
  <c r="M362" i="5"/>
  <c r="N362" i="5"/>
  <c r="M363" i="5"/>
  <c r="N363" i="5"/>
  <c r="M364" i="5"/>
  <c r="N364" i="5"/>
  <c r="M365" i="5"/>
  <c r="N365" i="5"/>
  <c r="M366" i="5"/>
  <c r="N366" i="5"/>
  <c r="M367" i="5"/>
  <c r="N367" i="5"/>
  <c r="M368" i="5"/>
  <c r="N368" i="5"/>
  <c r="M369" i="5"/>
  <c r="N369" i="5"/>
  <c r="M370" i="5"/>
  <c r="N370" i="5"/>
  <c r="M371" i="5"/>
  <c r="N371" i="5"/>
  <c r="M372" i="5"/>
  <c r="N372" i="5"/>
  <c r="M373" i="5"/>
  <c r="N373" i="5"/>
  <c r="M374" i="5"/>
  <c r="N374" i="5"/>
  <c r="M375" i="5"/>
  <c r="N375" i="5"/>
  <c r="M376" i="5"/>
  <c r="N376" i="5"/>
  <c r="M377" i="5"/>
  <c r="N377" i="5"/>
  <c r="M378" i="5"/>
  <c r="N378" i="5"/>
  <c r="M379" i="5"/>
  <c r="N379" i="5"/>
  <c r="M380" i="5"/>
  <c r="N380" i="5"/>
  <c r="M381" i="5"/>
  <c r="N381" i="5"/>
  <c r="M382" i="5"/>
  <c r="N382" i="5"/>
  <c r="M383" i="5"/>
  <c r="N383" i="5"/>
  <c r="M384" i="5"/>
  <c r="N384" i="5"/>
  <c r="M385" i="5"/>
  <c r="N385" i="5"/>
  <c r="M386" i="5"/>
  <c r="N386" i="5"/>
  <c r="M387" i="5"/>
  <c r="N387" i="5"/>
  <c r="M388" i="5"/>
  <c r="N388" i="5"/>
  <c r="M389" i="5"/>
  <c r="N389" i="5"/>
  <c r="M390" i="5"/>
  <c r="N390" i="5"/>
  <c r="M391" i="5"/>
  <c r="N391" i="5"/>
  <c r="M392" i="5"/>
  <c r="N392" i="5"/>
  <c r="M393" i="5"/>
  <c r="N393" i="5"/>
  <c r="M394" i="5"/>
  <c r="N394" i="5"/>
  <c r="M395" i="5"/>
  <c r="N395" i="5"/>
  <c r="M396" i="5"/>
  <c r="N396" i="5"/>
  <c r="M397" i="5"/>
  <c r="N397" i="5"/>
  <c r="M398" i="5"/>
  <c r="N398" i="5"/>
  <c r="M399" i="5"/>
  <c r="N399" i="5"/>
  <c r="M400" i="5"/>
  <c r="N400" i="5"/>
  <c r="M401" i="5"/>
  <c r="N401" i="5"/>
  <c r="M402" i="5"/>
  <c r="N402" i="5"/>
  <c r="M403" i="5"/>
  <c r="N403" i="5"/>
  <c r="M404" i="5"/>
  <c r="N404" i="5"/>
  <c r="M405" i="5"/>
  <c r="N405" i="5"/>
  <c r="M406" i="5"/>
  <c r="N406" i="5"/>
  <c r="M407" i="5"/>
  <c r="N407" i="5"/>
  <c r="M408" i="5"/>
  <c r="N408" i="5"/>
  <c r="M409" i="5"/>
  <c r="N409" i="5"/>
  <c r="M410" i="5"/>
  <c r="N410" i="5"/>
  <c r="M411" i="5"/>
  <c r="N411" i="5"/>
  <c r="M412" i="5"/>
  <c r="N412" i="5"/>
  <c r="M413" i="5"/>
  <c r="N413" i="5"/>
  <c r="M414" i="5"/>
  <c r="N414" i="5"/>
  <c r="M415" i="5"/>
  <c r="N415" i="5"/>
  <c r="M416" i="5"/>
  <c r="N416" i="5"/>
  <c r="M417" i="5"/>
  <c r="N417" i="5"/>
  <c r="M418" i="5"/>
  <c r="N418" i="5"/>
  <c r="M419" i="5"/>
  <c r="N419" i="5"/>
  <c r="M420" i="5"/>
  <c r="N420" i="5"/>
  <c r="M421" i="5"/>
  <c r="N421" i="5"/>
  <c r="M422" i="5"/>
  <c r="N422" i="5"/>
  <c r="M423" i="5"/>
  <c r="N423" i="5"/>
  <c r="M424" i="5"/>
  <c r="N424" i="5"/>
  <c r="M425" i="5"/>
  <c r="N425" i="5"/>
  <c r="M426" i="5"/>
  <c r="N426" i="5"/>
  <c r="M427" i="5"/>
  <c r="N427" i="5"/>
  <c r="M428" i="5"/>
  <c r="N428" i="5"/>
  <c r="M429" i="5"/>
  <c r="N429" i="5"/>
  <c r="M430" i="5"/>
  <c r="N430" i="5"/>
  <c r="M431" i="5"/>
  <c r="N431" i="5"/>
  <c r="M432" i="5"/>
  <c r="N432" i="5"/>
  <c r="M433" i="5"/>
  <c r="N433" i="5"/>
  <c r="M434" i="5"/>
  <c r="N434" i="5"/>
  <c r="M435" i="5"/>
  <c r="N435" i="5"/>
  <c r="M436" i="5"/>
  <c r="N436" i="5"/>
  <c r="M439" i="5"/>
  <c r="N439" i="5"/>
  <c r="M440" i="5"/>
  <c r="N440" i="5"/>
  <c r="M441" i="5"/>
  <c r="N441" i="5"/>
  <c r="M442" i="5"/>
  <c r="N442" i="5"/>
  <c r="M443" i="5"/>
  <c r="N443" i="5"/>
  <c r="M444" i="5"/>
  <c r="N444" i="5"/>
  <c r="M445" i="5"/>
  <c r="N445" i="5"/>
  <c r="M446" i="5"/>
  <c r="N446" i="5"/>
  <c r="M447" i="5"/>
  <c r="N447" i="5"/>
  <c r="M448" i="5"/>
  <c r="N448" i="5"/>
  <c r="M449" i="5"/>
  <c r="N449" i="5"/>
  <c r="M450" i="5"/>
  <c r="N450" i="5"/>
  <c r="M451" i="5"/>
  <c r="N451" i="5"/>
  <c r="M452" i="5"/>
  <c r="N452" i="5"/>
  <c r="M453" i="5"/>
  <c r="N453" i="5"/>
  <c r="M454" i="5"/>
  <c r="N454" i="5"/>
  <c r="M455" i="5"/>
  <c r="N455" i="5"/>
  <c r="M456" i="5"/>
  <c r="N456" i="5"/>
  <c r="M457" i="5"/>
  <c r="N457" i="5"/>
  <c r="M458" i="5"/>
  <c r="N458" i="5"/>
  <c r="M459" i="5"/>
  <c r="N459" i="5"/>
  <c r="M460" i="5"/>
  <c r="N460" i="5"/>
  <c r="M461" i="5"/>
  <c r="N461" i="5"/>
  <c r="M462" i="5"/>
  <c r="N462" i="5"/>
  <c r="M463" i="5"/>
  <c r="N463" i="5"/>
  <c r="M464" i="5"/>
  <c r="N464" i="5"/>
  <c r="M465" i="5"/>
  <c r="N465" i="5"/>
  <c r="M466" i="5"/>
  <c r="N466" i="5"/>
  <c r="M467" i="5"/>
  <c r="N467" i="5"/>
  <c r="M468" i="5"/>
  <c r="N468" i="5"/>
  <c r="M469" i="5"/>
  <c r="N469" i="5"/>
  <c r="M470" i="5"/>
  <c r="N470" i="5"/>
  <c r="M471" i="5"/>
  <c r="N471" i="5"/>
  <c r="M472" i="5"/>
  <c r="N472" i="5"/>
  <c r="M473" i="5"/>
  <c r="N473" i="5"/>
  <c r="M474" i="5"/>
  <c r="N474" i="5"/>
  <c r="M475" i="5"/>
  <c r="N475" i="5"/>
  <c r="M476" i="5"/>
  <c r="N476" i="5"/>
  <c r="M477" i="5"/>
  <c r="N477" i="5"/>
  <c r="M478" i="5"/>
  <c r="N478" i="5"/>
  <c r="M479" i="5"/>
  <c r="N479" i="5"/>
  <c r="M480" i="5"/>
  <c r="N480" i="5"/>
  <c r="M481" i="5"/>
  <c r="N481" i="5"/>
  <c r="M482" i="5"/>
  <c r="N482" i="5"/>
  <c r="M483" i="5"/>
  <c r="N483" i="5"/>
  <c r="M484" i="5"/>
  <c r="N484" i="5"/>
  <c r="M485" i="5"/>
  <c r="N485" i="5"/>
  <c r="M486" i="5"/>
  <c r="N486" i="5"/>
  <c r="M487" i="5"/>
  <c r="N487" i="5"/>
  <c r="M488" i="5"/>
  <c r="N488" i="5"/>
  <c r="M489" i="5"/>
  <c r="N489" i="5"/>
  <c r="M490" i="5"/>
  <c r="N490" i="5"/>
  <c r="M491" i="5"/>
  <c r="N491" i="5"/>
  <c r="M492" i="5"/>
  <c r="N492" i="5"/>
  <c r="M493" i="5"/>
  <c r="N493" i="5"/>
  <c r="M494" i="5"/>
  <c r="N494" i="5"/>
  <c r="M495" i="5"/>
  <c r="N495" i="5"/>
  <c r="M496" i="5"/>
  <c r="N496" i="5"/>
  <c r="M497" i="5"/>
  <c r="N497" i="5"/>
  <c r="M498" i="5"/>
  <c r="N498" i="5"/>
  <c r="M501" i="5"/>
  <c r="N501" i="5"/>
  <c r="M502" i="5"/>
  <c r="N502" i="5"/>
  <c r="M503" i="5"/>
  <c r="N503" i="5"/>
  <c r="M504" i="5"/>
  <c r="N504" i="5"/>
  <c r="M505" i="5"/>
  <c r="N505" i="5"/>
  <c r="M506" i="5"/>
  <c r="N506" i="5"/>
  <c r="M507" i="5"/>
  <c r="N507" i="5"/>
  <c r="M508" i="5"/>
  <c r="N508" i="5"/>
  <c r="M509" i="5"/>
  <c r="N509" i="5"/>
  <c r="M510" i="5"/>
  <c r="N510" i="5"/>
  <c r="M511" i="5"/>
  <c r="N511" i="5"/>
  <c r="M512" i="5"/>
  <c r="N512" i="5"/>
  <c r="M513" i="5"/>
  <c r="N513" i="5"/>
  <c r="M514" i="5"/>
  <c r="N514" i="5"/>
  <c r="M515" i="5"/>
  <c r="N515" i="5"/>
  <c r="M516" i="5"/>
  <c r="N516" i="5"/>
  <c r="M517" i="5"/>
  <c r="N517" i="5"/>
  <c r="M518" i="5"/>
  <c r="N518" i="5"/>
  <c r="M519" i="5"/>
  <c r="N519" i="5"/>
  <c r="M520" i="5"/>
  <c r="N520" i="5"/>
  <c r="M521" i="5"/>
  <c r="N521" i="5"/>
  <c r="M522" i="5"/>
  <c r="N522" i="5"/>
  <c r="M523" i="5"/>
  <c r="N523" i="5"/>
  <c r="M524" i="5"/>
  <c r="N524" i="5"/>
  <c r="M525" i="5"/>
  <c r="N525" i="5"/>
  <c r="M526" i="5"/>
  <c r="N526" i="5"/>
  <c r="M527" i="5"/>
  <c r="N527" i="5"/>
  <c r="M528" i="5"/>
  <c r="N528" i="5"/>
  <c r="M529" i="5"/>
  <c r="N529" i="5"/>
  <c r="M530" i="5"/>
  <c r="N530" i="5"/>
  <c r="M531" i="5"/>
  <c r="N531" i="5"/>
  <c r="M532" i="5"/>
  <c r="N532" i="5"/>
  <c r="M533" i="5"/>
  <c r="N533" i="5"/>
  <c r="M534" i="5"/>
  <c r="N534" i="5"/>
  <c r="M535" i="5"/>
  <c r="N535" i="5"/>
  <c r="M536" i="5"/>
  <c r="N536" i="5"/>
  <c r="M537" i="5"/>
  <c r="N537" i="5"/>
  <c r="M538" i="5"/>
  <c r="N538" i="5"/>
  <c r="M539" i="5"/>
  <c r="N539" i="5"/>
  <c r="M540" i="5"/>
  <c r="N540" i="5"/>
  <c r="M541" i="5"/>
  <c r="N541" i="5"/>
  <c r="M542" i="5"/>
  <c r="N542" i="5"/>
  <c r="M543" i="5"/>
  <c r="N543" i="5"/>
  <c r="M544" i="5"/>
  <c r="N544" i="5"/>
  <c r="M545" i="5"/>
  <c r="N545" i="5"/>
  <c r="M546" i="5"/>
  <c r="N546" i="5"/>
  <c r="M547" i="5"/>
  <c r="N547" i="5"/>
  <c r="M548" i="5"/>
  <c r="N548" i="5"/>
  <c r="M549" i="5"/>
  <c r="N549" i="5"/>
  <c r="M550" i="5"/>
  <c r="N550" i="5"/>
  <c r="M551" i="5"/>
  <c r="N551" i="5"/>
  <c r="M552" i="5"/>
  <c r="N552" i="5"/>
  <c r="M553" i="5"/>
  <c r="N553" i="5"/>
  <c r="M554" i="5"/>
  <c r="N554" i="5"/>
  <c r="M555" i="5"/>
  <c r="N555" i="5"/>
  <c r="M556" i="5"/>
  <c r="N556" i="5"/>
  <c r="M557" i="5"/>
  <c r="N557" i="5"/>
  <c r="M558" i="5"/>
  <c r="N558" i="5"/>
  <c r="M559" i="5"/>
  <c r="N559" i="5"/>
  <c r="M560" i="5"/>
  <c r="N560" i="5"/>
  <c r="M565" i="5"/>
  <c r="N565" i="5"/>
  <c r="M566" i="5"/>
  <c r="N566" i="5"/>
  <c r="M567" i="5"/>
  <c r="N567" i="5"/>
  <c r="M568" i="5"/>
  <c r="N568" i="5"/>
  <c r="M569" i="5"/>
  <c r="N569" i="5"/>
  <c r="M570" i="5"/>
  <c r="N570" i="5"/>
  <c r="M571" i="5"/>
  <c r="N571" i="5"/>
  <c r="M572" i="5"/>
  <c r="N572" i="5"/>
  <c r="M573" i="5"/>
  <c r="N573" i="5"/>
  <c r="M574" i="5"/>
  <c r="N574" i="5"/>
  <c r="M575" i="5"/>
  <c r="N575" i="5"/>
  <c r="M576" i="5"/>
  <c r="N576" i="5"/>
  <c r="M577" i="5"/>
  <c r="N577" i="5"/>
  <c r="M578" i="5"/>
  <c r="N578" i="5"/>
  <c r="M579" i="5"/>
  <c r="N579" i="5"/>
  <c r="M580" i="5"/>
  <c r="N580" i="5"/>
  <c r="M581" i="5"/>
  <c r="N581" i="5"/>
  <c r="M582" i="5"/>
  <c r="N582" i="5"/>
  <c r="M583" i="5"/>
  <c r="N583" i="5"/>
  <c r="M584" i="5"/>
  <c r="N584" i="5"/>
  <c r="M585" i="5"/>
  <c r="N585" i="5"/>
  <c r="M586" i="5"/>
  <c r="N586" i="5"/>
  <c r="M587" i="5"/>
  <c r="N587" i="5"/>
  <c r="M588" i="5"/>
  <c r="N588" i="5"/>
  <c r="M589" i="5"/>
  <c r="N589" i="5"/>
  <c r="M590" i="5"/>
  <c r="N590" i="5"/>
  <c r="M591" i="5"/>
  <c r="N591" i="5"/>
  <c r="M592" i="5"/>
  <c r="N592" i="5"/>
  <c r="M593" i="5"/>
  <c r="N593" i="5"/>
  <c r="M594" i="5"/>
  <c r="N594" i="5"/>
  <c r="M595" i="5"/>
  <c r="N595" i="5"/>
  <c r="M596" i="5"/>
  <c r="N596" i="5"/>
  <c r="M597" i="5"/>
  <c r="N597" i="5"/>
  <c r="M598" i="5"/>
  <c r="N598" i="5"/>
  <c r="M599" i="5"/>
  <c r="N599" i="5"/>
  <c r="M600" i="5"/>
  <c r="N600" i="5"/>
  <c r="M601" i="5"/>
  <c r="N601" i="5"/>
  <c r="M602" i="5"/>
  <c r="N602" i="5"/>
  <c r="M603" i="5"/>
  <c r="N603" i="5"/>
  <c r="M604" i="5"/>
  <c r="N604" i="5"/>
  <c r="M605" i="5"/>
  <c r="N605" i="5"/>
  <c r="M606" i="5"/>
  <c r="N606" i="5"/>
  <c r="M607" i="5"/>
  <c r="N607" i="5"/>
  <c r="M608" i="5"/>
  <c r="N608" i="5"/>
  <c r="M609" i="5"/>
  <c r="N609" i="5"/>
  <c r="M610" i="5"/>
  <c r="N610" i="5"/>
  <c r="M611" i="5"/>
  <c r="N611" i="5"/>
  <c r="M612" i="5"/>
  <c r="N612" i="5"/>
  <c r="M613" i="5"/>
  <c r="N613" i="5"/>
  <c r="M614" i="5"/>
  <c r="N614" i="5"/>
  <c r="M615" i="5"/>
  <c r="N615" i="5"/>
  <c r="M616" i="5"/>
  <c r="N616" i="5"/>
  <c r="M617" i="5"/>
  <c r="N617" i="5"/>
  <c r="M618" i="5"/>
  <c r="N618" i="5"/>
  <c r="M619" i="5"/>
  <c r="N619" i="5"/>
  <c r="M620" i="5"/>
  <c r="N620" i="5"/>
  <c r="M621" i="5"/>
  <c r="N621" i="5"/>
  <c r="M622" i="5"/>
  <c r="N622" i="5"/>
  <c r="M623" i="5"/>
  <c r="N623" i="5"/>
  <c r="M624" i="5"/>
  <c r="N624" i="5"/>
  <c r="M625" i="5"/>
  <c r="N625" i="5"/>
  <c r="M626" i="5"/>
  <c r="N626" i="5"/>
  <c r="M627" i="5"/>
  <c r="N627" i="5"/>
  <c r="M628" i="5"/>
  <c r="N628" i="5"/>
  <c r="M629" i="5"/>
  <c r="N629" i="5"/>
  <c r="M630" i="5"/>
  <c r="N630" i="5"/>
  <c r="M631" i="5"/>
  <c r="N631" i="5"/>
  <c r="M632" i="5"/>
  <c r="N632" i="5"/>
  <c r="M635" i="5"/>
  <c r="N635" i="5"/>
  <c r="M636" i="5"/>
  <c r="N636" i="5"/>
  <c r="M637" i="5"/>
  <c r="N637" i="5"/>
  <c r="M638" i="5"/>
  <c r="N638" i="5"/>
  <c r="M639" i="5"/>
  <c r="N639" i="5"/>
  <c r="M640" i="5"/>
  <c r="N640" i="5"/>
  <c r="M641" i="5"/>
  <c r="N641" i="5"/>
  <c r="M642" i="5"/>
  <c r="N642" i="5"/>
  <c r="M643" i="5"/>
  <c r="N643" i="5"/>
  <c r="M644" i="5"/>
  <c r="N644" i="5"/>
  <c r="M645" i="5"/>
  <c r="N645" i="5"/>
  <c r="M646" i="5"/>
  <c r="N646" i="5"/>
  <c r="M647" i="5"/>
  <c r="N647" i="5"/>
  <c r="M648" i="5"/>
  <c r="N648" i="5"/>
  <c r="M649" i="5"/>
  <c r="N649" i="5"/>
  <c r="M650" i="5"/>
  <c r="N650" i="5"/>
  <c r="M651" i="5"/>
  <c r="N651" i="5"/>
  <c r="M652" i="5"/>
  <c r="N652" i="5"/>
  <c r="M653" i="5"/>
  <c r="N653" i="5"/>
  <c r="M654" i="5"/>
  <c r="N654" i="5"/>
  <c r="M655" i="5"/>
  <c r="N655" i="5"/>
  <c r="M656" i="5"/>
  <c r="N656" i="5"/>
  <c r="M659" i="5"/>
  <c r="N659" i="5"/>
  <c r="M660" i="5"/>
  <c r="N660" i="5"/>
  <c r="M661" i="5"/>
  <c r="N661" i="5"/>
  <c r="M662" i="5"/>
  <c r="N662" i="5"/>
  <c r="M663" i="5"/>
  <c r="N663" i="5"/>
  <c r="M664" i="5"/>
  <c r="N664" i="5"/>
  <c r="M665" i="5"/>
  <c r="N665" i="5"/>
  <c r="M666" i="5"/>
  <c r="N666" i="5"/>
  <c r="M667" i="5"/>
  <c r="N667" i="5"/>
  <c r="M668" i="5"/>
  <c r="N668" i="5"/>
  <c r="M669" i="5"/>
  <c r="N669" i="5"/>
  <c r="M670" i="5"/>
  <c r="N670" i="5"/>
  <c r="M671" i="5"/>
  <c r="N671" i="5"/>
  <c r="M672" i="5"/>
  <c r="N672" i="5"/>
  <c r="M673" i="5"/>
  <c r="N673" i="5"/>
  <c r="M674" i="5"/>
  <c r="N674" i="5"/>
  <c r="M675" i="5"/>
  <c r="N675" i="5"/>
  <c r="M676" i="5"/>
  <c r="N676" i="5"/>
  <c r="M677" i="5"/>
  <c r="N677" i="5"/>
  <c r="M678" i="5"/>
  <c r="N678" i="5"/>
  <c r="M679" i="5"/>
  <c r="N679" i="5"/>
  <c r="M680" i="5"/>
  <c r="N680" i="5"/>
  <c r="M681" i="5"/>
  <c r="N681" i="5"/>
  <c r="M682" i="5"/>
  <c r="N682" i="5"/>
  <c r="M683" i="5"/>
  <c r="N683" i="5"/>
  <c r="M684" i="5"/>
  <c r="N684" i="5"/>
  <c r="M685" i="5"/>
  <c r="N685" i="5"/>
  <c r="M686" i="5"/>
  <c r="N686" i="5"/>
  <c r="M687" i="5"/>
  <c r="N687" i="5"/>
  <c r="M688" i="5"/>
  <c r="N688" i="5"/>
  <c r="M689" i="5"/>
  <c r="N689" i="5"/>
  <c r="M690" i="5"/>
  <c r="N690" i="5"/>
  <c r="M691" i="5"/>
  <c r="N691" i="5"/>
  <c r="M692" i="5"/>
  <c r="N692" i="5"/>
  <c r="M693" i="5"/>
  <c r="N693" i="5"/>
  <c r="M694" i="5"/>
  <c r="N694" i="5"/>
  <c r="M695" i="5"/>
  <c r="N695" i="5"/>
  <c r="M696" i="5"/>
  <c r="N696" i="5"/>
  <c r="M697" i="5"/>
  <c r="N697" i="5"/>
  <c r="M698" i="5"/>
  <c r="N698" i="5"/>
  <c r="M699" i="5"/>
  <c r="N699" i="5"/>
  <c r="M700" i="5"/>
  <c r="N700" i="5"/>
  <c r="M701" i="5"/>
  <c r="N701" i="5"/>
  <c r="M702" i="5"/>
  <c r="N702" i="5"/>
  <c r="M703" i="5"/>
  <c r="N703" i="5"/>
  <c r="M704" i="5"/>
  <c r="N704" i="5"/>
  <c r="M705" i="5"/>
  <c r="N705" i="5"/>
  <c r="M706" i="5"/>
  <c r="N706" i="5"/>
  <c r="M707" i="5"/>
  <c r="N707" i="5"/>
  <c r="M708" i="5"/>
  <c r="N708" i="5"/>
  <c r="M709" i="5"/>
  <c r="N709" i="5"/>
  <c r="M710" i="5"/>
  <c r="N710" i="5"/>
  <c r="M711" i="5"/>
  <c r="N711" i="5"/>
  <c r="M712" i="5"/>
  <c r="N712" i="5"/>
  <c r="M713" i="5"/>
  <c r="N713" i="5"/>
  <c r="M714" i="5"/>
  <c r="N714" i="5"/>
  <c r="M715" i="5"/>
  <c r="N715" i="5"/>
  <c r="M716" i="5"/>
  <c r="N716" i="5"/>
  <c r="M717" i="5"/>
  <c r="N717" i="5"/>
  <c r="M718" i="5"/>
  <c r="N718" i="5"/>
  <c r="M719" i="5"/>
  <c r="N719" i="5"/>
  <c r="M720" i="5"/>
  <c r="N720" i="5"/>
  <c r="M721" i="5"/>
  <c r="N721" i="5"/>
  <c r="M722" i="5"/>
  <c r="N722" i="5"/>
  <c r="M723" i="5"/>
  <c r="N723" i="5"/>
  <c r="M724" i="5"/>
  <c r="N724" i="5"/>
  <c r="M725" i="5"/>
  <c r="N725" i="5"/>
  <c r="M726" i="5"/>
  <c r="N726" i="5"/>
  <c r="M727" i="5"/>
  <c r="N727" i="5"/>
  <c r="M728" i="5"/>
  <c r="N728" i="5"/>
  <c r="M729" i="5"/>
  <c r="N729" i="5"/>
  <c r="M730" i="5"/>
  <c r="N730" i="5"/>
  <c r="M731" i="5"/>
  <c r="N731" i="5"/>
  <c r="M732" i="5"/>
  <c r="N732" i="5"/>
  <c r="M733" i="5"/>
  <c r="N733" i="5"/>
  <c r="M734" i="5"/>
  <c r="N734" i="5"/>
  <c r="M735" i="5"/>
  <c r="N735" i="5"/>
  <c r="M736" i="5"/>
  <c r="N736" i="5"/>
  <c r="M737" i="5"/>
  <c r="N737" i="5"/>
  <c r="M738" i="5"/>
  <c r="N738" i="5"/>
  <c r="M739" i="5"/>
  <c r="N739" i="5"/>
  <c r="M740" i="5"/>
  <c r="N740" i="5"/>
  <c r="M741" i="5"/>
  <c r="N741" i="5"/>
  <c r="M742" i="5"/>
  <c r="N742" i="5"/>
  <c r="M743" i="5"/>
  <c r="N743" i="5"/>
  <c r="M744" i="5"/>
  <c r="N744" i="5"/>
  <c r="M745" i="5"/>
  <c r="N745" i="5"/>
  <c r="M746" i="5"/>
  <c r="N746" i="5"/>
  <c r="M747" i="5"/>
  <c r="N747" i="5"/>
  <c r="M748" i="5"/>
  <c r="N748" i="5"/>
  <c r="M749" i="5"/>
  <c r="N749" i="5"/>
  <c r="M750" i="5"/>
  <c r="N750" i="5"/>
  <c r="M751" i="5"/>
  <c r="N751" i="5"/>
  <c r="M752" i="5"/>
  <c r="N752" i="5"/>
  <c r="M753" i="5"/>
  <c r="N753" i="5"/>
  <c r="M754" i="5"/>
  <c r="N754" i="5"/>
  <c r="M755" i="5"/>
  <c r="N755" i="5"/>
  <c r="M756" i="5"/>
  <c r="N756" i="5"/>
  <c r="M757" i="5"/>
  <c r="N757" i="5"/>
  <c r="M758" i="5"/>
  <c r="N758" i="5"/>
  <c r="M759" i="5"/>
  <c r="N759" i="5"/>
  <c r="M760" i="5"/>
  <c r="N760" i="5"/>
  <c r="M761" i="5"/>
  <c r="N761" i="5"/>
  <c r="M762" i="5"/>
  <c r="N762" i="5"/>
  <c r="M763" i="5"/>
  <c r="N763" i="5"/>
  <c r="M764" i="5"/>
  <c r="N764" i="5"/>
  <c r="M765" i="5"/>
  <c r="N765" i="5"/>
  <c r="M766" i="5"/>
  <c r="N766" i="5"/>
  <c r="M767" i="5"/>
  <c r="N767" i="5"/>
  <c r="M768" i="5"/>
  <c r="N768" i="5"/>
  <c r="M769" i="5"/>
  <c r="N769" i="5"/>
  <c r="M770" i="5"/>
  <c r="N770" i="5"/>
  <c r="M771" i="5"/>
  <c r="N771" i="5"/>
  <c r="M772" i="5"/>
  <c r="N772" i="5"/>
  <c r="M773" i="5"/>
  <c r="N773" i="5"/>
  <c r="M774" i="5"/>
  <c r="N774" i="5"/>
  <c r="M775" i="5"/>
  <c r="N775" i="5"/>
  <c r="M776" i="5"/>
  <c r="N776" i="5"/>
  <c r="M777" i="5"/>
  <c r="N777" i="5"/>
  <c r="M778" i="5"/>
  <c r="N778" i="5"/>
  <c r="M779" i="5"/>
  <c r="N779" i="5"/>
  <c r="M780" i="5"/>
  <c r="N780" i="5"/>
  <c r="M781" i="5"/>
  <c r="N781" i="5"/>
  <c r="M782" i="5"/>
  <c r="N782" i="5"/>
  <c r="M783" i="5"/>
  <c r="N783" i="5"/>
  <c r="M784" i="5"/>
  <c r="N784" i="5"/>
  <c r="M785" i="5"/>
  <c r="N785" i="5"/>
  <c r="M786" i="5"/>
  <c r="N786" i="5"/>
  <c r="M787" i="5"/>
  <c r="N787" i="5"/>
  <c r="M788" i="5"/>
  <c r="N788" i="5"/>
  <c r="M789" i="5"/>
  <c r="N789" i="5"/>
  <c r="M790" i="5"/>
  <c r="N790" i="5"/>
  <c r="M791" i="5"/>
  <c r="N791" i="5"/>
  <c r="M792" i="5"/>
  <c r="N792" i="5"/>
  <c r="M793" i="5"/>
  <c r="N793" i="5"/>
  <c r="M794" i="5"/>
  <c r="N794" i="5"/>
  <c r="M795" i="5"/>
  <c r="N795" i="5"/>
  <c r="M796" i="5"/>
  <c r="N796" i="5"/>
  <c r="M797" i="5"/>
  <c r="N797" i="5"/>
  <c r="M798" i="5"/>
  <c r="N798" i="5"/>
  <c r="M799" i="5"/>
  <c r="N799" i="5"/>
  <c r="M800" i="5"/>
  <c r="N800" i="5"/>
  <c r="M801" i="5"/>
  <c r="N801" i="5"/>
  <c r="M802" i="5"/>
  <c r="N802" i="5"/>
  <c r="M803" i="5"/>
  <c r="N803" i="5"/>
  <c r="M804" i="5"/>
  <c r="N804" i="5"/>
  <c r="M805" i="5"/>
  <c r="N805" i="5"/>
  <c r="M806" i="5"/>
  <c r="N806" i="5"/>
  <c r="M807" i="5"/>
  <c r="N807" i="5"/>
  <c r="M808" i="5"/>
  <c r="N808" i="5"/>
  <c r="M809" i="5"/>
  <c r="N809" i="5"/>
  <c r="M810" i="5"/>
  <c r="N810" i="5"/>
  <c r="M811" i="5"/>
  <c r="N811" i="5"/>
  <c r="M812" i="5"/>
  <c r="N812" i="5"/>
  <c r="M813" i="5"/>
  <c r="N813" i="5"/>
  <c r="M814" i="5"/>
  <c r="N814" i="5"/>
  <c r="M815" i="5"/>
  <c r="N815" i="5"/>
  <c r="M816" i="5"/>
  <c r="N816" i="5"/>
  <c r="M817" i="5"/>
  <c r="N817" i="5"/>
  <c r="M818" i="5"/>
  <c r="N818" i="5"/>
  <c r="M819" i="5"/>
  <c r="N819" i="5"/>
  <c r="M820" i="5"/>
  <c r="N820" i="5"/>
  <c r="M821" i="5"/>
  <c r="N821" i="5"/>
  <c r="M822" i="5"/>
  <c r="N822" i="5"/>
  <c r="M823" i="5"/>
  <c r="N823" i="5"/>
  <c r="M824" i="5"/>
  <c r="N824" i="5"/>
  <c r="M825" i="5"/>
  <c r="N825" i="5"/>
  <c r="M826" i="5"/>
  <c r="N826" i="5"/>
  <c r="M827" i="5"/>
  <c r="N827" i="5"/>
  <c r="M828" i="5"/>
  <c r="N828" i="5"/>
  <c r="M829" i="5"/>
  <c r="N829" i="5"/>
  <c r="M830" i="5"/>
  <c r="N830" i="5"/>
  <c r="M831" i="5"/>
  <c r="N831" i="5"/>
  <c r="M832" i="5"/>
  <c r="N832" i="5"/>
  <c r="M833" i="5"/>
  <c r="N833" i="5"/>
  <c r="F331" i="5"/>
  <c r="G331" i="5"/>
  <c r="F332" i="5"/>
  <c r="G332" i="5"/>
  <c r="F333" i="5"/>
  <c r="G333" i="5"/>
  <c r="F334" i="5"/>
  <c r="G334" i="5"/>
  <c r="F335" i="5"/>
  <c r="G335" i="5"/>
  <c r="F336" i="5"/>
  <c r="G336" i="5"/>
  <c r="F337" i="5"/>
  <c r="G337" i="5"/>
  <c r="F338" i="5"/>
  <c r="G338" i="5"/>
  <c r="F339" i="5"/>
  <c r="G339" i="5"/>
  <c r="F340" i="5"/>
  <c r="G340" i="5"/>
  <c r="F341" i="5"/>
  <c r="G341" i="5"/>
  <c r="F342" i="5"/>
  <c r="G342" i="5"/>
  <c r="F343" i="5"/>
  <c r="G343" i="5"/>
  <c r="F344" i="5"/>
  <c r="G344" i="5"/>
  <c r="F345" i="5"/>
  <c r="G345" i="5"/>
  <c r="F346" i="5"/>
  <c r="G346" i="5"/>
  <c r="F347" i="5"/>
  <c r="G347" i="5"/>
  <c r="F348" i="5"/>
  <c r="G348" i="5"/>
  <c r="F349" i="5"/>
  <c r="G349" i="5"/>
  <c r="F350" i="5"/>
  <c r="G350" i="5"/>
  <c r="F351" i="5"/>
  <c r="G351" i="5"/>
  <c r="F352" i="5"/>
  <c r="G352" i="5"/>
  <c r="F353" i="5"/>
  <c r="G353" i="5"/>
  <c r="F354" i="5"/>
  <c r="G354" i="5"/>
  <c r="F355" i="5"/>
  <c r="G355" i="5"/>
  <c r="F356" i="5"/>
  <c r="G356" i="5"/>
  <c r="F357" i="5"/>
  <c r="G357" i="5"/>
  <c r="F358" i="5"/>
  <c r="G358" i="5"/>
  <c r="F359" i="5"/>
  <c r="G359" i="5"/>
  <c r="F360" i="5"/>
  <c r="G360" i="5"/>
  <c r="F361" i="5"/>
  <c r="G361" i="5"/>
  <c r="F362" i="5"/>
  <c r="G362" i="5"/>
  <c r="F363" i="5"/>
  <c r="G363" i="5"/>
  <c r="F364" i="5"/>
  <c r="G364" i="5"/>
  <c r="F365" i="5"/>
  <c r="G365" i="5"/>
  <c r="F366" i="5"/>
  <c r="G366" i="5"/>
  <c r="F367" i="5"/>
  <c r="G367" i="5"/>
  <c r="F368" i="5"/>
  <c r="G368" i="5"/>
  <c r="F369" i="5"/>
  <c r="G369" i="5"/>
  <c r="F370" i="5"/>
  <c r="G370" i="5"/>
  <c r="F371" i="5"/>
  <c r="G371" i="5"/>
  <c r="F372" i="5"/>
  <c r="G372" i="5"/>
  <c r="F373" i="5"/>
  <c r="G373" i="5"/>
  <c r="F374" i="5"/>
  <c r="G374" i="5"/>
  <c r="F375" i="5"/>
  <c r="G375" i="5"/>
  <c r="F376" i="5"/>
  <c r="G376" i="5"/>
  <c r="F377" i="5"/>
  <c r="G377" i="5"/>
  <c r="F378" i="5"/>
  <c r="G378" i="5"/>
  <c r="F379" i="5"/>
  <c r="G379" i="5"/>
  <c r="F380" i="5"/>
  <c r="G380" i="5"/>
  <c r="F381" i="5"/>
  <c r="G381" i="5"/>
  <c r="F382" i="5"/>
  <c r="G382" i="5"/>
  <c r="F383" i="5"/>
  <c r="G383" i="5"/>
  <c r="F384" i="5"/>
  <c r="G384" i="5"/>
  <c r="F385" i="5"/>
  <c r="G385" i="5"/>
  <c r="F386" i="5"/>
  <c r="G386" i="5"/>
  <c r="F387" i="5"/>
  <c r="G387" i="5"/>
  <c r="F388" i="5"/>
  <c r="G388" i="5"/>
  <c r="F389" i="5"/>
  <c r="G389" i="5"/>
  <c r="F390" i="5"/>
  <c r="G390" i="5"/>
  <c r="F391" i="5"/>
  <c r="G391" i="5"/>
  <c r="F392" i="5"/>
  <c r="G392" i="5"/>
  <c r="F393" i="5"/>
  <c r="G393" i="5"/>
  <c r="F394" i="5"/>
  <c r="G394" i="5"/>
  <c r="F395" i="5"/>
  <c r="G395" i="5"/>
  <c r="F396" i="5"/>
  <c r="G396" i="5"/>
  <c r="F397" i="5"/>
  <c r="G397" i="5"/>
  <c r="F398" i="5"/>
  <c r="G398" i="5"/>
  <c r="F399" i="5"/>
  <c r="G399" i="5"/>
  <c r="F400" i="5"/>
  <c r="G400" i="5"/>
  <c r="F401" i="5"/>
  <c r="G401" i="5"/>
  <c r="F402" i="5"/>
  <c r="G402" i="5"/>
  <c r="F403" i="5"/>
  <c r="G403" i="5"/>
  <c r="F404" i="5"/>
  <c r="G404" i="5"/>
  <c r="F405" i="5"/>
  <c r="G405" i="5"/>
  <c r="F406" i="5"/>
  <c r="G406" i="5"/>
  <c r="F407" i="5"/>
  <c r="G407" i="5"/>
  <c r="F408" i="5"/>
  <c r="G408" i="5"/>
  <c r="F409" i="5"/>
  <c r="G409" i="5"/>
  <c r="F410" i="5"/>
  <c r="G410" i="5"/>
  <c r="F411" i="5"/>
  <c r="G411" i="5"/>
  <c r="F412" i="5"/>
  <c r="G412" i="5"/>
  <c r="F413" i="5"/>
  <c r="G413" i="5"/>
  <c r="F414" i="5"/>
  <c r="G414" i="5"/>
  <c r="F415" i="5"/>
  <c r="G415" i="5"/>
  <c r="F416" i="5"/>
  <c r="G416" i="5"/>
  <c r="F417" i="5"/>
  <c r="G417" i="5"/>
  <c r="F418" i="5"/>
  <c r="G418" i="5"/>
  <c r="F419" i="5"/>
  <c r="G419" i="5"/>
  <c r="F420" i="5"/>
  <c r="G420" i="5"/>
  <c r="F421" i="5"/>
  <c r="G421" i="5"/>
  <c r="F422" i="5"/>
  <c r="G422" i="5"/>
  <c r="F423" i="5"/>
  <c r="G423" i="5"/>
  <c r="F424" i="5"/>
  <c r="G424" i="5"/>
  <c r="F425" i="5"/>
  <c r="G425" i="5"/>
  <c r="F426" i="5"/>
  <c r="G426" i="5"/>
  <c r="F427" i="5"/>
  <c r="G427" i="5"/>
  <c r="F428" i="5"/>
  <c r="G428" i="5"/>
  <c r="F429" i="5"/>
  <c r="G429" i="5"/>
  <c r="F430" i="5"/>
  <c r="G430" i="5"/>
  <c r="F431" i="5"/>
  <c r="G431" i="5"/>
  <c r="F432" i="5"/>
  <c r="G432" i="5"/>
  <c r="F433" i="5"/>
  <c r="G433" i="5"/>
  <c r="F434" i="5"/>
  <c r="G434" i="5"/>
  <c r="F435" i="5"/>
  <c r="G435" i="5"/>
  <c r="F436" i="5"/>
  <c r="G436" i="5"/>
  <c r="F439" i="5"/>
  <c r="G439" i="5"/>
  <c r="F440" i="5"/>
  <c r="G440" i="5"/>
  <c r="F441" i="5"/>
  <c r="G441" i="5"/>
  <c r="F442" i="5"/>
  <c r="G442" i="5"/>
  <c r="F443" i="5"/>
  <c r="G443" i="5"/>
  <c r="F444" i="5"/>
  <c r="G444" i="5"/>
  <c r="F445" i="5"/>
  <c r="G445" i="5"/>
  <c r="F446" i="5"/>
  <c r="G446" i="5"/>
  <c r="F447" i="5"/>
  <c r="G447" i="5"/>
  <c r="F448" i="5"/>
  <c r="G448" i="5"/>
  <c r="F449" i="5"/>
  <c r="G449" i="5"/>
  <c r="F450" i="5"/>
  <c r="G450" i="5"/>
  <c r="F451" i="5"/>
  <c r="G451" i="5"/>
  <c r="F452" i="5"/>
  <c r="G452" i="5"/>
  <c r="F453" i="5"/>
  <c r="G453" i="5"/>
  <c r="F454" i="5"/>
  <c r="G454" i="5"/>
  <c r="F455" i="5"/>
  <c r="G455" i="5"/>
  <c r="F456" i="5"/>
  <c r="G456" i="5"/>
  <c r="F457" i="5"/>
  <c r="G457" i="5"/>
  <c r="F458" i="5"/>
  <c r="G458" i="5"/>
  <c r="F459" i="5"/>
  <c r="G459" i="5"/>
  <c r="F460" i="5"/>
  <c r="G460" i="5"/>
  <c r="F461" i="5"/>
  <c r="G461" i="5"/>
  <c r="F462" i="5"/>
  <c r="G462" i="5"/>
  <c r="F463" i="5"/>
  <c r="G463" i="5"/>
  <c r="F464" i="5"/>
  <c r="G464" i="5"/>
  <c r="F465" i="5"/>
  <c r="G465" i="5"/>
  <c r="F466" i="5"/>
  <c r="G466" i="5"/>
  <c r="F467" i="5"/>
  <c r="G467" i="5"/>
  <c r="F468" i="5"/>
  <c r="G468" i="5"/>
  <c r="F469" i="5"/>
  <c r="G469" i="5"/>
  <c r="F470" i="5"/>
  <c r="G470" i="5"/>
  <c r="F471" i="5"/>
  <c r="G471" i="5"/>
  <c r="F472" i="5"/>
  <c r="G472" i="5"/>
  <c r="F473" i="5"/>
  <c r="G473" i="5"/>
  <c r="F474" i="5"/>
  <c r="G474" i="5"/>
  <c r="F475" i="5"/>
  <c r="G475" i="5"/>
  <c r="F476" i="5"/>
  <c r="G476" i="5"/>
  <c r="F477" i="5"/>
  <c r="G477" i="5"/>
  <c r="F478" i="5"/>
  <c r="G478" i="5"/>
  <c r="F479" i="5"/>
  <c r="G479" i="5"/>
  <c r="F480" i="5"/>
  <c r="G480" i="5"/>
  <c r="F481" i="5"/>
  <c r="G481" i="5"/>
  <c r="F482" i="5"/>
  <c r="G482" i="5"/>
  <c r="F483" i="5"/>
  <c r="G483" i="5"/>
  <c r="F484" i="5"/>
  <c r="G484" i="5"/>
  <c r="F485" i="5"/>
  <c r="G485" i="5"/>
  <c r="F486" i="5"/>
  <c r="G486" i="5"/>
  <c r="F487" i="5"/>
  <c r="G487" i="5"/>
  <c r="F488" i="5"/>
  <c r="G488" i="5"/>
  <c r="F489" i="5"/>
  <c r="G489" i="5"/>
  <c r="F490" i="5"/>
  <c r="G490" i="5"/>
  <c r="F491" i="5"/>
  <c r="G491" i="5"/>
  <c r="F492" i="5"/>
  <c r="G492" i="5"/>
  <c r="F493" i="5"/>
  <c r="G493" i="5"/>
  <c r="F494" i="5"/>
  <c r="G494" i="5"/>
  <c r="F495" i="5"/>
  <c r="G495" i="5"/>
  <c r="F496" i="5"/>
  <c r="G496" i="5"/>
  <c r="F497" i="5"/>
  <c r="G497" i="5"/>
  <c r="F498" i="5"/>
  <c r="G498" i="5"/>
  <c r="F501" i="5"/>
  <c r="G501" i="5"/>
  <c r="F502" i="5"/>
  <c r="G502" i="5"/>
  <c r="F503" i="5"/>
  <c r="G503" i="5"/>
  <c r="F504" i="5"/>
  <c r="G504" i="5"/>
  <c r="F505" i="5"/>
  <c r="G505" i="5"/>
  <c r="F506" i="5"/>
  <c r="G506" i="5"/>
  <c r="F507" i="5"/>
  <c r="G507" i="5"/>
  <c r="F508" i="5"/>
  <c r="G508" i="5"/>
  <c r="F509" i="5"/>
  <c r="G509" i="5"/>
  <c r="F510" i="5"/>
  <c r="G510" i="5"/>
  <c r="F511" i="5"/>
  <c r="G511" i="5"/>
  <c r="F512" i="5"/>
  <c r="G512" i="5"/>
  <c r="F513" i="5"/>
  <c r="G513" i="5"/>
  <c r="F514" i="5"/>
  <c r="G514" i="5"/>
  <c r="F515" i="5"/>
  <c r="G515" i="5"/>
  <c r="F516" i="5"/>
  <c r="G516" i="5"/>
  <c r="F517" i="5"/>
  <c r="G517" i="5"/>
  <c r="F518" i="5"/>
  <c r="G518" i="5"/>
  <c r="F519" i="5"/>
  <c r="G519" i="5"/>
  <c r="F520" i="5"/>
  <c r="G520" i="5"/>
  <c r="F521" i="5"/>
  <c r="G521" i="5"/>
  <c r="F522" i="5"/>
  <c r="G522" i="5"/>
  <c r="F523" i="5"/>
  <c r="G523" i="5"/>
  <c r="F524" i="5"/>
  <c r="G524" i="5"/>
  <c r="F525" i="5"/>
  <c r="G525" i="5"/>
  <c r="F526" i="5"/>
  <c r="G526" i="5"/>
  <c r="F527" i="5"/>
  <c r="G527" i="5"/>
  <c r="F528" i="5"/>
  <c r="G528" i="5"/>
  <c r="F529" i="5"/>
  <c r="G529" i="5"/>
  <c r="F530" i="5"/>
  <c r="G530" i="5"/>
  <c r="F531" i="5"/>
  <c r="G531" i="5"/>
  <c r="F532" i="5"/>
  <c r="G532" i="5"/>
  <c r="F533" i="5"/>
  <c r="G533" i="5"/>
  <c r="F534" i="5"/>
  <c r="G534" i="5"/>
  <c r="F535" i="5"/>
  <c r="G535" i="5"/>
  <c r="F536" i="5"/>
  <c r="G536" i="5"/>
  <c r="F537" i="5"/>
  <c r="G537" i="5"/>
  <c r="F538" i="5"/>
  <c r="G538" i="5"/>
  <c r="F539" i="5"/>
  <c r="G539" i="5"/>
  <c r="F540" i="5"/>
  <c r="G540" i="5"/>
  <c r="F541" i="5"/>
  <c r="G541" i="5"/>
  <c r="F542" i="5"/>
  <c r="G542" i="5"/>
  <c r="F543" i="5"/>
  <c r="G543" i="5"/>
  <c r="F544" i="5"/>
  <c r="G544" i="5"/>
  <c r="F545" i="5"/>
  <c r="G545" i="5"/>
  <c r="F546" i="5"/>
  <c r="G546" i="5"/>
  <c r="F547" i="5"/>
  <c r="G547" i="5"/>
  <c r="F548" i="5"/>
  <c r="G548" i="5"/>
  <c r="F549" i="5"/>
  <c r="G549" i="5"/>
  <c r="F550" i="5"/>
  <c r="G550" i="5"/>
  <c r="F551" i="5"/>
  <c r="G551" i="5"/>
  <c r="F552" i="5"/>
  <c r="G552" i="5"/>
  <c r="F553" i="5"/>
  <c r="G553" i="5"/>
  <c r="F554" i="5"/>
  <c r="G554" i="5"/>
  <c r="F555" i="5"/>
  <c r="G555" i="5"/>
  <c r="F556" i="5"/>
  <c r="G556" i="5"/>
  <c r="F557" i="5"/>
  <c r="G557" i="5"/>
  <c r="F558" i="5"/>
  <c r="G558" i="5"/>
  <c r="F559" i="5"/>
  <c r="G559" i="5"/>
  <c r="F560" i="5"/>
  <c r="G560" i="5"/>
  <c r="F565" i="5"/>
  <c r="G565" i="5"/>
  <c r="F566" i="5"/>
  <c r="G566" i="5"/>
  <c r="F567" i="5"/>
  <c r="G567" i="5"/>
  <c r="F568" i="5"/>
  <c r="G568" i="5"/>
  <c r="F569" i="5"/>
  <c r="G569" i="5"/>
  <c r="F570" i="5"/>
  <c r="G570" i="5"/>
  <c r="F571" i="5"/>
  <c r="G571" i="5"/>
  <c r="F572" i="5"/>
  <c r="G572" i="5"/>
  <c r="F573" i="5"/>
  <c r="G573" i="5"/>
  <c r="F574" i="5"/>
  <c r="G574" i="5"/>
  <c r="F575" i="5"/>
  <c r="G575" i="5"/>
  <c r="F576" i="5"/>
  <c r="G576" i="5"/>
  <c r="F577" i="5"/>
  <c r="G577" i="5"/>
  <c r="F578" i="5"/>
  <c r="G578" i="5"/>
  <c r="F579" i="5"/>
  <c r="G579" i="5"/>
  <c r="F580" i="5"/>
  <c r="G580" i="5"/>
  <c r="F581" i="5"/>
  <c r="G581" i="5"/>
  <c r="F582" i="5"/>
  <c r="G582" i="5"/>
  <c r="F583" i="5"/>
  <c r="G583" i="5"/>
  <c r="F584" i="5"/>
  <c r="G584" i="5"/>
  <c r="F585" i="5"/>
  <c r="G585" i="5"/>
  <c r="F586" i="5"/>
  <c r="G586" i="5"/>
  <c r="F587" i="5"/>
  <c r="G587" i="5"/>
  <c r="F588" i="5"/>
  <c r="G588" i="5"/>
  <c r="F589" i="5"/>
  <c r="G589" i="5"/>
  <c r="F590" i="5"/>
  <c r="G590" i="5"/>
  <c r="F591" i="5"/>
  <c r="G591" i="5"/>
  <c r="F592" i="5"/>
  <c r="G592" i="5"/>
  <c r="F593" i="5"/>
  <c r="G593" i="5"/>
  <c r="F594" i="5"/>
  <c r="G594" i="5"/>
  <c r="F595" i="5"/>
  <c r="G595" i="5"/>
  <c r="F596" i="5"/>
  <c r="G596" i="5"/>
  <c r="F597" i="5"/>
  <c r="G597" i="5"/>
  <c r="F598" i="5"/>
  <c r="G598" i="5"/>
  <c r="F599" i="5"/>
  <c r="G599" i="5"/>
  <c r="F600" i="5"/>
  <c r="G600" i="5"/>
  <c r="F601" i="5"/>
  <c r="G601" i="5"/>
  <c r="F602" i="5"/>
  <c r="G602" i="5"/>
  <c r="F603" i="5"/>
  <c r="G603" i="5"/>
  <c r="F604" i="5"/>
  <c r="G604" i="5"/>
  <c r="F605" i="5"/>
  <c r="G605" i="5"/>
  <c r="F606" i="5"/>
  <c r="G606" i="5"/>
  <c r="F607" i="5"/>
  <c r="G607" i="5"/>
  <c r="F608" i="5"/>
  <c r="G608" i="5"/>
  <c r="F609" i="5"/>
  <c r="G609" i="5"/>
  <c r="F610" i="5"/>
  <c r="G610" i="5"/>
  <c r="F611" i="5"/>
  <c r="G611" i="5"/>
  <c r="F612" i="5"/>
  <c r="G612" i="5"/>
  <c r="F613" i="5"/>
  <c r="G613" i="5"/>
  <c r="F614" i="5"/>
  <c r="G614" i="5"/>
  <c r="F615" i="5"/>
  <c r="G615" i="5"/>
  <c r="F616" i="5"/>
  <c r="G616" i="5"/>
  <c r="F617" i="5"/>
  <c r="G617" i="5"/>
  <c r="F618" i="5"/>
  <c r="G618" i="5"/>
  <c r="F619" i="5"/>
  <c r="G619" i="5"/>
  <c r="F620" i="5"/>
  <c r="G620" i="5"/>
  <c r="F621" i="5"/>
  <c r="G621" i="5"/>
  <c r="F622" i="5"/>
  <c r="G622" i="5"/>
  <c r="F623" i="5"/>
  <c r="G623" i="5"/>
  <c r="F624" i="5"/>
  <c r="G624" i="5"/>
  <c r="F625" i="5"/>
  <c r="G625" i="5"/>
  <c r="F626" i="5"/>
  <c r="G626" i="5"/>
  <c r="F627" i="5"/>
  <c r="G627" i="5"/>
  <c r="F628" i="5"/>
  <c r="G628" i="5"/>
  <c r="F629" i="5"/>
  <c r="G629" i="5"/>
  <c r="F630" i="5"/>
  <c r="G630" i="5"/>
  <c r="F631" i="5"/>
  <c r="G631" i="5"/>
  <c r="F632" i="5"/>
  <c r="G632" i="5"/>
  <c r="F635" i="5"/>
  <c r="G635" i="5"/>
  <c r="F636" i="5"/>
  <c r="G636" i="5"/>
  <c r="F637" i="5"/>
  <c r="G637" i="5"/>
  <c r="F638" i="5"/>
  <c r="G638" i="5"/>
  <c r="F639" i="5"/>
  <c r="G639" i="5"/>
  <c r="F640" i="5"/>
  <c r="G640" i="5"/>
  <c r="F641" i="5"/>
  <c r="G641" i="5"/>
  <c r="F642" i="5"/>
  <c r="G642" i="5"/>
  <c r="F643" i="5"/>
  <c r="G643" i="5"/>
  <c r="F644" i="5"/>
  <c r="G644" i="5"/>
  <c r="F645" i="5"/>
  <c r="G645" i="5"/>
  <c r="F646" i="5"/>
  <c r="G646" i="5"/>
  <c r="F647" i="5"/>
  <c r="G647" i="5"/>
  <c r="F648" i="5"/>
  <c r="G648" i="5"/>
  <c r="F649" i="5"/>
  <c r="G649" i="5"/>
  <c r="F650" i="5"/>
  <c r="G650" i="5"/>
  <c r="F651" i="5"/>
  <c r="G651" i="5"/>
  <c r="F652" i="5"/>
  <c r="G652" i="5"/>
  <c r="F653" i="5"/>
  <c r="G653" i="5"/>
  <c r="F654" i="5"/>
  <c r="G654" i="5"/>
  <c r="F655" i="5"/>
  <c r="G655" i="5"/>
  <c r="F656" i="5"/>
  <c r="G656" i="5"/>
  <c r="F659" i="5"/>
  <c r="G659" i="5"/>
  <c r="F660" i="5"/>
  <c r="G660" i="5"/>
  <c r="F661" i="5"/>
  <c r="G661" i="5"/>
  <c r="F662" i="5"/>
  <c r="G662" i="5"/>
  <c r="F663" i="5"/>
  <c r="G663" i="5"/>
  <c r="F664" i="5"/>
  <c r="G664" i="5"/>
  <c r="F665" i="5"/>
  <c r="G665" i="5"/>
  <c r="F666" i="5"/>
  <c r="G666" i="5"/>
  <c r="F667" i="5"/>
  <c r="G667" i="5"/>
  <c r="F668" i="5"/>
  <c r="G668" i="5"/>
  <c r="F669" i="5"/>
  <c r="G669" i="5"/>
  <c r="F670" i="5"/>
  <c r="G670" i="5"/>
  <c r="F671" i="5"/>
  <c r="G671" i="5"/>
  <c r="F672" i="5"/>
  <c r="G672" i="5"/>
  <c r="F673" i="5"/>
  <c r="G673" i="5"/>
  <c r="F674" i="5"/>
  <c r="G674" i="5"/>
  <c r="F675" i="5"/>
  <c r="G675" i="5"/>
  <c r="F676" i="5"/>
  <c r="G676" i="5"/>
  <c r="F677" i="5"/>
  <c r="G677" i="5"/>
  <c r="F678" i="5"/>
  <c r="G678" i="5"/>
  <c r="F679" i="5"/>
  <c r="G679" i="5"/>
  <c r="F680" i="5"/>
  <c r="G680" i="5"/>
  <c r="F681" i="5"/>
  <c r="G681" i="5"/>
  <c r="F682" i="5"/>
  <c r="G682" i="5"/>
  <c r="F683" i="5"/>
  <c r="G683" i="5"/>
  <c r="F684" i="5"/>
  <c r="G684" i="5"/>
  <c r="F685" i="5"/>
  <c r="G685" i="5"/>
  <c r="F686" i="5"/>
  <c r="G686" i="5"/>
  <c r="F687" i="5"/>
  <c r="G687" i="5"/>
  <c r="F688" i="5"/>
  <c r="G688" i="5"/>
  <c r="F689" i="5"/>
  <c r="G689" i="5"/>
  <c r="F690" i="5"/>
  <c r="G690" i="5"/>
  <c r="F691" i="5"/>
  <c r="G691" i="5"/>
  <c r="F692" i="5"/>
  <c r="G692" i="5"/>
  <c r="F693" i="5"/>
  <c r="G693" i="5"/>
  <c r="F694" i="5"/>
  <c r="G694" i="5"/>
  <c r="F695" i="5"/>
  <c r="G695" i="5"/>
  <c r="F696" i="5"/>
  <c r="G696" i="5"/>
  <c r="F697" i="5"/>
  <c r="G697" i="5"/>
  <c r="F698" i="5"/>
  <c r="G698" i="5"/>
  <c r="F699" i="5"/>
  <c r="G699" i="5"/>
  <c r="F700" i="5"/>
  <c r="G700" i="5"/>
  <c r="F701" i="5"/>
  <c r="G701" i="5"/>
  <c r="F702" i="5"/>
  <c r="G702" i="5"/>
  <c r="F703" i="5"/>
  <c r="G703" i="5"/>
  <c r="F704" i="5"/>
  <c r="G704" i="5"/>
  <c r="F705" i="5"/>
  <c r="G705" i="5"/>
  <c r="F706" i="5"/>
  <c r="G706" i="5"/>
  <c r="F707" i="5"/>
  <c r="G707" i="5"/>
  <c r="F708" i="5"/>
  <c r="G708" i="5"/>
  <c r="F709" i="5"/>
  <c r="G709" i="5"/>
  <c r="F710" i="5"/>
  <c r="G710" i="5"/>
  <c r="F711" i="5"/>
  <c r="G711" i="5"/>
  <c r="F712" i="5"/>
  <c r="G712" i="5"/>
  <c r="F713" i="5"/>
  <c r="G713" i="5"/>
  <c r="F714" i="5"/>
  <c r="G714" i="5"/>
  <c r="F715" i="5"/>
  <c r="G715" i="5"/>
  <c r="F716" i="5"/>
  <c r="G716" i="5"/>
  <c r="F717" i="5"/>
  <c r="G717" i="5"/>
  <c r="F718" i="5"/>
  <c r="G718" i="5"/>
  <c r="F719" i="5"/>
  <c r="G719" i="5"/>
  <c r="F720" i="5"/>
  <c r="G720" i="5"/>
  <c r="F721" i="5"/>
  <c r="G721" i="5"/>
  <c r="F722" i="5"/>
  <c r="G722" i="5"/>
  <c r="F723" i="5"/>
  <c r="G723" i="5"/>
  <c r="F724" i="5"/>
  <c r="G724" i="5"/>
  <c r="F725" i="5"/>
  <c r="G725" i="5"/>
  <c r="F726" i="5"/>
  <c r="G726" i="5"/>
  <c r="F727" i="5"/>
  <c r="G727" i="5"/>
  <c r="F728" i="5"/>
  <c r="G728" i="5"/>
  <c r="F729" i="5"/>
  <c r="G729" i="5"/>
  <c r="F730" i="5"/>
  <c r="G730" i="5"/>
  <c r="F731" i="5"/>
  <c r="G731" i="5"/>
  <c r="F732" i="5"/>
  <c r="G732" i="5"/>
  <c r="F733" i="5"/>
  <c r="G733" i="5"/>
  <c r="F734" i="5"/>
  <c r="G734" i="5"/>
  <c r="F735" i="5"/>
  <c r="G735" i="5"/>
  <c r="F736" i="5"/>
  <c r="G736" i="5"/>
  <c r="F737" i="5"/>
  <c r="G737" i="5"/>
  <c r="F738" i="5"/>
  <c r="G738" i="5"/>
  <c r="F739" i="5"/>
  <c r="G739" i="5"/>
  <c r="F740" i="5"/>
  <c r="G740" i="5"/>
  <c r="F741" i="5"/>
  <c r="G741" i="5"/>
  <c r="F742" i="5"/>
  <c r="G742" i="5"/>
  <c r="F743" i="5"/>
  <c r="G743" i="5"/>
  <c r="F744" i="5"/>
  <c r="G744" i="5"/>
  <c r="F745" i="5"/>
  <c r="G745" i="5"/>
  <c r="F746" i="5"/>
  <c r="G746" i="5"/>
  <c r="F747" i="5"/>
  <c r="G747" i="5"/>
  <c r="F748" i="5"/>
  <c r="G748" i="5"/>
  <c r="F749" i="5"/>
  <c r="G749" i="5"/>
  <c r="F750" i="5"/>
  <c r="G750" i="5"/>
  <c r="F751" i="5"/>
  <c r="G751" i="5"/>
  <c r="F752" i="5"/>
  <c r="G752" i="5"/>
  <c r="F753" i="5"/>
  <c r="G753" i="5"/>
  <c r="F754" i="5"/>
  <c r="G754" i="5"/>
  <c r="F755" i="5"/>
  <c r="G755" i="5"/>
  <c r="F756" i="5"/>
  <c r="G756" i="5"/>
  <c r="F757" i="5"/>
  <c r="G757" i="5"/>
  <c r="F758" i="5"/>
  <c r="G758" i="5"/>
  <c r="F759" i="5"/>
  <c r="G759" i="5"/>
  <c r="F760" i="5"/>
  <c r="G760" i="5"/>
  <c r="F761" i="5"/>
  <c r="G761" i="5"/>
  <c r="F762" i="5"/>
  <c r="G762" i="5"/>
  <c r="F763" i="5"/>
  <c r="G763" i="5"/>
  <c r="F764" i="5"/>
  <c r="G764" i="5"/>
  <c r="F765" i="5"/>
  <c r="G765" i="5"/>
  <c r="F766" i="5"/>
  <c r="G766" i="5"/>
  <c r="F767" i="5"/>
  <c r="G767" i="5"/>
  <c r="F768" i="5"/>
  <c r="G768" i="5"/>
  <c r="F769" i="5"/>
  <c r="G769" i="5"/>
  <c r="F770" i="5"/>
  <c r="G770" i="5"/>
  <c r="F771" i="5"/>
  <c r="G771" i="5"/>
  <c r="F772" i="5"/>
  <c r="G772" i="5"/>
  <c r="F773" i="5"/>
  <c r="G773" i="5"/>
  <c r="F774" i="5"/>
  <c r="G774" i="5"/>
  <c r="F775" i="5"/>
  <c r="G775" i="5"/>
  <c r="F776" i="5"/>
  <c r="G776" i="5"/>
  <c r="F777" i="5"/>
  <c r="G777" i="5"/>
  <c r="F778" i="5"/>
  <c r="G778" i="5"/>
  <c r="F779" i="5"/>
  <c r="G779" i="5"/>
  <c r="F780" i="5"/>
  <c r="G780" i="5"/>
  <c r="F781" i="5"/>
  <c r="G781" i="5"/>
  <c r="F782" i="5"/>
  <c r="G782" i="5"/>
  <c r="F783" i="5"/>
  <c r="G783" i="5"/>
  <c r="F784" i="5"/>
  <c r="G784" i="5"/>
  <c r="F785" i="5"/>
  <c r="G785" i="5"/>
  <c r="F786" i="5"/>
  <c r="G786" i="5"/>
  <c r="F787" i="5"/>
  <c r="G787" i="5"/>
  <c r="F788" i="5"/>
  <c r="G788" i="5"/>
  <c r="F789" i="5"/>
  <c r="G789" i="5"/>
  <c r="F790" i="5"/>
  <c r="G790" i="5"/>
  <c r="F791" i="5"/>
  <c r="G791" i="5"/>
  <c r="F792" i="5"/>
  <c r="G792" i="5"/>
  <c r="F793" i="5"/>
  <c r="G793" i="5"/>
  <c r="F794" i="5"/>
  <c r="G794" i="5"/>
  <c r="F795" i="5"/>
  <c r="G795" i="5"/>
  <c r="F796" i="5"/>
  <c r="G796" i="5"/>
  <c r="F797" i="5"/>
  <c r="G797" i="5"/>
  <c r="F798" i="5"/>
  <c r="G798" i="5"/>
  <c r="F799" i="5"/>
  <c r="G799" i="5"/>
  <c r="F800" i="5"/>
  <c r="G800" i="5"/>
  <c r="F801" i="5"/>
  <c r="G801" i="5"/>
  <c r="F802" i="5"/>
  <c r="G802" i="5"/>
  <c r="F803" i="5"/>
  <c r="G803" i="5"/>
  <c r="F804" i="5"/>
  <c r="G804" i="5"/>
  <c r="F805" i="5"/>
  <c r="G805" i="5"/>
  <c r="F806" i="5"/>
  <c r="G806" i="5"/>
  <c r="F807" i="5"/>
  <c r="G807" i="5"/>
  <c r="F808" i="5"/>
  <c r="G808" i="5"/>
  <c r="F809" i="5"/>
  <c r="G809" i="5"/>
  <c r="F810" i="5"/>
  <c r="G810" i="5"/>
  <c r="F811" i="5"/>
  <c r="G811" i="5"/>
  <c r="F812" i="5"/>
  <c r="G812" i="5"/>
  <c r="F813" i="5"/>
  <c r="G813" i="5"/>
  <c r="F814" i="5"/>
  <c r="G814" i="5"/>
  <c r="F815" i="5"/>
  <c r="G815" i="5"/>
  <c r="F816" i="5"/>
  <c r="G816" i="5"/>
  <c r="F817" i="5"/>
  <c r="G817" i="5"/>
  <c r="F818" i="5"/>
  <c r="G818" i="5"/>
  <c r="F819" i="5"/>
  <c r="G819" i="5"/>
  <c r="F820" i="5"/>
  <c r="G820" i="5"/>
  <c r="F821" i="5"/>
  <c r="G821" i="5"/>
  <c r="F822" i="5"/>
  <c r="G822" i="5"/>
  <c r="F823" i="5"/>
  <c r="G823" i="5"/>
  <c r="F824" i="5"/>
  <c r="G824" i="5"/>
  <c r="F825" i="5"/>
  <c r="G825" i="5"/>
  <c r="F826" i="5"/>
  <c r="G826" i="5"/>
  <c r="F827" i="5"/>
  <c r="G827" i="5"/>
  <c r="F828" i="5"/>
  <c r="G828" i="5"/>
  <c r="F829" i="5"/>
  <c r="G829" i="5"/>
  <c r="F830" i="5"/>
  <c r="G830" i="5"/>
  <c r="F831" i="5"/>
  <c r="G831" i="5"/>
  <c r="F832" i="5"/>
  <c r="G832" i="5"/>
  <c r="F833" i="5"/>
  <c r="G833" i="5"/>
  <c r="M102" i="5"/>
  <c r="N102" i="5"/>
  <c r="M103" i="5"/>
  <c r="N103" i="5"/>
  <c r="M104" i="5"/>
  <c r="N104" i="5"/>
  <c r="M105" i="5"/>
  <c r="N105" i="5"/>
  <c r="M106" i="5"/>
  <c r="N106" i="5"/>
  <c r="M107" i="5"/>
  <c r="N107" i="5"/>
  <c r="M108" i="5"/>
  <c r="N108" i="5"/>
  <c r="M109" i="5"/>
  <c r="N109" i="5"/>
  <c r="M110" i="5"/>
  <c r="N110" i="5"/>
  <c r="M111" i="5"/>
  <c r="N111" i="5"/>
  <c r="M112" i="5"/>
  <c r="N112" i="5"/>
  <c r="M113" i="5"/>
  <c r="N113" i="5"/>
  <c r="M114" i="5"/>
  <c r="N114" i="5"/>
  <c r="M115" i="5"/>
  <c r="N115" i="5"/>
  <c r="M116" i="5"/>
  <c r="N116" i="5"/>
  <c r="M117" i="5"/>
  <c r="N117" i="5"/>
  <c r="M118" i="5"/>
  <c r="N118" i="5"/>
  <c r="M119" i="5"/>
  <c r="N119" i="5"/>
  <c r="M120" i="5"/>
  <c r="N120" i="5"/>
  <c r="M121" i="5"/>
  <c r="N121" i="5"/>
  <c r="M122" i="5"/>
  <c r="N122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M77" i="5"/>
  <c r="N77" i="5"/>
  <c r="M78" i="5"/>
  <c r="N78" i="5"/>
  <c r="M79" i="5"/>
  <c r="N79" i="5"/>
  <c r="M80" i="5"/>
  <c r="N80" i="5"/>
  <c r="M81" i="5"/>
  <c r="N81" i="5"/>
  <c r="M82" i="5"/>
  <c r="N82" i="5"/>
  <c r="M83" i="5"/>
  <c r="N83" i="5"/>
  <c r="M84" i="5"/>
  <c r="N84" i="5"/>
  <c r="M85" i="5"/>
  <c r="N85" i="5"/>
  <c r="M86" i="5"/>
  <c r="N86" i="5"/>
  <c r="M87" i="5"/>
  <c r="N87" i="5"/>
  <c r="M88" i="5"/>
  <c r="N88" i="5"/>
  <c r="M89" i="5"/>
  <c r="N89" i="5"/>
  <c r="M90" i="5"/>
  <c r="N90" i="5"/>
  <c r="M91" i="5"/>
  <c r="N91" i="5"/>
  <c r="M92" i="5"/>
  <c r="N92" i="5"/>
  <c r="M93" i="5"/>
  <c r="N93" i="5"/>
  <c r="M94" i="5"/>
  <c r="N94" i="5"/>
  <c r="M95" i="5"/>
  <c r="N95" i="5"/>
  <c r="M96" i="5"/>
  <c r="N96" i="5"/>
  <c r="M97" i="5"/>
  <c r="N97" i="5"/>
  <c r="M98" i="5"/>
  <c r="N98" i="5"/>
  <c r="M99" i="5"/>
  <c r="N99" i="5"/>
  <c r="M123" i="5"/>
  <c r="N123" i="5"/>
  <c r="M124" i="5"/>
  <c r="N124" i="5"/>
  <c r="M125" i="5"/>
  <c r="N125" i="5"/>
  <c r="M126" i="5"/>
  <c r="N126" i="5"/>
  <c r="M127" i="5"/>
  <c r="N127" i="5"/>
  <c r="M128" i="5"/>
  <c r="N128" i="5"/>
  <c r="M129" i="5"/>
  <c r="N129" i="5"/>
  <c r="M130" i="5"/>
  <c r="N130" i="5"/>
  <c r="M131" i="5"/>
  <c r="N131" i="5"/>
  <c r="M132" i="5"/>
  <c r="N132" i="5"/>
  <c r="M133" i="5"/>
  <c r="N133" i="5"/>
  <c r="M134" i="5"/>
  <c r="N134" i="5"/>
  <c r="M135" i="5"/>
  <c r="N135" i="5"/>
  <c r="M136" i="5"/>
  <c r="N136" i="5"/>
  <c r="M137" i="5"/>
  <c r="N137" i="5"/>
  <c r="M138" i="5"/>
  <c r="N138" i="5"/>
  <c r="M139" i="5"/>
  <c r="N139" i="5"/>
  <c r="M140" i="5"/>
  <c r="N140" i="5"/>
  <c r="M141" i="5"/>
  <c r="N141" i="5"/>
  <c r="M142" i="5"/>
  <c r="N142" i="5"/>
  <c r="M143" i="5"/>
  <c r="N143" i="5"/>
  <c r="M144" i="5"/>
  <c r="N144" i="5"/>
  <c r="M145" i="5"/>
  <c r="N145" i="5"/>
  <c r="M146" i="5"/>
  <c r="N146" i="5"/>
  <c r="M149" i="5"/>
  <c r="N149" i="5"/>
  <c r="M150" i="5"/>
  <c r="N150" i="5"/>
  <c r="M151" i="5"/>
  <c r="N151" i="5"/>
  <c r="M152" i="5"/>
  <c r="N152" i="5"/>
  <c r="M153" i="5"/>
  <c r="N153" i="5"/>
  <c r="M154" i="5"/>
  <c r="N154" i="5"/>
  <c r="M155" i="5"/>
  <c r="N155" i="5"/>
  <c r="M156" i="5"/>
  <c r="N156" i="5"/>
  <c r="M157" i="5"/>
  <c r="N157" i="5"/>
  <c r="M158" i="5"/>
  <c r="N158" i="5"/>
  <c r="M159" i="5"/>
  <c r="N159" i="5"/>
  <c r="M160" i="5"/>
  <c r="N160" i="5"/>
  <c r="M161" i="5"/>
  <c r="N161" i="5"/>
  <c r="M162" i="5"/>
  <c r="N162" i="5"/>
  <c r="M163" i="5"/>
  <c r="N163" i="5"/>
  <c r="M164" i="5"/>
  <c r="N164" i="5"/>
  <c r="M165" i="5"/>
  <c r="N165" i="5"/>
  <c r="M166" i="5"/>
  <c r="N166" i="5"/>
  <c r="M167" i="5"/>
  <c r="N167" i="5"/>
  <c r="M168" i="5"/>
  <c r="N168" i="5"/>
  <c r="M169" i="5"/>
  <c r="N169" i="5"/>
  <c r="M170" i="5"/>
  <c r="N170" i="5"/>
  <c r="M171" i="5"/>
  <c r="N171" i="5"/>
  <c r="M172" i="5"/>
  <c r="N172" i="5"/>
  <c r="M173" i="5"/>
  <c r="N173" i="5"/>
  <c r="M174" i="5"/>
  <c r="N174" i="5"/>
  <c r="M175" i="5"/>
  <c r="N175" i="5"/>
  <c r="M176" i="5"/>
  <c r="N176" i="5"/>
  <c r="M177" i="5"/>
  <c r="N177" i="5"/>
  <c r="M178" i="5"/>
  <c r="N178" i="5"/>
  <c r="M179" i="5"/>
  <c r="N179" i="5"/>
  <c r="M180" i="5"/>
  <c r="N180" i="5"/>
  <c r="M181" i="5"/>
  <c r="N181" i="5"/>
  <c r="M182" i="5"/>
  <c r="N182" i="5"/>
  <c r="M183" i="5"/>
  <c r="N183" i="5"/>
  <c r="M184" i="5"/>
  <c r="N184" i="5"/>
  <c r="M185" i="5"/>
  <c r="N185" i="5"/>
  <c r="M186" i="5"/>
  <c r="N186" i="5"/>
  <c r="M187" i="5"/>
  <c r="N187" i="5"/>
  <c r="M188" i="5"/>
  <c r="N188" i="5"/>
  <c r="M189" i="5"/>
  <c r="N189" i="5"/>
  <c r="M190" i="5"/>
  <c r="N190" i="5"/>
  <c r="M191" i="5"/>
  <c r="N191" i="5"/>
  <c r="M192" i="5"/>
  <c r="N192" i="5"/>
  <c r="M193" i="5"/>
  <c r="N193" i="5"/>
  <c r="M194" i="5"/>
  <c r="N194" i="5"/>
  <c r="M195" i="5"/>
  <c r="N195" i="5"/>
  <c r="M196" i="5"/>
  <c r="N196" i="5"/>
  <c r="M197" i="5"/>
  <c r="N197" i="5"/>
  <c r="M198" i="5"/>
  <c r="N198" i="5"/>
  <c r="M199" i="5"/>
  <c r="N199" i="5"/>
  <c r="M200" i="5"/>
  <c r="N200" i="5"/>
  <c r="M201" i="5"/>
  <c r="N201" i="5"/>
  <c r="M202" i="5"/>
  <c r="N202" i="5"/>
  <c r="M205" i="5"/>
  <c r="N205" i="5"/>
  <c r="M206" i="5"/>
  <c r="N206" i="5"/>
  <c r="M207" i="5"/>
  <c r="N207" i="5"/>
  <c r="M208" i="5"/>
  <c r="N208" i="5"/>
  <c r="M209" i="5"/>
  <c r="N209" i="5"/>
  <c r="M210" i="5"/>
  <c r="N210" i="5"/>
  <c r="M211" i="5"/>
  <c r="N211" i="5"/>
  <c r="M212" i="5"/>
  <c r="N212" i="5"/>
  <c r="M213" i="5"/>
  <c r="N213" i="5"/>
  <c r="M214" i="5"/>
  <c r="N214" i="5"/>
  <c r="M215" i="5"/>
  <c r="N215" i="5"/>
  <c r="M216" i="5"/>
  <c r="N216" i="5"/>
  <c r="M217" i="5"/>
  <c r="N217" i="5"/>
  <c r="M218" i="5"/>
  <c r="N218" i="5"/>
  <c r="M219" i="5"/>
  <c r="N219" i="5"/>
  <c r="M220" i="5"/>
  <c r="N220" i="5"/>
  <c r="M221" i="5"/>
  <c r="N221" i="5"/>
  <c r="M222" i="5"/>
  <c r="N222" i="5"/>
  <c r="M223" i="5"/>
  <c r="N223" i="5"/>
  <c r="M224" i="5"/>
  <c r="N224" i="5"/>
  <c r="M225" i="5"/>
  <c r="N225" i="5"/>
  <c r="M226" i="5"/>
  <c r="N226" i="5"/>
  <c r="M228" i="5"/>
  <c r="N228" i="5"/>
  <c r="M229" i="5"/>
  <c r="N229" i="5"/>
  <c r="M230" i="5"/>
  <c r="N230" i="5"/>
  <c r="M231" i="5"/>
  <c r="N231" i="5"/>
  <c r="M232" i="5"/>
  <c r="N232" i="5"/>
  <c r="M233" i="5"/>
  <c r="N233" i="5"/>
  <c r="M234" i="5"/>
  <c r="N234" i="5"/>
  <c r="M271" i="5"/>
  <c r="N271" i="5"/>
  <c r="M272" i="5"/>
  <c r="N272" i="5"/>
  <c r="M273" i="5"/>
  <c r="N273" i="5"/>
  <c r="M274" i="5"/>
  <c r="N274" i="5"/>
  <c r="M275" i="5"/>
  <c r="N275" i="5"/>
  <c r="M276" i="5"/>
  <c r="N276" i="5"/>
  <c r="M277" i="5"/>
  <c r="N277" i="5"/>
  <c r="M278" i="5"/>
  <c r="N278" i="5"/>
  <c r="M279" i="5"/>
  <c r="N279" i="5"/>
  <c r="M280" i="5"/>
  <c r="N280" i="5"/>
  <c r="M281" i="5"/>
  <c r="N281" i="5"/>
  <c r="M282" i="5"/>
  <c r="N282" i="5"/>
  <c r="M283" i="5"/>
  <c r="N283" i="5"/>
  <c r="M284" i="5"/>
  <c r="N284" i="5"/>
  <c r="M285" i="5"/>
  <c r="N285" i="5"/>
  <c r="M286" i="5"/>
  <c r="N286" i="5"/>
  <c r="M287" i="5"/>
  <c r="N287" i="5"/>
  <c r="M288" i="5"/>
  <c r="N288" i="5"/>
  <c r="M289" i="5"/>
  <c r="N289" i="5"/>
  <c r="M290" i="5"/>
  <c r="N290" i="5"/>
  <c r="M291" i="5"/>
  <c r="N291" i="5"/>
  <c r="M292" i="5"/>
  <c r="N292" i="5"/>
  <c r="M293" i="5"/>
  <c r="N293" i="5"/>
  <c r="M294" i="5"/>
  <c r="N294" i="5"/>
  <c r="M295" i="5"/>
  <c r="N295" i="5"/>
  <c r="M296" i="5"/>
  <c r="N296" i="5"/>
  <c r="M297" i="5"/>
  <c r="N297" i="5"/>
  <c r="M298" i="5"/>
  <c r="N298" i="5"/>
  <c r="M235" i="5"/>
  <c r="N235" i="5"/>
  <c r="M236" i="5"/>
  <c r="N236" i="5"/>
  <c r="M237" i="5"/>
  <c r="N237" i="5"/>
  <c r="M238" i="5"/>
  <c r="N238" i="5"/>
  <c r="M239" i="5"/>
  <c r="N239" i="5"/>
  <c r="M240" i="5"/>
  <c r="N240" i="5"/>
  <c r="M241" i="5"/>
  <c r="N241" i="5"/>
  <c r="M242" i="5"/>
  <c r="N242" i="5"/>
  <c r="M243" i="5"/>
  <c r="N243" i="5"/>
  <c r="M244" i="5"/>
  <c r="N244" i="5"/>
  <c r="M245" i="5"/>
  <c r="N245" i="5"/>
  <c r="M246" i="5"/>
  <c r="N246" i="5"/>
  <c r="M247" i="5"/>
  <c r="N247" i="5"/>
  <c r="M248" i="5"/>
  <c r="N248" i="5"/>
  <c r="M249" i="5"/>
  <c r="N249" i="5"/>
  <c r="M250" i="5"/>
  <c r="N250" i="5"/>
  <c r="M251" i="5"/>
  <c r="N251" i="5"/>
  <c r="M252" i="5"/>
  <c r="N252" i="5"/>
  <c r="M253" i="5"/>
  <c r="N253" i="5"/>
  <c r="M254" i="5"/>
  <c r="N254" i="5"/>
  <c r="M255" i="5"/>
  <c r="N255" i="5"/>
  <c r="M256" i="5"/>
  <c r="N256" i="5"/>
  <c r="M257" i="5"/>
  <c r="N257" i="5"/>
  <c r="M258" i="5"/>
  <c r="N258" i="5"/>
  <c r="M259" i="5"/>
  <c r="N259" i="5"/>
  <c r="M260" i="5"/>
  <c r="N260" i="5"/>
  <c r="M261" i="5"/>
  <c r="N261" i="5"/>
  <c r="M262" i="5"/>
  <c r="N262" i="5"/>
  <c r="M263" i="5"/>
  <c r="N263" i="5"/>
  <c r="M264" i="5"/>
  <c r="N264" i="5"/>
  <c r="M265" i="5"/>
  <c r="N265" i="5"/>
  <c r="M266" i="5"/>
  <c r="N266" i="5"/>
  <c r="M299" i="5"/>
  <c r="N299" i="5"/>
  <c r="M300" i="5"/>
  <c r="N300" i="5"/>
  <c r="M301" i="5"/>
  <c r="N301" i="5"/>
  <c r="M302" i="5"/>
  <c r="N302" i="5"/>
  <c r="M303" i="5"/>
  <c r="N303" i="5"/>
  <c r="M304" i="5"/>
  <c r="N304" i="5"/>
  <c r="M305" i="5"/>
  <c r="N305" i="5"/>
  <c r="M306" i="5"/>
  <c r="N306" i="5"/>
  <c r="M307" i="5"/>
  <c r="N307" i="5"/>
  <c r="M308" i="5"/>
  <c r="N308" i="5"/>
  <c r="M309" i="5"/>
  <c r="N309" i="5"/>
  <c r="M310" i="5"/>
  <c r="N310" i="5"/>
  <c r="M311" i="5"/>
  <c r="N311" i="5"/>
  <c r="M312" i="5"/>
  <c r="N312" i="5"/>
  <c r="M313" i="5"/>
  <c r="N313" i="5"/>
  <c r="M314" i="5"/>
  <c r="N314" i="5"/>
  <c r="M315" i="5"/>
  <c r="N315" i="5"/>
  <c r="M316" i="5"/>
  <c r="N316" i="5"/>
  <c r="M317" i="5"/>
  <c r="N317" i="5"/>
  <c r="M318" i="5"/>
  <c r="N318" i="5"/>
  <c r="M319" i="5"/>
  <c r="N319" i="5"/>
  <c r="M320" i="5"/>
  <c r="N320" i="5"/>
  <c r="M321" i="5"/>
  <c r="N321" i="5"/>
  <c r="M322" i="5"/>
  <c r="N322" i="5"/>
  <c r="M323" i="5"/>
  <c r="N323" i="5"/>
  <c r="M324" i="5"/>
  <c r="N324" i="5"/>
  <c r="M325" i="5"/>
  <c r="N325" i="5"/>
  <c r="M326" i="5"/>
  <c r="N326" i="5"/>
  <c r="M327" i="5"/>
  <c r="N327" i="5"/>
  <c r="M328" i="5"/>
  <c r="N328" i="5"/>
  <c r="F205" i="5"/>
  <c r="G205" i="5"/>
  <c r="F206" i="5"/>
  <c r="G206" i="5"/>
  <c r="F207" i="5"/>
  <c r="G207" i="5"/>
  <c r="F208" i="5"/>
  <c r="G208" i="5"/>
  <c r="F209" i="5"/>
  <c r="G209" i="5"/>
  <c r="F210" i="5"/>
  <c r="G210" i="5"/>
  <c r="F211" i="5"/>
  <c r="G211" i="5"/>
  <c r="F212" i="5"/>
  <c r="G212" i="5"/>
  <c r="F213" i="5"/>
  <c r="G213" i="5"/>
  <c r="F214" i="5"/>
  <c r="G214" i="5"/>
  <c r="F215" i="5"/>
  <c r="G215" i="5"/>
  <c r="F216" i="5"/>
  <c r="G216" i="5"/>
  <c r="F217" i="5"/>
  <c r="G217" i="5"/>
  <c r="F218" i="5"/>
  <c r="G218" i="5"/>
  <c r="F219" i="5"/>
  <c r="G219" i="5"/>
  <c r="F220" i="5"/>
  <c r="G220" i="5"/>
  <c r="F221" i="5"/>
  <c r="G221" i="5"/>
  <c r="F222" i="5"/>
  <c r="G222" i="5"/>
  <c r="F223" i="5"/>
  <c r="G223" i="5"/>
  <c r="F224" i="5"/>
  <c r="G224" i="5"/>
  <c r="F225" i="5"/>
  <c r="G225" i="5"/>
  <c r="F226" i="5"/>
  <c r="G226" i="5"/>
  <c r="F227" i="5"/>
  <c r="G227" i="5"/>
  <c r="F228" i="5"/>
  <c r="G228" i="5"/>
  <c r="F229" i="5"/>
  <c r="G229" i="5"/>
  <c r="F230" i="5"/>
  <c r="G230" i="5"/>
  <c r="F231" i="5"/>
  <c r="G231" i="5"/>
  <c r="F232" i="5"/>
  <c r="G232" i="5"/>
  <c r="F233" i="5"/>
  <c r="G233" i="5"/>
  <c r="F234" i="5"/>
  <c r="G234" i="5"/>
  <c r="F271" i="5"/>
  <c r="G271" i="5"/>
  <c r="F272" i="5"/>
  <c r="G272" i="5"/>
  <c r="F273" i="5"/>
  <c r="G273" i="5"/>
  <c r="F274" i="5"/>
  <c r="G274" i="5"/>
  <c r="F275" i="5"/>
  <c r="G275" i="5"/>
  <c r="F276" i="5"/>
  <c r="G276" i="5"/>
  <c r="F277" i="5"/>
  <c r="G277" i="5"/>
  <c r="F278" i="5"/>
  <c r="G278" i="5"/>
  <c r="F279" i="5"/>
  <c r="G279" i="5"/>
  <c r="F280" i="5"/>
  <c r="G280" i="5"/>
  <c r="F281" i="5"/>
  <c r="G281" i="5"/>
  <c r="F282" i="5"/>
  <c r="G282" i="5"/>
  <c r="F283" i="5"/>
  <c r="G283" i="5"/>
  <c r="F284" i="5"/>
  <c r="G284" i="5"/>
  <c r="F285" i="5"/>
  <c r="G285" i="5"/>
  <c r="F286" i="5"/>
  <c r="G286" i="5"/>
  <c r="F287" i="5"/>
  <c r="G287" i="5"/>
  <c r="F288" i="5"/>
  <c r="G288" i="5"/>
  <c r="F289" i="5"/>
  <c r="G289" i="5"/>
  <c r="F290" i="5"/>
  <c r="G290" i="5"/>
  <c r="F291" i="5"/>
  <c r="G291" i="5"/>
  <c r="F292" i="5"/>
  <c r="G292" i="5"/>
  <c r="F293" i="5"/>
  <c r="G293" i="5"/>
  <c r="F294" i="5"/>
  <c r="G294" i="5"/>
  <c r="F295" i="5"/>
  <c r="G295" i="5"/>
  <c r="F296" i="5"/>
  <c r="G296" i="5"/>
  <c r="F297" i="5"/>
  <c r="G297" i="5"/>
  <c r="F298" i="5"/>
  <c r="G298" i="5"/>
  <c r="F235" i="5"/>
  <c r="G235" i="5"/>
  <c r="F236" i="5"/>
  <c r="G236" i="5"/>
  <c r="F237" i="5"/>
  <c r="G237" i="5"/>
  <c r="F238" i="5"/>
  <c r="G238" i="5"/>
  <c r="F239" i="5"/>
  <c r="G239" i="5"/>
  <c r="F240" i="5"/>
  <c r="G240" i="5"/>
  <c r="F241" i="5"/>
  <c r="G241" i="5"/>
  <c r="F242" i="5"/>
  <c r="G242" i="5"/>
  <c r="F243" i="5"/>
  <c r="G243" i="5"/>
  <c r="F244" i="5"/>
  <c r="G244" i="5"/>
  <c r="F245" i="5"/>
  <c r="G245" i="5"/>
  <c r="F246" i="5"/>
  <c r="G246" i="5"/>
  <c r="F247" i="5"/>
  <c r="G247" i="5"/>
  <c r="F248" i="5"/>
  <c r="G248" i="5"/>
  <c r="F249" i="5"/>
  <c r="G249" i="5"/>
  <c r="F250" i="5"/>
  <c r="G250" i="5"/>
  <c r="F251" i="5"/>
  <c r="G251" i="5"/>
  <c r="F252" i="5"/>
  <c r="G252" i="5"/>
  <c r="F253" i="5"/>
  <c r="G253" i="5"/>
  <c r="F254" i="5"/>
  <c r="G254" i="5"/>
  <c r="F255" i="5"/>
  <c r="G255" i="5"/>
  <c r="F256" i="5"/>
  <c r="G256" i="5"/>
  <c r="F257" i="5"/>
  <c r="G257" i="5"/>
  <c r="F258" i="5"/>
  <c r="G258" i="5"/>
  <c r="F259" i="5"/>
  <c r="G259" i="5"/>
  <c r="F260" i="5"/>
  <c r="G260" i="5"/>
  <c r="F261" i="5"/>
  <c r="G261" i="5"/>
  <c r="F262" i="5"/>
  <c r="G262" i="5"/>
  <c r="F263" i="5"/>
  <c r="G263" i="5"/>
  <c r="F264" i="5"/>
  <c r="G264" i="5"/>
  <c r="F265" i="5"/>
  <c r="G265" i="5"/>
  <c r="F266" i="5"/>
  <c r="G266" i="5"/>
  <c r="F299" i="5"/>
  <c r="G299" i="5"/>
  <c r="F300" i="5"/>
  <c r="G300" i="5"/>
  <c r="F301" i="5"/>
  <c r="G301" i="5"/>
  <c r="F302" i="5"/>
  <c r="G302" i="5"/>
  <c r="F303" i="5"/>
  <c r="G303" i="5"/>
  <c r="F304" i="5"/>
  <c r="G304" i="5"/>
  <c r="F305" i="5"/>
  <c r="G305" i="5"/>
  <c r="F306" i="5"/>
  <c r="G306" i="5"/>
  <c r="F307" i="5"/>
  <c r="G307" i="5"/>
  <c r="F308" i="5"/>
  <c r="G308" i="5"/>
  <c r="F309" i="5"/>
  <c r="G309" i="5"/>
  <c r="F310" i="5"/>
  <c r="G310" i="5"/>
  <c r="F311" i="5"/>
  <c r="G311" i="5"/>
  <c r="F312" i="5"/>
  <c r="G312" i="5"/>
  <c r="F313" i="5"/>
  <c r="G313" i="5"/>
  <c r="F314" i="5"/>
  <c r="G314" i="5"/>
  <c r="F315" i="5"/>
  <c r="G315" i="5"/>
  <c r="F316" i="5"/>
  <c r="G316" i="5"/>
  <c r="F317" i="5"/>
  <c r="G317" i="5"/>
  <c r="F318" i="5"/>
  <c r="G318" i="5"/>
  <c r="F319" i="5"/>
  <c r="G319" i="5"/>
  <c r="F320" i="5"/>
  <c r="G320" i="5"/>
  <c r="F321" i="5"/>
  <c r="G321" i="5"/>
  <c r="F322" i="5"/>
  <c r="G322" i="5"/>
  <c r="F323" i="5"/>
  <c r="G323" i="5"/>
  <c r="F324" i="5"/>
  <c r="G324" i="5"/>
  <c r="F325" i="5"/>
  <c r="G325" i="5"/>
  <c r="F326" i="5"/>
  <c r="G326" i="5"/>
  <c r="F327" i="5"/>
  <c r="G327" i="5"/>
  <c r="F328" i="5"/>
  <c r="G328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F132" i="5"/>
  <c r="G132" i="5"/>
  <c r="F133" i="5"/>
  <c r="G133" i="5"/>
  <c r="F134" i="5"/>
  <c r="G134" i="5"/>
  <c r="F135" i="5"/>
  <c r="G135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F142" i="5"/>
  <c r="G142" i="5"/>
  <c r="F143" i="5"/>
  <c r="G143" i="5"/>
  <c r="F144" i="5"/>
  <c r="G144" i="5"/>
  <c r="F145" i="5"/>
  <c r="G145" i="5"/>
  <c r="F146" i="5"/>
  <c r="G146" i="5"/>
  <c r="F149" i="5"/>
  <c r="G149" i="5"/>
  <c r="F150" i="5"/>
  <c r="G150" i="5"/>
  <c r="F151" i="5"/>
  <c r="G151" i="5"/>
  <c r="F152" i="5"/>
  <c r="G152" i="5"/>
  <c r="F153" i="5"/>
  <c r="G153" i="5"/>
  <c r="F154" i="5"/>
  <c r="G154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F161" i="5"/>
  <c r="G161" i="5"/>
  <c r="F162" i="5"/>
  <c r="G162" i="5"/>
  <c r="F163" i="5"/>
  <c r="G163" i="5"/>
  <c r="F164" i="5"/>
  <c r="G164" i="5"/>
  <c r="F165" i="5"/>
  <c r="G165" i="5"/>
  <c r="F166" i="5"/>
  <c r="G166" i="5"/>
  <c r="F167" i="5"/>
  <c r="G167" i="5"/>
  <c r="F168" i="5"/>
  <c r="G168" i="5"/>
  <c r="F169" i="5"/>
  <c r="G169" i="5"/>
  <c r="F170" i="5"/>
  <c r="G170" i="5"/>
  <c r="F171" i="5"/>
  <c r="G171" i="5"/>
  <c r="F172" i="5"/>
  <c r="G172" i="5"/>
  <c r="F173" i="5"/>
  <c r="G173" i="5"/>
  <c r="F174" i="5"/>
  <c r="G174" i="5"/>
  <c r="F175" i="5"/>
  <c r="G175" i="5"/>
  <c r="F176" i="5"/>
  <c r="G176" i="5"/>
  <c r="F177" i="5"/>
  <c r="G177" i="5"/>
  <c r="F178" i="5"/>
  <c r="G178" i="5"/>
  <c r="F179" i="5"/>
  <c r="G179" i="5"/>
  <c r="F180" i="5"/>
  <c r="G180" i="5"/>
  <c r="F181" i="5"/>
  <c r="G181" i="5"/>
  <c r="F182" i="5"/>
  <c r="G182" i="5"/>
  <c r="F183" i="5"/>
  <c r="G183" i="5"/>
  <c r="F184" i="5"/>
  <c r="G184" i="5"/>
  <c r="F185" i="5"/>
  <c r="G185" i="5"/>
  <c r="F186" i="5"/>
  <c r="G186" i="5"/>
  <c r="F187" i="5"/>
  <c r="G187" i="5"/>
  <c r="F188" i="5"/>
  <c r="G188" i="5"/>
  <c r="F189" i="5"/>
  <c r="G189" i="5"/>
  <c r="F190" i="5"/>
  <c r="G190" i="5"/>
  <c r="F191" i="5"/>
  <c r="G191" i="5"/>
  <c r="F192" i="5"/>
  <c r="G192" i="5"/>
  <c r="F193" i="5"/>
  <c r="G193" i="5"/>
  <c r="F194" i="5"/>
  <c r="G194" i="5"/>
  <c r="F195" i="5"/>
  <c r="G195" i="5"/>
  <c r="F196" i="5"/>
  <c r="G196" i="5"/>
  <c r="F197" i="5"/>
  <c r="G197" i="5"/>
  <c r="F198" i="5"/>
  <c r="G198" i="5"/>
  <c r="F199" i="5"/>
  <c r="G199" i="5"/>
  <c r="F200" i="5"/>
  <c r="G200" i="5"/>
  <c r="F201" i="5"/>
  <c r="G201" i="5"/>
  <c r="F202" i="5"/>
  <c r="G202" i="5"/>
  <c r="N11" i="5"/>
  <c r="M11" i="5"/>
  <c r="G11" i="5"/>
  <c r="F11" i="5"/>
  <c r="N10" i="5"/>
  <c r="M10" i="5"/>
  <c r="G10" i="5"/>
  <c r="F10" i="5"/>
  <c r="N9" i="5"/>
  <c r="M9" i="5"/>
  <c r="G9" i="5"/>
  <c r="F9" i="5"/>
  <c r="N8" i="5"/>
  <c r="M8" i="5"/>
  <c r="G8" i="5"/>
  <c r="F8" i="5"/>
  <c r="N7" i="5"/>
  <c r="M7" i="5"/>
  <c r="G7" i="5"/>
  <c r="F7" i="5"/>
  <c r="N6" i="5"/>
  <c r="M6" i="5"/>
  <c r="G6" i="5"/>
  <c r="F6" i="5"/>
  <c r="N5" i="5"/>
  <c r="M5" i="5"/>
  <c r="G5" i="5"/>
  <c r="F5" i="5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M31" i="4"/>
  <c r="N31" i="4" s="1"/>
  <c r="M32" i="4"/>
  <c r="N32" i="4" s="1"/>
  <c r="M33" i="4"/>
  <c r="N33" i="4" s="1"/>
  <c r="M34" i="4"/>
  <c r="N34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M41" i="4"/>
  <c r="N41" i="4" s="1"/>
  <c r="M42" i="4"/>
  <c r="N42" i="4" s="1"/>
  <c r="M43" i="4"/>
  <c r="N43" i="4" s="1"/>
  <c r="M44" i="4"/>
  <c r="N44" i="4" s="1"/>
  <c r="M45" i="4"/>
  <c r="N45" i="4" s="1"/>
  <c r="M46" i="4"/>
  <c r="N46" i="4" s="1"/>
  <c r="M47" i="4"/>
  <c r="N47" i="4" s="1"/>
  <c r="M48" i="4"/>
  <c r="N48" i="4" s="1"/>
  <c r="M49" i="4"/>
  <c r="N49" i="4" s="1"/>
  <c r="M50" i="4"/>
  <c r="N50" i="4" s="1"/>
  <c r="M51" i="4"/>
  <c r="N51" i="4" s="1"/>
  <c r="M52" i="4"/>
  <c r="N52" i="4" s="1"/>
  <c r="M53" i="4"/>
  <c r="N53" i="4" s="1"/>
  <c r="M54" i="4"/>
  <c r="N54" i="4" s="1"/>
  <c r="M55" i="4"/>
  <c r="N55" i="4" s="1"/>
  <c r="M56" i="4"/>
  <c r="N56" i="4" s="1"/>
  <c r="M57" i="4"/>
  <c r="N57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M9" i="4" l="1"/>
  <c r="N9" i="4" s="1"/>
  <c r="F9" i="4"/>
  <c r="G9" i="4" s="1"/>
  <c r="M8" i="4"/>
  <c r="N8" i="4" s="1"/>
  <c r="F8" i="4"/>
  <c r="G8" i="4" s="1"/>
  <c r="M7" i="4"/>
  <c r="N7" i="4" s="1"/>
  <c r="F7" i="4"/>
  <c r="G7" i="4" s="1"/>
  <c r="M6" i="4"/>
  <c r="N6" i="4" s="1"/>
  <c r="F6" i="4"/>
  <c r="G6" i="4" s="1"/>
  <c r="M5" i="4"/>
  <c r="N5" i="4" s="1"/>
  <c r="F5" i="4"/>
  <c r="G5" i="4" s="1"/>
  <c r="M4" i="4"/>
  <c r="N4" i="4" s="1"/>
  <c r="F4" i="4"/>
  <c r="G4" i="4" s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M7" i="1"/>
  <c r="F7" i="1"/>
  <c r="N7" i="1"/>
  <c r="G7" i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4" i="2"/>
  <c r="N4" i="2" s="1"/>
  <c r="F4" i="2"/>
  <c r="G4" i="2" s="1"/>
</calcChain>
</file>

<file path=xl/sharedStrings.xml><?xml version="1.0" encoding="utf-8"?>
<sst xmlns="http://schemas.openxmlformats.org/spreadsheetml/2006/main" count="2871" uniqueCount="1546">
  <si>
    <t>Source Filename</t>
  </si>
  <si>
    <t>BP1 core - 1.csv</t>
  </si>
  <si>
    <t>BP1 core - 10.csv</t>
  </si>
  <si>
    <t>BP1 core - 11.csv</t>
  </si>
  <si>
    <t>BP1 core - 12.csv</t>
  </si>
  <si>
    <t>BP1 core - 13.csv</t>
  </si>
  <si>
    <t>BP1 core - 14.csv</t>
  </si>
  <si>
    <t>BP1 core - 15.csv</t>
  </si>
  <si>
    <t>BP1 core - 16.csv</t>
  </si>
  <si>
    <t>BP1 core - 17.csv</t>
  </si>
  <si>
    <t>BP1 core - 18.csv</t>
  </si>
  <si>
    <t>BP1 core - 19.csv</t>
  </si>
  <si>
    <t>BP1 core - 2.csv</t>
  </si>
  <si>
    <t>BP1 core - 20.csv</t>
  </si>
  <si>
    <t>BP1 core - 21.csv</t>
  </si>
  <si>
    <t>BP1 core - 22.csv</t>
  </si>
  <si>
    <t>BP1 core - 23.csv</t>
  </si>
  <si>
    <t>BP1 core - 24.csv</t>
  </si>
  <si>
    <t>BP1 core - 3.csv</t>
  </si>
  <si>
    <t>BP1 core - 4.csv</t>
  </si>
  <si>
    <t>BP1 core - 5.csv</t>
  </si>
  <si>
    <t>BP1 core - 6.csv</t>
  </si>
  <si>
    <t>BP1 core - 7.csv</t>
  </si>
  <si>
    <t>BP1 core - 8.csv</t>
  </si>
  <si>
    <t>BP1 core - 9.csv</t>
  </si>
  <si>
    <t>BP1 rim - 1.csv</t>
  </si>
  <si>
    <t>BP1 rim - 10.csv</t>
  </si>
  <si>
    <t>BP1 rim - 11.csv</t>
  </si>
  <si>
    <t>BP1 rim - 12.csv</t>
  </si>
  <si>
    <t>BP1 rim - 2.csv</t>
  </si>
  <si>
    <t>BP1 rim - 3.csv</t>
  </si>
  <si>
    <t>BP1 rim - 4.csv</t>
  </si>
  <si>
    <t>BP1 rim - 5.csv</t>
  </si>
  <si>
    <t>BP1 rim - 6.csv</t>
  </si>
  <si>
    <t>BP1 rim - 7.csv</t>
  </si>
  <si>
    <t>BP1 rim - 8.csv</t>
  </si>
  <si>
    <t>BP1 rim - 9.csv</t>
  </si>
  <si>
    <t>Hogsbo - 1.csv</t>
  </si>
  <si>
    <t>Hogsbo - 10.csv</t>
  </si>
  <si>
    <t>Hogsbo - 11.csv</t>
  </si>
  <si>
    <t>Hogsbo - 12.csv</t>
  </si>
  <si>
    <t>Hogsbo - 13.csv</t>
  </si>
  <si>
    <t>Hogsbo - 14.csv</t>
  </si>
  <si>
    <t>Hogsbo - 15.csv</t>
  </si>
  <si>
    <t>Hogsbo - 16.csv</t>
  </si>
  <si>
    <t>Hogsbo - 17.csv</t>
  </si>
  <si>
    <t>Hogsbo - 18.csv</t>
  </si>
  <si>
    <t>Hogsbo - 19.csv</t>
  </si>
  <si>
    <t>Hogsbo - 2.csv</t>
  </si>
  <si>
    <t>Hogsbo - 20.csv</t>
  </si>
  <si>
    <t>Hogsbo - 21.csv</t>
  </si>
  <si>
    <t>Hogsbo - 22.csv</t>
  </si>
  <si>
    <t>Hogsbo - 23.csv</t>
  </si>
  <si>
    <t>Hogsbo - 24.csv</t>
  </si>
  <si>
    <t>Hogsbo - 3.csv</t>
  </si>
  <si>
    <t>Hogsbo - 4.csv</t>
  </si>
  <si>
    <t>Hogsbo - 5.csv</t>
  </si>
  <si>
    <t>Hogsbo - 6.csv</t>
  </si>
  <si>
    <t>Hogsbo - 7.csv</t>
  </si>
  <si>
    <t>Hogsbo - 8.csv</t>
  </si>
  <si>
    <t>Hogsbo - 9.csv</t>
  </si>
  <si>
    <t>Hogsbo extra - 1.csv</t>
  </si>
  <si>
    <t>Hogsbo extra - 2.csv</t>
  </si>
  <si>
    <t>Hogsbo extra - 3.csv</t>
  </si>
  <si>
    <t>Hogsbo extra - 4.csv</t>
  </si>
  <si>
    <t>Hogsbo extra - 5.csv</t>
  </si>
  <si>
    <t>Hogsbo extra - 6.csv</t>
  </si>
  <si>
    <t>age</t>
  </si>
  <si>
    <t>unc</t>
  </si>
  <si>
    <t>Standard:</t>
  </si>
  <si>
    <t>"Normal" isochron ratios</t>
  </si>
  <si>
    <t>"Inverse" isochron ratios</t>
  </si>
  <si>
    <t xml:space="preserve"> Single spot age calculation, uncorrected for cHf</t>
  </si>
  <si>
    <t>Element concentrations</t>
  </si>
  <si>
    <t>Ref:</t>
  </si>
  <si>
    <t>Uncorrected</t>
  </si>
  <si>
    <t>Matrix-corrected</t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</si>
  <si>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Hf cps</t>
    </r>
  </si>
  <si>
    <r>
      <rPr>
        <vertAlign val="superscript"/>
        <sz val="11"/>
        <rFont val="Calibri"/>
        <family val="2"/>
      </rPr>
      <t>177</t>
    </r>
    <r>
      <rPr>
        <sz val="11"/>
        <rFont val="Calibri"/>
        <family val="2"/>
      </rPr>
      <t>Hf cps</t>
    </r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</si>
  <si>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Lu/</t>
    </r>
    <r>
      <rPr>
        <vertAlign val="superscript"/>
        <sz val="11"/>
        <rFont val="Calibri"/>
        <family val="2"/>
      </rPr>
      <t>177</t>
    </r>
    <r>
      <rPr>
        <sz val="11"/>
        <rFont val="Calibri"/>
        <family val="2"/>
      </rPr>
      <t>Hf</t>
    </r>
  </si>
  <si>
    <t>± 2σ</t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</si>
  <si>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Lu/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</si>
  <si>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Hf/</t>
    </r>
    <r>
      <rPr>
        <vertAlign val="superscript"/>
        <sz val="11"/>
        <rFont val="Calibri"/>
        <family val="2"/>
      </rPr>
      <t>177</t>
    </r>
    <r>
      <rPr>
        <sz val="11"/>
        <rFont val="Calibri"/>
        <family val="2"/>
      </rPr>
      <t>Hf</t>
    </r>
  </si>
  <si>
    <t>Rho</t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</si>
  <si>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Lu/</t>
    </r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Hf</t>
    </r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</si>
  <si>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Lu/</t>
    </r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Hf</t>
    </r>
  </si>
  <si>
    <r>
      <rPr>
        <vertAlign val="superscript"/>
        <sz val="11"/>
        <rFont val="Calibri"/>
        <family val="2"/>
      </rPr>
      <t>177</t>
    </r>
    <r>
      <rPr>
        <sz val="11"/>
        <rFont val="Calibri"/>
        <family val="2"/>
      </rPr>
      <t>Hf/</t>
    </r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Hf</t>
    </r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</si>
  <si>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Hf/</t>
    </r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</rPr>
      <t>Lu</t>
    </r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</si>
  <si>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Hf/</t>
    </r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Lu</t>
    </r>
  </si>
  <si>
    <t>AGE</t>
  </si>
  <si>
    <t>%</t>
  </si>
  <si>
    <r>
      <rPr>
        <vertAlign val="superscript"/>
        <sz val="11"/>
        <rFont val="Calibri"/>
        <family val="2"/>
      </rPr>
      <t>89</t>
    </r>
    <r>
      <rPr>
        <sz val="11"/>
        <rFont val="Calibri"/>
        <family val="2"/>
      </rPr>
      <t>Y (ppm)</t>
    </r>
  </si>
  <si>
    <r>
      <rPr>
        <vertAlign val="superscript"/>
        <sz val="11"/>
        <rFont val="Calibri"/>
        <family val="2"/>
      </rPr>
      <t>90</t>
    </r>
    <r>
      <rPr>
        <sz val="11"/>
        <rFont val="Calibri"/>
        <family val="2"/>
      </rPr>
      <t>Zr (ppm)</t>
    </r>
  </si>
  <si>
    <r>
      <rPr>
        <vertAlign val="superscript"/>
        <sz val="11"/>
        <rFont val="Calibri"/>
        <family val="2"/>
      </rPr>
      <t>140</t>
    </r>
    <r>
      <rPr>
        <sz val="11"/>
        <rFont val="Calibri"/>
        <family val="2"/>
      </rPr>
      <t>Ce (ppm)</t>
    </r>
  </si>
  <si>
    <r>
      <rPr>
        <vertAlign val="superscript"/>
        <sz val="11"/>
        <rFont val="Calibri"/>
        <family val="2"/>
      </rPr>
      <t>172</t>
    </r>
    <r>
      <rPr>
        <sz val="11"/>
        <rFont val="Calibri"/>
        <family val="2"/>
      </rPr>
      <t>Yb (ppm)</t>
    </r>
  </si>
  <si>
    <t>hogsbo p - 1.csv</t>
  </si>
  <si>
    <t>hogsbo p - 10.csv</t>
  </si>
  <si>
    <t>hogsbo p - 2.csv</t>
  </si>
  <si>
    <t>hogsbo p - 3.csv</t>
  </si>
  <si>
    <t>hogsbo p - 4.csv</t>
  </si>
  <si>
    <t>hogsbo p - 5.csv</t>
  </si>
  <si>
    <t>hogsbo p - 6.csv</t>
  </si>
  <si>
    <t>hogsbo p - 7.csv</t>
  </si>
  <si>
    <t>hogsbo p - 8.csv</t>
  </si>
  <si>
    <t>hogsbo p - 9.csv</t>
  </si>
  <si>
    <t>hogsbo p - 11.csv</t>
  </si>
  <si>
    <t>hogsbo p - 12.csv</t>
  </si>
  <si>
    <t>hogsbo p - 13.csv</t>
  </si>
  <si>
    <t>hogsbo p - 14.csv</t>
  </si>
  <si>
    <t>hogsbo p - 15.csv</t>
  </si>
  <si>
    <t>hogsbo p - 16.csv</t>
  </si>
  <si>
    <t>hogsbo p - 17.csv</t>
  </si>
  <si>
    <t>BP1 - 1.csv</t>
  </si>
  <si>
    <t>BP1 - 10.csv</t>
  </si>
  <si>
    <t>BP1 - 11.csv</t>
  </si>
  <si>
    <t>BP1 - 12.csv</t>
  </si>
  <si>
    <t>BP1 - 13.csv</t>
  </si>
  <si>
    <t>BP1 - 14.csv</t>
  </si>
  <si>
    <t>BP1 - 15.csv</t>
  </si>
  <si>
    <t>BP1 - 16.csv</t>
  </si>
  <si>
    <t>BP1 - 17.csv</t>
  </si>
  <si>
    <t>BP1 - 2.csv</t>
  </si>
  <si>
    <t>BP1 - 3.csv</t>
  </si>
  <si>
    <t>BP1 - 4.csv</t>
  </si>
  <si>
    <t>BP1 - 5.csv</t>
  </si>
  <si>
    <t>BP1 - 6.csv</t>
  </si>
  <si>
    <t>BP1 - 7.csv</t>
  </si>
  <si>
    <t>BP1 - 8.csv</t>
  </si>
  <si>
    <t>BP1 - 9.csv</t>
  </si>
  <si>
    <t>N/A - all samples contain too much common Hf</t>
  </si>
  <si>
    <r>
      <rPr>
        <vertAlign val="superscript"/>
        <sz val="11"/>
        <rFont val="Calibri"/>
        <family val="2"/>
      </rPr>
      <t>24</t>
    </r>
    <r>
      <rPr>
        <sz val="11"/>
        <rFont val="Calibri"/>
        <family val="2"/>
      </rPr>
      <t>Mg (ppm)</t>
    </r>
  </si>
  <si>
    <r>
      <rPr>
        <vertAlign val="superscript"/>
        <sz val="11"/>
        <rFont val="Calibri"/>
        <family val="2"/>
      </rPr>
      <t>43</t>
    </r>
    <r>
      <rPr>
        <sz val="11"/>
        <rFont val="Calibri"/>
        <family val="2"/>
      </rPr>
      <t>Ca (ppm)</t>
    </r>
  </si>
  <si>
    <r>
      <rPr>
        <vertAlign val="superscript"/>
        <sz val="11"/>
        <rFont val="Calibri"/>
        <family val="2"/>
      </rPr>
      <t>47</t>
    </r>
    <r>
      <rPr>
        <sz val="11"/>
        <rFont val="Calibri"/>
        <family val="2"/>
      </rPr>
      <t>Ti (ppm)</t>
    </r>
  </si>
  <si>
    <r>
      <rPr>
        <vertAlign val="superscript"/>
        <sz val="11"/>
        <rFont val="Calibri"/>
        <family val="2"/>
      </rPr>
      <t>57</t>
    </r>
    <r>
      <rPr>
        <sz val="11"/>
        <rFont val="Calibri"/>
        <family val="2"/>
      </rPr>
      <t>Fe (ppm)</t>
    </r>
  </si>
  <si>
    <r>
      <rPr>
        <vertAlign val="superscript"/>
        <sz val="11"/>
        <rFont val="Calibri"/>
        <family val="2"/>
      </rPr>
      <t>88</t>
    </r>
    <r>
      <rPr>
        <sz val="11"/>
        <rFont val="Calibri"/>
        <family val="2"/>
      </rPr>
      <t>Sr (ppm)</t>
    </r>
  </si>
  <si>
    <r>
      <rPr>
        <vertAlign val="superscript"/>
        <sz val="11"/>
        <rFont val="Calibri"/>
        <family val="2"/>
      </rPr>
      <t>146</t>
    </r>
    <r>
      <rPr>
        <sz val="11"/>
        <rFont val="Calibri"/>
        <family val="2"/>
      </rPr>
      <t>Nd (ppm)</t>
    </r>
  </si>
  <si>
    <r>
      <rPr>
        <vertAlign val="superscript"/>
        <sz val="11"/>
        <rFont val="Calibri"/>
        <family val="2"/>
      </rPr>
      <t>147</t>
    </r>
    <r>
      <rPr>
        <sz val="11"/>
        <rFont val="Calibri"/>
        <family val="2"/>
      </rPr>
      <t>Sm (ppm)</t>
    </r>
  </si>
  <si>
    <r>
      <rPr>
        <vertAlign val="superscript"/>
        <sz val="11"/>
        <rFont val="Calibri"/>
        <family val="2"/>
      </rPr>
      <t>175</t>
    </r>
    <r>
      <rPr>
        <sz val="11"/>
        <rFont val="Calibri"/>
        <family val="2"/>
      </rPr>
      <t>Lu (ppm)</t>
    </r>
  </si>
  <si>
    <r>
      <rPr>
        <vertAlign val="superscript"/>
        <sz val="11"/>
        <rFont val="Calibri"/>
        <family val="2"/>
      </rPr>
      <t>178</t>
    </r>
    <r>
      <rPr>
        <sz val="11"/>
        <rFont val="Calibri"/>
        <family val="2"/>
      </rPr>
      <t>Hf (ppm)</t>
    </r>
  </si>
  <si>
    <t>&lt;0.003</t>
  </si>
  <si>
    <t>&lt;0.002</t>
  </si>
  <si>
    <t>&lt;0.000</t>
  </si>
  <si>
    <t>&lt;0.001</t>
  </si>
  <si>
    <t>M30-1-core-Hf - 1.csv</t>
  </si>
  <si>
    <t>M30-1-core-Hf - 10.csv</t>
  </si>
  <si>
    <t>M30-1-core-Hf - 11.csv</t>
  </si>
  <si>
    <t>M30-1-core-Hf - 12.csv</t>
  </si>
  <si>
    <t>M30-1-core-Hf - 13.csv</t>
  </si>
  <si>
    <t>M30-1-core-Hf - 14.csv</t>
  </si>
  <si>
    <t>M30-1-core-Hf - 15.csv</t>
  </si>
  <si>
    <t>M30-1-core-Hf - 16.csv</t>
  </si>
  <si>
    <t>M30-1-core-Hf - 17.csv</t>
  </si>
  <si>
    <t>M30-1-core-Hf - 18.csv</t>
  </si>
  <si>
    <t>M30-1-core-Hf - 19.csv</t>
  </si>
  <si>
    <t>M30-1-core-Hf - 2.csv</t>
  </si>
  <si>
    <t>M30-1-core-Hf - 20.csv</t>
  </si>
  <si>
    <t>M30-1-core-Hf - 21.csv</t>
  </si>
  <si>
    <t>M30-1-core-Hf - 22.csv</t>
  </si>
  <si>
    <t>M30-1-core-Hf - 23.csv</t>
  </si>
  <si>
    <t>M30-1-core-Hf - 24.csv</t>
  </si>
  <si>
    <t>M30-1-core-Hf - 25.csv</t>
  </si>
  <si>
    <t>M30-1-core-Hf - 26.csv</t>
  </si>
  <si>
    <t>M30-1-core-Hf - 27.csv</t>
  </si>
  <si>
    <t>M30-1-core-Hf - 28.csv</t>
  </si>
  <si>
    <t>M30-1-core-Hf - 29.csv</t>
  </si>
  <si>
    <t>M30-1-core-Hf - 3.csv</t>
  </si>
  <si>
    <t>M30-1-core-Hf - 30.csv</t>
  </si>
  <si>
    <t>M30-1-core-Hf - 4.csv</t>
  </si>
  <si>
    <t>M30-1-core-Hf - 5.csv</t>
  </si>
  <si>
    <t>M30-1-core-Hf - 6.csv</t>
  </si>
  <si>
    <t>M30-1-core-Hf - 7.csv</t>
  </si>
  <si>
    <t>M30-1-core-Hf - 8.csv</t>
  </si>
  <si>
    <t>M30-1-core-Hf - 9.csv</t>
  </si>
  <si>
    <t>M30-1-rim-Hf - 1.csv</t>
  </si>
  <si>
    <t>M30-1-rim-Hf - 10.csv</t>
  </si>
  <si>
    <t>M30-1-rim-Hf - 11.csv</t>
  </si>
  <si>
    <t>M30-1-rim-Hf - 12.csv</t>
  </si>
  <si>
    <t>M30-1-rim-Hf - 13.csv</t>
  </si>
  <si>
    <t>M30-1-rim-Hf - 14.csv</t>
  </si>
  <si>
    <t>M30-1-rim-Hf - 15.csv</t>
  </si>
  <si>
    <t>M30-1-rim-Hf - 16.csv</t>
  </si>
  <si>
    <t>M30-1-rim-Hf - 17.csv</t>
  </si>
  <si>
    <t>M30-1-rim-Hf - 18.csv</t>
  </si>
  <si>
    <t>M30-1-rim-Hf - 19.csv</t>
  </si>
  <si>
    <t>M30-1-rim-Hf - 2.csv</t>
  </si>
  <si>
    <t>M30-1-rim-Hf - 20.csv</t>
  </si>
  <si>
    <t>M30-1-rim-Hf - 21.csv</t>
  </si>
  <si>
    <t>M30-1-rim-Hf - 22.csv</t>
  </si>
  <si>
    <t>M30-1-rim-Hf - 23.csv</t>
  </si>
  <si>
    <t>M30-1-rim-Hf - 24.csv</t>
  </si>
  <si>
    <t>M30-1-rim-Hf - 25.csv</t>
  </si>
  <si>
    <t>M30-1-rim-Hf - 26.csv</t>
  </si>
  <si>
    <t>M30-1-rim-Hf - 27.csv</t>
  </si>
  <si>
    <t>M30-1-rim-Hf - 28.csv</t>
  </si>
  <si>
    <t>M30-1-rim-Hf - 29.csv</t>
  </si>
  <si>
    <t>M30-1-rim-Hf - 3.csv</t>
  </si>
  <si>
    <t>M30-1-rim-Hf - 30.csv</t>
  </si>
  <si>
    <t>M30-1-rim-Hf - 4.csv</t>
  </si>
  <si>
    <t>M30-1-rim-Hf - 5.csv</t>
  </si>
  <si>
    <t>M30-1-rim-Hf - 6.csv</t>
  </si>
  <si>
    <t>M30-1-rim-Hf - 7.csv</t>
  </si>
  <si>
    <t>M30-1-rim-Hf - 8.csv</t>
  </si>
  <si>
    <t>M30-1-rim-Hf - 9.csv</t>
  </si>
  <si>
    <t>M30-2-core-Hf - 1.csv</t>
  </si>
  <si>
    <t>M30-2-core-Hf - 10.csv</t>
  </si>
  <si>
    <t>M30-2-core-Hf - 11.csv</t>
  </si>
  <si>
    <t>M30-2-core-Hf - 12.csv</t>
  </si>
  <si>
    <t>M30-2-core-Hf - 13.csv</t>
  </si>
  <si>
    <t>M30-2-core-Hf - 14.csv</t>
  </si>
  <si>
    <t>M30-2-core-Hf - 15.csv</t>
  </si>
  <si>
    <t>M30-2-core-Hf - 16.csv</t>
  </si>
  <si>
    <t>M30-2-core-Hf - 17.csv</t>
  </si>
  <si>
    <t>M30-2-core-Hf - 18.csv</t>
  </si>
  <si>
    <t>M30-2-core-Hf - 19.csv</t>
  </si>
  <si>
    <t>M30-2-core-Hf - 2.csv</t>
  </si>
  <si>
    <t>M30-2-core-Hf - 20.csv</t>
  </si>
  <si>
    <t>M30-2-core-Hf - 21.csv</t>
  </si>
  <si>
    <t>M30-2-core-Hf - 22.csv</t>
  </si>
  <si>
    <t>M30-2-core-Hf - 23.csv</t>
  </si>
  <si>
    <t>M30-2-core-Hf - 24.csv</t>
  </si>
  <si>
    <t>M30-2-core-Hf - 25.csv</t>
  </si>
  <si>
    <t>M30-2-core-Hf - 26.csv</t>
  </si>
  <si>
    <t>M30-2-core-Hf - 27.csv</t>
  </si>
  <si>
    <t>M30-2-core-Hf - 28.csv</t>
  </si>
  <si>
    <t>M30-2-core-Hf - 29.csv</t>
  </si>
  <si>
    <t>M30-2-core-Hf - 3.csv</t>
  </si>
  <si>
    <t>M30-2-core-Hf - 30.csv</t>
  </si>
  <si>
    <t>M30-2-core-Hf - 31.csv</t>
  </si>
  <si>
    <t>M30-2-core-Hf - 32.csv</t>
  </si>
  <si>
    <t>M30-2-core-Hf - 4.csv</t>
  </si>
  <si>
    <t>M30-2-core-Hf - 5.csv</t>
  </si>
  <si>
    <t>M30-2-core-Hf - 6.csv</t>
  </si>
  <si>
    <t>M30-2-core-Hf - 7.csv</t>
  </si>
  <si>
    <t>M30-2-core-Hf - 8.csv</t>
  </si>
  <si>
    <t>M30-2-core-Hf - 9.csv</t>
  </si>
  <si>
    <t>M30-2-rim-Hf - 1.csv</t>
  </si>
  <si>
    <t>M30-2-rim-Hf - 10.csv</t>
  </si>
  <si>
    <t>M30-2-rim-Hf - 11.csv</t>
  </si>
  <si>
    <t>M30-2-rim-Hf - 12.csv</t>
  </si>
  <si>
    <t>M30-2-rim-Hf - 13.csv</t>
  </si>
  <si>
    <t>M30-2-rim-Hf - 14.csv</t>
  </si>
  <si>
    <t>M30-2-rim-Hf - 15.csv</t>
  </si>
  <si>
    <t>M30-2-rim-Hf - 16.csv</t>
  </si>
  <si>
    <t>M30-2-rim-Hf - 17.csv</t>
  </si>
  <si>
    <t>M30-2-rim-Hf - 18.csv</t>
  </si>
  <si>
    <t>M30-2-rim-Hf - 19.csv</t>
  </si>
  <si>
    <t>M30-2-rim-Hf - 2.csv</t>
  </si>
  <si>
    <t>M30-2-rim-Hf - 20.csv</t>
  </si>
  <si>
    <t>M30-2-rim-Hf - 21.csv</t>
  </si>
  <si>
    <t>M30-2-rim-Hf - 22.csv</t>
  </si>
  <si>
    <t>M30-2-rim-Hf - 23.csv</t>
  </si>
  <si>
    <t>M30-2-rim-Hf - 24.csv</t>
  </si>
  <si>
    <t>M30-2-rim-Hf - 25.csv</t>
  </si>
  <si>
    <t>M30-2-rim-Hf - 26.csv</t>
  </si>
  <si>
    <t>M30-2-rim-Hf - 27.csv</t>
  </si>
  <si>
    <t>M30-2-rim-Hf - 28.csv</t>
  </si>
  <si>
    <t>M30-2-rim-Hf - 29.csv</t>
  </si>
  <si>
    <t>M30-2-rim-Hf - 3.csv</t>
  </si>
  <si>
    <t>M30-2-rim-Hf - 30.csv</t>
  </si>
  <si>
    <t>M30-2-rim-Hf - 4.csv</t>
  </si>
  <si>
    <t>M30-2-rim-Hf - 5.csv</t>
  </si>
  <si>
    <t>M30-2-rim-Hf - 6.csv</t>
  </si>
  <si>
    <t>M30-2-rim-Hf - 7.csv</t>
  </si>
  <si>
    <t>M30-2-rim-Hf - 8.csv</t>
  </si>
  <si>
    <t>M30-2-rim-Hf - 9.csv</t>
  </si>
  <si>
    <t>M29 -1-zone 1 - 1.csv</t>
  </si>
  <si>
    <t>M29 -1-zone 1 - 10.csv</t>
  </si>
  <si>
    <t>M29 -1-zone 1 - 11.csv</t>
  </si>
  <si>
    <t>M29 -1-zone 1 - 12.csv</t>
  </si>
  <si>
    <t>M29 -1-zone 1 - 13.csv</t>
  </si>
  <si>
    <t>M29 -1-zone 1 - 14.csv</t>
  </si>
  <si>
    <t>M29 -1-zone 1 - 15.csv</t>
  </si>
  <si>
    <t>M29 -1-zone 1 - 16.csv</t>
  </si>
  <si>
    <t>M29 -1-zone 1 - 17.csv</t>
  </si>
  <si>
    <t>M29 -1-zone 1 - 18.csv</t>
  </si>
  <si>
    <t>M29 -1-zone 1 - 19.csv</t>
  </si>
  <si>
    <t>M29 -1-zone 1 - 2.csv</t>
  </si>
  <si>
    <t>M29 -1-zone 1 - 20.csv</t>
  </si>
  <si>
    <t>M29 -1-zone 1 - 21.csv</t>
  </si>
  <si>
    <t>M29 -1-zone 1 - 22.csv</t>
  </si>
  <si>
    <t>M29 -1-zone 1 - 23.csv</t>
  </si>
  <si>
    <t>M29 -1-zone 1 - 24.csv</t>
  </si>
  <si>
    <t>M29 -1-zone 1 - 25.csv</t>
  </si>
  <si>
    <t>M29 -1-zone 1 - 26.csv</t>
  </si>
  <si>
    <t>M29 -1-zone 1 - 27.csv</t>
  </si>
  <si>
    <t>M29 -1-zone 1 - 28.csv</t>
  </si>
  <si>
    <t>M29 -1-zone 1 - 29.csv</t>
  </si>
  <si>
    <t>M29 -1-zone 1 - 3.csv</t>
  </si>
  <si>
    <t>M29 -1-zone 1 - 30.csv</t>
  </si>
  <si>
    <t>M29 -1-zone 1 - 31.csv</t>
  </si>
  <si>
    <t>M29 -1-zone 1 - 32.csv</t>
  </si>
  <si>
    <t>M29 -1-zone 1 - 33.csv</t>
  </si>
  <si>
    <t>M29 -1-zone 1 - 34.csv</t>
  </si>
  <si>
    <t>M29 -1-zone 1 - 35.csv</t>
  </si>
  <si>
    <t>M29 -1-zone 1 - 36.csv</t>
  </si>
  <si>
    <t>M29 -1-zone 1 - 37.csv</t>
  </si>
  <si>
    <t>M29 -1-zone 1 - 38.csv</t>
  </si>
  <si>
    <t>M29 -1-zone 1 - 39.csv</t>
  </si>
  <si>
    <t>M29 -1-zone 1 - 4.csv</t>
  </si>
  <si>
    <t>M29 -1-zone 1 - 40.csv</t>
  </si>
  <si>
    <t>M29 -1-zone 1 - 41.csv</t>
  </si>
  <si>
    <t>M29 -1-zone 1 - 42.csv</t>
  </si>
  <si>
    <t>M29 -1-zone 1 - 43.csv</t>
  </si>
  <si>
    <t>M29 -1-zone 1 - 44.csv</t>
  </si>
  <si>
    <t>M29 -1-zone 1 - 45.csv</t>
  </si>
  <si>
    <t>M29 -1-zone 1 - 46.csv</t>
  </si>
  <si>
    <t>M29 -1-zone 1 - 47.csv</t>
  </si>
  <si>
    <t>M29 -1-zone 1 - 48.csv</t>
  </si>
  <si>
    <t>M29 -1-zone 1 - 49.csv</t>
  </si>
  <si>
    <t>M29 -1-zone 1 - 5.csv</t>
  </si>
  <si>
    <t>M29 -1-zone 1 - 50.csv</t>
  </si>
  <si>
    <t>M29 -1-zone 1 - 6.csv</t>
  </si>
  <si>
    <t>M29 -1-zone 1 - 7.csv</t>
  </si>
  <si>
    <t>M29 -1-zone 1 - 8.csv</t>
  </si>
  <si>
    <t>M29 -1-zone 1 - 9.csv</t>
  </si>
  <si>
    <t>M29 -1-zone 2 - 1.csv</t>
  </si>
  <si>
    <t>M29 -1-zone 2 - 10.csv</t>
  </si>
  <si>
    <t>M29 -1-zone 2 - 11.csv</t>
  </si>
  <si>
    <t>M29 -1-zone 2 - 12.csv</t>
  </si>
  <si>
    <t>M29 -1-zone 2 - 13.csv</t>
  </si>
  <si>
    <t>M29 -1-zone 2 - 14.csv</t>
  </si>
  <si>
    <t>M29 -1-zone 2 - 15.csv</t>
  </si>
  <si>
    <t>M29 -1-zone 2 - 16.csv</t>
  </si>
  <si>
    <t>M29 -1-zone 2 - 17.csv</t>
  </si>
  <si>
    <t>M29 -1-zone 2 - 18.csv</t>
  </si>
  <si>
    <t>M29 -1-zone 2 - 19.csv</t>
  </si>
  <si>
    <t>M29 -1-zone 2 - 2.csv</t>
  </si>
  <si>
    <t>M29 -1-zone 2 - 20.csv</t>
  </si>
  <si>
    <t>M29 -1-zone 2 - 3.csv</t>
  </si>
  <si>
    <t>M29 -1-zone 2 - 4.csv</t>
  </si>
  <si>
    <t>M29 -1-zone 2 - 5.csv</t>
  </si>
  <si>
    <t>M29 -1-zone 2 - 6.csv</t>
  </si>
  <si>
    <t>M29 -1-zone 2 - 7.csv</t>
  </si>
  <si>
    <t>M29 -1-zone 2 - 8.csv</t>
  </si>
  <si>
    <t>M29 -1-zone 2 - 9.csv</t>
  </si>
  <si>
    <t>&lt; DL</t>
  </si>
  <si>
    <t>&lt;0.004</t>
  </si>
  <si>
    <t>x</t>
  </si>
  <si>
    <t>R25 rim - 1.csv</t>
  </si>
  <si>
    <t>R25 rim - 10.csv</t>
  </si>
  <si>
    <t>R25 rim - 11.csv</t>
  </si>
  <si>
    <t>R25 rim - 12.csv</t>
  </si>
  <si>
    <t>R25 rim - 13.csv</t>
  </si>
  <si>
    <t>R25 rim - 14.csv</t>
  </si>
  <si>
    <t>R25 rim - 15.csv</t>
  </si>
  <si>
    <t>R25 rim - 16.csv</t>
  </si>
  <si>
    <t>R25 rim - 17.csv</t>
  </si>
  <si>
    <t>R25 rim - 18.csv</t>
  </si>
  <si>
    <t>R25 rim - 19.csv</t>
  </si>
  <si>
    <t>R25 rim - 2.csv</t>
  </si>
  <si>
    <t>R25 rim - 20.csv</t>
  </si>
  <si>
    <t>R25 rim - 21.csv</t>
  </si>
  <si>
    <t>R25 rim - 22.csv</t>
  </si>
  <si>
    <t>R25 rim - 23.csv</t>
  </si>
  <si>
    <t>R25 rim - 24.csv</t>
  </si>
  <si>
    <t>R25 rim - 25.csv</t>
  </si>
  <si>
    <t>R25 rim - 26.csv</t>
  </si>
  <si>
    <t>R25 rim - 27.csv</t>
  </si>
  <si>
    <t>R25 rim - 28.csv</t>
  </si>
  <si>
    <t>R25 rim - 29.csv</t>
  </si>
  <si>
    <t>R25 rim - 3.csv</t>
  </si>
  <si>
    <t>R25 rim - 30.csv</t>
  </si>
  <si>
    <t>R25 rim - 31.csv</t>
  </si>
  <si>
    <t>R25 rim - 32.csv</t>
  </si>
  <si>
    <t>R25 rim - 33.csv</t>
  </si>
  <si>
    <t>R25 rim - 34.csv</t>
  </si>
  <si>
    <t>R25 rim - 35.csv</t>
  </si>
  <si>
    <t>R25 rim - 36.csv</t>
  </si>
  <si>
    <t>R25 rim - 37.csv</t>
  </si>
  <si>
    <t>R25 rim - 38.csv</t>
  </si>
  <si>
    <t>R25 rim - 39.csv</t>
  </si>
  <si>
    <t>R25 rim - 4.csv</t>
  </si>
  <si>
    <t>R25 rim - 40.csv</t>
  </si>
  <si>
    <t>R25 rim - 41.csv</t>
  </si>
  <si>
    <t>R25 rim - 42.csv</t>
  </si>
  <si>
    <t>R25 rim - 43.csv</t>
  </si>
  <si>
    <t>R25 rim - 44.csv</t>
  </si>
  <si>
    <t>R25 rim - 45.csv</t>
  </si>
  <si>
    <t>R25 rim - 46.csv</t>
  </si>
  <si>
    <t>R25 rim - 47.csv</t>
  </si>
  <si>
    <t>R25 rim - 48.csv</t>
  </si>
  <si>
    <t>R25 rim - 49.csv</t>
  </si>
  <si>
    <t>R25 rim - 5.csv</t>
  </si>
  <si>
    <t>R25 rim - 50.csv</t>
  </si>
  <si>
    <t>R25 rim - 51.csv</t>
  </si>
  <si>
    <t>R25 rim - 52.csv</t>
  </si>
  <si>
    <t>R25 rim - 53.csv</t>
  </si>
  <si>
    <t>R25 rim - 54.csv</t>
  </si>
  <si>
    <t>R25 rim - 55.csv</t>
  </si>
  <si>
    <t>R25 rim - 56.csv</t>
  </si>
  <si>
    <t>R25 rim - 57.csv</t>
  </si>
  <si>
    <t>R25 rim - 58.csv</t>
  </si>
  <si>
    <t>R25 rim - 59.csv</t>
  </si>
  <si>
    <t>R25 rim - 6.csv</t>
  </si>
  <si>
    <t>R25 rim - 60.csv</t>
  </si>
  <si>
    <t>R25 rim - 61.csv</t>
  </si>
  <si>
    <t>R25 rim - 62.csv</t>
  </si>
  <si>
    <t>R25 rim - 63.csv</t>
  </si>
  <si>
    <t>R25 rim - 64.csv</t>
  </si>
  <si>
    <t>R25 rim - 65.csv</t>
  </si>
  <si>
    <t>R25 rim - 66.csv</t>
  </si>
  <si>
    <t>R25 rim - 67.csv</t>
  </si>
  <si>
    <t>R25 rim - 68.csv</t>
  </si>
  <si>
    <t>R25 rim - 69.csv</t>
  </si>
  <si>
    <t>R25 rim - 7.csv</t>
  </si>
  <si>
    <t>R25 rim - 70.csv</t>
  </si>
  <si>
    <t>R25 rim - 71.csv</t>
  </si>
  <si>
    <t>R25 rim - 72.csv</t>
  </si>
  <si>
    <t>R25 rim - 73.csv</t>
  </si>
  <si>
    <t>R25 rim - 74.csv</t>
  </si>
  <si>
    <t>R25 rim - 75.csv</t>
  </si>
  <si>
    <t>R25 rim - 76.csv</t>
  </si>
  <si>
    <t>R25 rim - 77.csv</t>
  </si>
  <si>
    <t>R25 rim - 78.csv</t>
  </si>
  <si>
    <t>R25 rim - 79.csv</t>
  </si>
  <si>
    <t>R25 rim - 8.csv</t>
  </si>
  <si>
    <t>R25 rim - 80.csv</t>
  </si>
  <si>
    <t>R25 rim - 81.csv</t>
  </si>
  <si>
    <t>R25 rim - 9.csv</t>
  </si>
  <si>
    <t>X</t>
  </si>
  <si>
    <t>final age:</t>
  </si>
  <si>
    <t>Sample</t>
  </si>
  <si>
    <t>session</t>
  </si>
  <si>
    <t>2SE</t>
  </si>
  <si>
    <t>MSWD</t>
  </si>
  <si>
    <t>n</t>
  </si>
  <si>
    <t>R25 Core</t>
  </si>
  <si>
    <t>R 25 rim</t>
  </si>
  <si>
    <t>M29</t>
  </si>
  <si>
    <t>M30 core</t>
  </si>
  <si>
    <t>M30 rim</t>
  </si>
  <si>
    <t>event</t>
  </si>
  <si>
    <t>late Knoydartian</t>
  </si>
  <si>
    <t>Knoydartian</t>
  </si>
  <si>
    <t>Renlandian</t>
  </si>
  <si>
    <t>w</t>
  </si>
  <si>
    <t>Caledonian</t>
  </si>
  <si>
    <t>Caledonian - Grampian</t>
  </si>
  <si>
    <t>102-02 big rim and 102-02 small combined:</t>
  </si>
  <si>
    <t>DR-1 core - 1.csv</t>
  </si>
  <si>
    <t>DR-1 core - 10.csv</t>
  </si>
  <si>
    <t>DR-1 core - 11.csv</t>
  </si>
  <si>
    <t>DR-1 core - 12.csv</t>
  </si>
  <si>
    <t>DR-1 core - 13.csv</t>
  </si>
  <si>
    <t>DR-1 core - 14.csv</t>
  </si>
  <si>
    <t>DR-1 core - 15.csv</t>
  </si>
  <si>
    <t>DR-1 core - 16.csv</t>
  </si>
  <si>
    <t>DR-1 core - 17.csv</t>
  </si>
  <si>
    <t>DR-1 core - 18.csv</t>
  </si>
  <si>
    <t>DR-1 core - 19.csv</t>
  </si>
  <si>
    <t>DR-1 core - 2.csv</t>
  </si>
  <si>
    <t>DR-1 core - 20.csv</t>
  </si>
  <si>
    <t>DR-1 core - 21.csv</t>
  </si>
  <si>
    <t>DR-1 core - 22.csv</t>
  </si>
  <si>
    <t>DR-1 core - 23.csv</t>
  </si>
  <si>
    <t>DR-1 core - 24.csv</t>
  </si>
  <si>
    <t>DR-1 core - 25.csv</t>
  </si>
  <si>
    <t>DR-1 core - 26.csv</t>
  </si>
  <si>
    <t>DR-1 core - 27.csv</t>
  </si>
  <si>
    <t>DR-1 core - 28.csv</t>
  </si>
  <si>
    <t>DR-1 core - 29.csv</t>
  </si>
  <si>
    <t>DR-1 core - 3.csv</t>
  </si>
  <si>
    <t>DR-1 core - 30.csv</t>
  </si>
  <si>
    <t>DR-1 core - 31.csv</t>
  </si>
  <si>
    <t>DR-1 core - 32.csv</t>
  </si>
  <si>
    <t>DR-1 core - 33.csv</t>
  </si>
  <si>
    <t>DR-1 core - 34.csv</t>
  </si>
  <si>
    <t>DR-1 core - 35.csv</t>
  </si>
  <si>
    <t>DR-1 core - 36.csv</t>
  </si>
  <si>
    <t>DR-1 core - 37.csv</t>
  </si>
  <si>
    <t>DR-1 core - 38.csv</t>
  </si>
  <si>
    <t>DR-1 core - 39.csv</t>
  </si>
  <si>
    <t>DR-1 core - 4.csv</t>
  </si>
  <si>
    <t>DR-1 core - 40.csv</t>
  </si>
  <si>
    <t>DR-1 core - 41.csv</t>
  </si>
  <si>
    <t>DR-1 core - 42.csv</t>
  </si>
  <si>
    <t>DR-1 core - 43.csv</t>
  </si>
  <si>
    <t>DR-1 core - 44.csv</t>
  </si>
  <si>
    <t>DR-1 core - 45.csv</t>
  </si>
  <si>
    <t>DR-1 core - 46.csv</t>
  </si>
  <si>
    <t>DR-1 core - 47.csv</t>
  </si>
  <si>
    <t>DR-1 core - 48.csv</t>
  </si>
  <si>
    <t>DR-1 core - 49.csv</t>
  </si>
  <si>
    <t>DR-1 core - 5.csv</t>
  </si>
  <si>
    <t>DR-1 core - 50.csv</t>
  </si>
  <si>
    <t>DR-1 core - 51.csv</t>
  </si>
  <si>
    <t>DR-1 core - 52.csv</t>
  </si>
  <si>
    <t>DR-1 core - 53.csv</t>
  </si>
  <si>
    <t>DR-1 core - 54.csv</t>
  </si>
  <si>
    <t>DR-1 core - 55.csv</t>
  </si>
  <si>
    <t>DR-1 core - 56.csv</t>
  </si>
  <si>
    <t>DR-1 core - 57.csv</t>
  </si>
  <si>
    <t>DR-1 core - 58.csv</t>
  </si>
  <si>
    <t>DR-1 core - 59.csv</t>
  </si>
  <si>
    <t>DR-1 core - 6.csv</t>
  </si>
  <si>
    <t>DR-1 core - 60.csv</t>
  </si>
  <si>
    <t>DR-1 core - 7.csv</t>
  </si>
  <si>
    <t>DR-1 core - 8.csv</t>
  </si>
  <si>
    <t>DR-1 core - 9.csv</t>
  </si>
  <si>
    <t>DR-1 rim - 1.csv</t>
  </si>
  <si>
    <t>DR-1 rim - 10.csv</t>
  </si>
  <si>
    <t>DR-1 rim - 11.csv</t>
  </si>
  <si>
    <t>DR-1 rim - 12.csv</t>
  </si>
  <si>
    <t>DR-1 rim - 13.csv</t>
  </si>
  <si>
    <t>DR-1 rim - 14.csv</t>
  </si>
  <si>
    <t>DR-1 rim - 15.csv</t>
  </si>
  <si>
    <t>DR-1 rim - 16.csv</t>
  </si>
  <si>
    <t>DR-1 rim - 17.csv</t>
  </si>
  <si>
    <t>DR-1 rim - 18.csv</t>
  </si>
  <si>
    <t>DR-1 rim - 19.csv</t>
  </si>
  <si>
    <t>DR-1 rim - 2.csv</t>
  </si>
  <si>
    <t>DR-1 rim - 20.csv</t>
  </si>
  <si>
    <t>DR-1 rim - 21.csv</t>
  </si>
  <si>
    <t>DR-1 rim - 22.csv</t>
  </si>
  <si>
    <t>DR-1 rim - 23.csv</t>
  </si>
  <si>
    <t>DR-1 rim - 24.csv</t>
  </si>
  <si>
    <t>DR-1 rim - 25.csv</t>
  </si>
  <si>
    <t>DR-1 rim - 26.csv</t>
  </si>
  <si>
    <t>DR-1 rim - 27.csv</t>
  </si>
  <si>
    <t>DR-1 rim - 28.csv</t>
  </si>
  <si>
    <t>DR-1 rim - 29.csv</t>
  </si>
  <si>
    <t>DR-1 rim - 3.csv</t>
  </si>
  <si>
    <t>DR-1 rim - 30.csv</t>
  </si>
  <si>
    <t>DR-1 rim - 31.csv</t>
  </si>
  <si>
    <t>DR-1 rim - 32.csv</t>
  </si>
  <si>
    <t>DR-1 rim - 33.csv</t>
  </si>
  <si>
    <t>DR-1 rim - 34.csv</t>
  </si>
  <si>
    <t>DR-1 rim - 35.csv</t>
  </si>
  <si>
    <t>DR-1 rim - 36.csv</t>
  </si>
  <si>
    <t>DR-1 rim - 37.csv</t>
  </si>
  <si>
    <t>DR-1 rim - 38.csv</t>
  </si>
  <si>
    <t>DR-1 rim - 39.csv</t>
  </si>
  <si>
    <t>DR-1 rim - 4.csv</t>
  </si>
  <si>
    <t>DR-1 rim - 40.csv</t>
  </si>
  <si>
    <t>DR-1 rim - 41.csv</t>
  </si>
  <si>
    <t>DR-1 rim - 42.csv</t>
  </si>
  <si>
    <t>DR-1 rim - 43.csv</t>
  </si>
  <si>
    <t>DR-1 rim - 44.csv</t>
  </si>
  <si>
    <t>DR-1 rim - 45.csv</t>
  </si>
  <si>
    <t>DR-1 rim - 46.csv</t>
  </si>
  <si>
    <t>DR-1 rim - 47.csv</t>
  </si>
  <si>
    <t>DR-1 rim - 48.csv</t>
  </si>
  <si>
    <t>DR-1 rim - 49.csv</t>
  </si>
  <si>
    <t>DR-1 rim - 5.csv</t>
  </si>
  <si>
    <t>DR-1 rim - 50.csv</t>
  </si>
  <si>
    <t>DR-1 rim - 51.csv</t>
  </si>
  <si>
    <t>DR-1 rim - 52.csv</t>
  </si>
  <si>
    <t>DR-1 rim - 53.csv</t>
  </si>
  <si>
    <t>DR-1 rim - 54.csv</t>
  </si>
  <si>
    <t>DR-1 rim - 55.csv</t>
  </si>
  <si>
    <t>DR-1 rim - 56.csv</t>
  </si>
  <si>
    <t>DR-1 rim - 57.csv</t>
  </si>
  <si>
    <t>DR-1 rim - 58.csv</t>
  </si>
  <si>
    <t>DR-1 rim - 59.csv</t>
  </si>
  <si>
    <t>DR-1 rim - 6.csv</t>
  </si>
  <si>
    <t>DR-1 rim - 60.csv</t>
  </si>
  <si>
    <t>DR-1 rim - 7.csv</t>
  </si>
  <si>
    <t>DR-1 rim - 8.csv</t>
  </si>
  <si>
    <t>DR-1 rim - 9.csv</t>
  </si>
  <si>
    <t>PV-1_core_grt - 1.csv</t>
  </si>
  <si>
    <t>PV-1_core_grt - 10.csv</t>
  </si>
  <si>
    <t>PV-1_core_grt - 11.csv</t>
  </si>
  <si>
    <t>PV-1_core_grt - 12.csv</t>
  </si>
  <si>
    <t>PV-1_core_grt - 2.csv</t>
  </si>
  <si>
    <t>PV-1_core_grt - 3.csv</t>
  </si>
  <si>
    <t>PV-1_core_grt - 4.csv</t>
  </si>
  <si>
    <t>PV-1_core_grt - 5.csv</t>
  </si>
  <si>
    <t>PV-1_core_grt - 6.csv</t>
  </si>
  <si>
    <t>PV-1_core_grt - 7.csv</t>
  </si>
  <si>
    <t>PV-1_core_grt - 8.csv</t>
  </si>
  <si>
    <t>PV-1_core_grt - 9.csv</t>
  </si>
  <si>
    <t>PV-1_core_grt - 13.csv</t>
  </si>
  <si>
    <t>PV-1_core_grt - 14.csv</t>
  </si>
  <si>
    <t>PV-1_core_grt - 15.csv</t>
  </si>
  <si>
    <t>PV-1_core_grt - 16.csv</t>
  </si>
  <si>
    <t>PV-1_core_grt - 17.csv</t>
  </si>
  <si>
    <t>PV-1_core_grt - 18.csv</t>
  </si>
  <si>
    <t>PV-1_core_grt - 19.csv</t>
  </si>
  <si>
    <t>PV-1_core_grt - 20.csv</t>
  </si>
  <si>
    <t>PV-1_core_grt - 21.csv</t>
  </si>
  <si>
    <t>PV-1_core_grt - 22.csv</t>
  </si>
  <si>
    <t>PV-1_core_grt - 23.csv</t>
  </si>
  <si>
    <t>PV-1_core_grt - 24.csv</t>
  </si>
  <si>
    <t>PV-1_core_grt - 25.csv</t>
  </si>
  <si>
    <t>PV-1_core_grt - 26.csv</t>
  </si>
  <si>
    <t>PV-1_core_grt - 27.csv</t>
  </si>
  <si>
    <t>PV-1_core_grt - 28.csv</t>
  </si>
  <si>
    <t>PV-1_core_grt - 29.csv</t>
  </si>
  <si>
    <t>PV-1_core_grt - 30.csv</t>
  </si>
  <si>
    <t>PV-1_core_grt - 31.csv</t>
  </si>
  <si>
    <t>PV-1_core_grt - 32.csv</t>
  </si>
  <si>
    <t>PV-1_core_grt - 33.csv</t>
  </si>
  <si>
    <t>PV-1_core_grt - 34.csv</t>
  </si>
  <si>
    <t>PV-1_core_grt - 35.csv</t>
  </si>
  <si>
    <t>PV-1_core_grt - 36.csv</t>
  </si>
  <si>
    <t>PV-1_core_grt - 37.csv</t>
  </si>
  <si>
    <t>PV-1_core_grt - 38.csv</t>
  </si>
  <si>
    <t>PV-1_core_grt - 39.csv</t>
  </si>
  <si>
    <t>PV-1_core_grt - 40.csv</t>
  </si>
  <si>
    <t>PV-1_core_grt - 41.csv</t>
  </si>
  <si>
    <t>PV-1_core_grt - 42.csv</t>
  </si>
  <si>
    <t>PV-1_core_grt - 43.csv</t>
  </si>
  <si>
    <t>PV-1_core_grt - 44.csv</t>
  </si>
  <si>
    <t>PV-1_core_grt - 45.csv</t>
  </si>
  <si>
    <t>PV-1_core_grt - 46.csv</t>
  </si>
  <si>
    <t>PV-1_core_grt - 47.csv</t>
  </si>
  <si>
    <t>PV-1_core_grt - 48.csv</t>
  </si>
  <si>
    <t>PV-1_core_grt - 49.csv</t>
  </si>
  <si>
    <t>PV-1_core_grt - 50.csv</t>
  </si>
  <si>
    <t>PV-1_core_grt - 51.csv</t>
  </si>
  <si>
    <t>PV-1_core_grt - 52.csv</t>
  </si>
  <si>
    <t>PV-1_core_grt - 53.csv</t>
  </si>
  <si>
    <t>PV-1_core_grt - 54.csv</t>
  </si>
  <si>
    <t>PV-1_core_grt - 55.csv</t>
  </si>
  <si>
    <t>PV-1_core_grt - 56.csv</t>
  </si>
  <si>
    <t>PV-1_core_grt - 57.csv</t>
  </si>
  <si>
    <t>PV-1_core_grt - 58.csv</t>
  </si>
  <si>
    <t>PV-1_core_grt - 59.csv</t>
  </si>
  <si>
    <t>PV-1_core_grt - 60.csv</t>
  </si>
  <si>
    <t>PV-1_core_grt - 61.csv</t>
  </si>
  <si>
    <t>PV-1_core_grt - 62.csv</t>
  </si>
  <si>
    <t>PV-1_core_grt - 63.csv</t>
  </si>
  <si>
    <t>PV-1_core_grt - 64.csv</t>
  </si>
  <si>
    <t>PV-1_core_grt - 65.csv</t>
  </si>
  <si>
    <t>PV-1_core_grt - 66.csv</t>
  </si>
  <si>
    <t>PV-1_core_grt - 67.csv</t>
  </si>
  <si>
    <t>PV-1_core_grt - 68.csv</t>
  </si>
  <si>
    <t>PV-1_core_grt - 69.csv</t>
  </si>
  <si>
    <t>PV-1_core_grt - 70.csv</t>
  </si>
  <si>
    <t>PV-1_core_grt - 71.csv</t>
  </si>
  <si>
    <t>PV-1_core_grt - 72.csv</t>
  </si>
  <si>
    <t>PV-1_core_grt - 73.csv</t>
  </si>
  <si>
    <t>PV-1_core_grt - 74.csv</t>
  </si>
  <si>
    <t>PV-1_core_grt - 75.csv</t>
  </si>
  <si>
    <t>PV-1_core_grt - 76.csv</t>
  </si>
  <si>
    <t>PV-1_core_grt - 77.csv</t>
  </si>
  <si>
    <t>PV-1_core_grt - 78.csv</t>
  </si>
  <si>
    <t>PV-1_core_grt - 79.csv</t>
  </si>
  <si>
    <t>PV-1_core_grt - 80.csv</t>
  </si>
  <si>
    <t>PV-1_rim1_grt - 1.csv</t>
  </si>
  <si>
    <t>PV-1_rim1_grt - 10.csv</t>
  </si>
  <si>
    <t>PV-1_rim1_grt - 11.csv</t>
  </si>
  <si>
    <t>PV-1_rim1_grt - 12.csv</t>
  </si>
  <si>
    <t>PV-1_rim1_grt - 13.csv</t>
  </si>
  <si>
    <t>PV-1_rim1_grt - 14.csv</t>
  </si>
  <si>
    <t>PV-1_rim1_grt - 15.csv</t>
  </si>
  <si>
    <t>PV-1_rim1_grt - 16.csv</t>
  </si>
  <si>
    <t>PV-1_rim1_grt - 17.csv</t>
  </si>
  <si>
    <t>PV-1_rim1_grt - 18.csv</t>
  </si>
  <si>
    <t>PV-1_rim1_grt - 19.csv</t>
  </si>
  <si>
    <t>PV-1_rim1_grt - 2.csv</t>
  </si>
  <si>
    <t>PV-1_rim1_grt - 20.csv</t>
  </si>
  <si>
    <t>PV-1_rim1_grt - 21.csv</t>
  </si>
  <si>
    <t>PV-1_rim1_grt - 22.csv</t>
  </si>
  <si>
    <t>PV-1_rim1_grt - 23.csv</t>
  </si>
  <si>
    <t>PV-1_rim1_grt - 24.csv</t>
  </si>
  <si>
    <t>PV-1_rim1_grt - 25.csv</t>
  </si>
  <si>
    <t>PV-1_rim1_grt - 26.csv</t>
  </si>
  <si>
    <t>PV-1_rim1_grt - 27.csv</t>
  </si>
  <si>
    <t>PV-1_rim1_grt - 28.csv</t>
  </si>
  <si>
    <t>PV-1_rim1_grt - 29.csv</t>
  </si>
  <si>
    <t>PV-1_rim1_grt - 3.csv</t>
  </si>
  <si>
    <t>PV-1_rim1_grt - 30.csv</t>
  </si>
  <si>
    <t>PV-1_rim1_grt - 31.csv</t>
  </si>
  <si>
    <t>PV-1_rim1_grt - 32.csv</t>
  </si>
  <si>
    <t>PV-1_rim1_grt - 33.csv</t>
  </si>
  <si>
    <t>PV-1_rim1_grt - 34.csv</t>
  </si>
  <si>
    <t>PV-1_rim1_grt - 35.csv</t>
  </si>
  <si>
    <t>PV-1_rim1_grt - 36.csv</t>
  </si>
  <si>
    <t>PV-1_rim1_grt - 37.csv</t>
  </si>
  <si>
    <t>PV-1_rim1_grt - 38.csv</t>
  </si>
  <si>
    <t>PV-1_rim1_grt - 39.csv</t>
  </si>
  <si>
    <t>PV-1_rim1_grt - 4.csv</t>
  </si>
  <si>
    <t>PV-1_rim1_grt - 40.csv</t>
  </si>
  <si>
    <t>PV-1_rim1_grt - 41.csv</t>
  </si>
  <si>
    <t>PV-1_rim1_grt - 42.csv</t>
  </si>
  <si>
    <t>PV-1_rim1_grt - 43.csv</t>
  </si>
  <si>
    <t>PV-1_rim1_grt - 44.csv</t>
  </si>
  <si>
    <t>PV-1_rim1_grt - 45.csv</t>
  </si>
  <si>
    <t>PV-1_rim1_grt - 46.csv</t>
  </si>
  <si>
    <t>PV-1_rim1_grt - 47.csv</t>
  </si>
  <si>
    <t>PV-1_rim1_grt - 48.csv</t>
  </si>
  <si>
    <t>PV-1_rim1_grt - 49.csv</t>
  </si>
  <si>
    <t>PV-1_rim1_grt - 5.csv</t>
  </si>
  <si>
    <t>PV-1_rim1_grt - 50.csv</t>
  </si>
  <si>
    <t>PV-1_rim1_grt - 51.csv</t>
  </si>
  <si>
    <t>PV-1_rim1_grt - 52.csv</t>
  </si>
  <si>
    <t>PV-1_rim1_grt - 53.csv</t>
  </si>
  <si>
    <t>PV-1_rim1_grt - 54.csv</t>
  </si>
  <si>
    <t>PV-1_rim1_grt - 55.csv</t>
  </si>
  <si>
    <t>PV-1_rim1_grt - 56.csv</t>
  </si>
  <si>
    <t>PV-1_rim1_grt - 57.csv</t>
  </si>
  <si>
    <t>PV-1_rim1_grt - 58.csv</t>
  </si>
  <si>
    <t>PV-1_rim1_grt - 59.csv</t>
  </si>
  <si>
    <t>PV-1_rim1_grt - 6.csv</t>
  </si>
  <si>
    <t>PV-1_rim1_grt - 60.csv</t>
  </si>
  <si>
    <t>PV-1_rim1_grt - 61.csv</t>
  </si>
  <si>
    <t>PV-1_rim1_grt - 62.csv</t>
  </si>
  <si>
    <t>PV-1_rim1_grt - 63.csv</t>
  </si>
  <si>
    <t>PV-1_rim1_grt - 64.csv</t>
  </si>
  <si>
    <t>PV-1_rim1_grt - 65.csv</t>
  </si>
  <si>
    <t>PV-1_rim1_grt - 66.csv</t>
  </si>
  <si>
    <t>PV-1_rim1_grt - 67.csv</t>
  </si>
  <si>
    <t>PV-1_rim1_grt - 68.csv</t>
  </si>
  <si>
    <t>PV-1_rim1_grt - 69.csv</t>
  </si>
  <si>
    <t>PV-1_rim1_grt - 7.csv</t>
  </si>
  <si>
    <t>PV-1_rim1_grt - 70.csv</t>
  </si>
  <si>
    <t>PV-1_rim1_grt - 71.csv</t>
  </si>
  <si>
    <t>PV-1_rim1_grt - 72.csv</t>
  </si>
  <si>
    <t>PV-1_rim1_grt - 73.csv</t>
  </si>
  <si>
    <t>PV-1_rim1_grt - 74.csv</t>
  </si>
  <si>
    <t>PV-1_rim1_grt - 75.csv</t>
  </si>
  <si>
    <t>PV-1_rim1_grt - 76.csv</t>
  </si>
  <si>
    <t>PV-1_rim1_grt - 77.csv</t>
  </si>
  <si>
    <t>PV-1_rim1_grt - 78.csv</t>
  </si>
  <si>
    <t>PV-1_rim1_grt - 79.csv</t>
  </si>
  <si>
    <t>PV-1_rim1_grt - 8.csv</t>
  </si>
  <si>
    <t>PV-1_rim1_grt - 80.csv</t>
  </si>
  <si>
    <t>PV-1_rim1_grt - 9.csv</t>
  </si>
  <si>
    <t>PV-1_rim2_grt - 1.csv</t>
  </si>
  <si>
    <t>PV-1_rim2_grt - 10.csv</t>
  </si>
  <si>
    <t>PV-1_rim2_grt - 11.csv</t>
  </si>
  <si>
    <t>PV-1_rim2_grt - 12.csv</t>
  </si>
  <si>
    <t>PV-1_rim2_grt - 13.csv</t>
  </si>
  <si>
    <t>PV-1_rim2_grt - 14.csv</t>
  </si>
  <si>
    <t>PV-1_rim2_grt - 15.csv</t>
  </si>
  <si>
    <t>PV-1_rim2_grt - 16.csv</t>
  </si>
  <si>
    <t>PV-1_rim2_grt - 17.csv</t>
  </si>
  <si>
    <t>PV-1_rim2_grt - 18.csv</t>
  </si>
  <si>
    <t>PV-1_rim2_grt - 19.csv</t>
  </si>
  <si>
    <t>PV-1_rim2_grt - 2.csv</t>
  </si>
  <si>
    <t>PV-1_rim2_grt - 20.csv</t>
  </si>
  <si>
    <t>PV-1_rim2_grt - 21.csv</t>
  </si>
  <si>
    <t>PV-1_rim2_grt - 22.csv</t>
  </si>
  <si>
    <t>PV-1_rim2_grt - 23.csv</t>
  </si>
  <si>
    <t>PV-1_rim2_grt - 24.csv</t>
  </si>
  <si>
    <t>PV-1_rim2_grt - 25.csv</t>
  </si>
  <si>
    <t>PV-1_rim2_grt - 26.csv</t>
  </si>
  <si>
    <t>PV-1_rim2_grt - 27.csv</t>
  </si>
  <si>
    <t>PV-1_rim2_grt - 28.csv</t>
  </si>
  <si>
    <t>PV-1_rim2_grt - 29.csv</t>
  </si>
  <si>
    <t>PV-1_rim2_grt - 3.csv</t>
  </si>
  <si>
    <t>PV-1_rim2_grt - 30.csv</t>
  </si>
  <si>
    <t>PV-1_rim2_grt - 31.csv</t>
  </si>
  <si>
    <t>PV-1_rim2_grt - 32.csv</t>
  </si>
  <si>
    <t>PV-1_rim2_grt - 33.csv</t>
  </si>
  <si>
    <t>PV-1_rim2_grt - 34.csv</t>
  </si>
  <si>
    <t>PV-1_rim2_grt - 35.csv</t>
  </si>
  <si>
    <t>PV-1_rim2_grt - 36.csv</t>
  </si>
  <si>
    <t>PV-1_rim2_grt - 37.csv</t>
  </si>
  <si>
    <t>PV-1_rim2_grt - 38.csv</t>
  </si>
  <si>
    <t>PV-1_rim2_grt - 39.csv</t>
  </si>
  <si>
    <t>PV-1_rim2_grt - 4.csv</t>
  </si>
  <si>
    <t>PV-1_rim2_grt - 40.csv</t>
  </si>
  <si>
    <t>PV-1_rim2_grt - 41.csv</t>
  </si>
  <si>
    <t>PV-1_rim2_grt - 42.csv</t>
  </si>
  <si>
    <t>PV-1_rim2_grt - 43.csv</t>
  </si>
  <si>
    <t>PV-1_rim2_grt - 44.csv</t>
  </si>
  <si>
    <t>PV-1_rim2_grt - 45.csv</t>
  </si>
  <si>
    <t>PV-1_rim2_grt - 46.csv</t>
  </si>
  <si>
    <t>PV-1_rim2_grt - 47.csv</t>
  </si>
  <si>
    <t>PV-1_rim2_grt - 48.csv</t>
  </si>
  <si>
    <t>PV-1_rim2_grt - 49.csv</t>
  </si>
  <si>
    <t>PV-1_rim2_grt - 5.csv</t>
  </si>
  <si>
    <t>PV-1_rim2_grt - 50.csv</t>
  </si>
  <si>
    <t>PV-1_rim2_grt - 51.csv</t>
  </si>
  <si>
    <t>PV-1_rim2_grt - 52.csv</t>
  </si>
  <si>
    <t>PV-1_rim2_grt - 53.csv</t>
  </si>
  <si>
    <t>PV-1_rim2_grt - 54.csv</t>
  </si>
  <si>
    <t>PV-1_rim2_grt - 55.csv</t>
  </si>
  <si>
    <t>PV-1_rim2_grt - 56.csv</t>
  </si>
  <si>
    <t>PV-1_rim2_grt - 57.csv</t>
  </si>
  <si>
    <t>PV-1_rim2_grt - 58.csv</t>
  </si>
  <si>
    <t>PV-1_rim2_grt - 59.csv</t>
  </si>
  <si>
    <t>PV-1_rim2_grt - 6.csv</t>
  </si>
  <si>
    <t>PV-1_rim2_grt - 60.csv</t>
  </si>
  <si>
    <t>PV-1_rim2_grt - 7.csv</t>
  </si>
  <si>
    <t>PV-1_rim2_grt - 8.csv</t>
  </si>
  <si>
    <t>PV-1_rim2_grt - 9.csv</t>
  </si>
  <si>
    <t>R25_grt - 1.csv</t>
  </si>
  <si>
    <t>R25_grt - 2.csv</t>
  </si>
  <si>
    <t>R25_grt - 3.csv</t>
  </si>
  <si>
    <t>R25_grt - 4.csv</t>
  </si>
  <si>
    <t>R25_grt - 5.csv</t>
  </si>
  <si>
    <t>R25_grt - 6.csv</t>
  </si>
  <si>
    <t>R25_grt - 7.csv</t>
  </si>
  <si>
    <t>R25_grt - 8.csv</t>
  </si>
  <si>
    <t>R25_grt - 9.csv</t>
  </si>
  <si>
    <t>R25_grt - 10.csv</t>
  </si>
  <si>
    <t>R25_grt - 11.csv</t>
  </si>
  <si>
    <t>R25_grt - 12.csv</t>
  </si>
  <si>
    <t>R25_grt - 13.csv</t>
  </si>
  <si>
    <t>R25_grt - 14.csv</t>
  </si>
  <si>
    <t>R25_grt - 15.csv</t>
  </si>
  <si>
    <t>R25_grt - 16.csv</t>
  </si>
  <si>
    <t>R25_grt - 17.csv</t>
  </si>
  <si>
    <t>R25_grt - 18.csv</t>
  </si>
  <si>
    <t>R25_grt - 19.csv</t>
  </si>
  <si>
    <t>R25_grt - 20.csv</t>
  </si>
  <si>
    <t>R25_grt - 21.csv</t>
  </si>
  <si>
    <t>R25_grt - 22.csv</t>
  </si>
  <si>
    <t>R25_grt - 23.csv</t>
  </si>
  <si>
    <t>R25_grt - 24.csv</t>
  </si>
  <si>
    <t>R25_grt - 25.csv</t>
  </si>
  <si>
    <t>R25_grt - 26.csv</t>
  </si>
  <si>
    <t>R25_grt - 27.csv</t>
  </si>
  <si>
    <t>R25_grt - 28.csv</t>
  </si>
  <si>
    <t>R25_grt - 29.csv</t>
  </si>
  <si>
    <t>R25_grt - 30.csv</t>
  </si>
  <si>
    <t>R25_grt - 31.csv</t>
  </si>
  <si>
    <t>R25_grt - 32.csv</t>
  </si>
  <si>
    <t>R25_grt - 33.csv</t>
  </si>
  <si>
    <t>R25_grt - 34.csv</t>
  </si>
  <si>
    <t>R25_grt - 35.csv</t>
  </si>
  <si>
    <t>R25_grt - 36.csv</t>
  </si>
  <si>
    <t>R25_grt - 37.csv</t>
  </si>
  <si>
    <t>R25_grt - 38.csv</t>
  </si>
  <si>
    <t>R25_grt - 39.csv</t>
  </si>
  <si>
    <t>R25_grt - 40.csv</t>
  </si>
  <si>
    <t>R25_grt - 41.csv</t>
  </si>
  <si>
    <t>R25_grt - 42.csv</t>
  </si>
  <si>
    <t>R25_grt - 43.csv</t>
  </si>
  <si>
    <t>R25_grt - 44.csv</t>
  </si>
  <si>
    <t>R25_grt - 45.csv</t>
  </si>
  <si>
    <t>R25_grt - 46.csv</t>
  </si>
  <si>
    <t>R25_grt - 47.csv</t>
  </si>
  <si>
    <t>R25_grt - 48.csv</t>
  </si>
  <si>
    <t>R25_grt - 49.csv</t>
  </si>
  <si>
    <t>R25_grt - 50.csv</t>
  </si>
  <si>
    <t>R25_grt - 51.csv</t>
  </si>
  <si>
    <t>R25_grt - 52.csv</t>
  </si>
  <si>
    <t>R25_grt - 53.csv</t>
  </si>
  <si>
    <t>R25_grt - 54.csv</t>
  </si>
  <si>
    <t>R25_grt - 55.csv</t>
  </si>
  <si>
    <t>R25_grt - 56.csv</t>
  </si>
  <si>
    <t>R25_grt - 57.csv</t>
  </si>
  <si>
    <t>R25_grt - 58.csv</t>
  </si>
  <si>
    <t>R25_grt - 59.csv</t>
  </si>
  <si>
    <t>R25_grt - 60.csv</t>
  </si>
  <si>
    <t>R25_grt - 61.csv</t>
  </si>
  <si>
    <t>R25_grt - 62.csv</t>
  </si>
  <si>
    <t>R25_grt - 63.csv</t>
  </si>
  <si>
    <t>R25_grt - 64.csv</t>
  </si>
  <si>
    <t>R25_grt - 65.csv</t>
  </si>
  <si>
    <t>R25_grt - 66.csv</t>
  </si>
  <si>
    <t>R25_grt - 67.csv</t>
  </si>
  <si>
    <t>R25_grt - 68.csv</t>
  </si>
  <si>
    <t>R25_grt - 69.csv</t>
  </si>
  <si>
    <t>R25_grt - 70.csv</t>
  </si>
  <si>
    <t>R25_grt - 71.csv</t>
  </si>
  <si>
    <t>R25_grt - 72.csv</t>
  </si>
  <si>
    <t>R25_grt - 73.csv</t>
  </si>
  <si>
    <t>R25_grt - 74.csv</t>
  </si>
  <si>
    <t>R25_grt - 75.csv</t>
  </si>
  <si>
    <t>R25_grt - 76.csv</t>
  </si>
  <si>
    <t>R25_grt - 77.csv</t>
  </si>
  <si>
    <t>R25_grt - 78.csv</t>
  </si>
  <si>
    <t>R25_grt - 79.csv</t>
  </si>
  <si>
    <t>R25_grt - 80.csv</t>
  </si>
  <si>
    <t>R25_grt - 81.csv</t>
  </si>
  <si>
    <t>R25_grt - 82.csv</t>
  </si>
  <si>
    <t>R25_grt - 83.csv</t>
  </si>
  <si>
    <t>R25_grt - 84.csv</t>
  </si>
  <si>
    <t>TP-1_grt - 1.csv</t>
  </si>
  <si>
    <t>TP-1_grt - 10.csv</t>
  </si>
  <si>
    <t>TP-1_grt - 11.csv</t>
  </si>
  <si>
    <t>TP-1_grt - 12.csv</t>
  </si>
  <si>
    <t>TP-1_grt - 13.csv</t>
  </si>
  <si>
    <t>TP-1_grt - 14.csv</t>
  </si>
  <si>
    <t>TP-1_grt - 15.csv</t>
  </si>
  <si>
    <t>TP-1_grt - 16.csv</t>
  </si>
  <si>
    <t>TP-1_grt - 17.csv</t>
  </si>
  <si>
    <t>TP-1_grt - 18.csv</t>
  </si>
  <si>
    <t>TP-1_grt - 19.csv</t>
  </si>
  <si>
    <t>TP-1_grt - 2.csv</t>
  </si>
  <si>
    <t>TP-1_grt - 20.csv</t>
  </si>
  <si>
    <t>TP-1_grt - 21.csv</t>
  </si>
  <si>
    <t>TP-1_grt - 22.csv</t>
  </si>
  <si>
    <t>TP-1_grt - 23.csv</t>
  </si>
  <si>
    <t>TP-1_grt - 24.csv</t>
  </si>
  <si>
    <t>TP-1_grt - 25.csv</t>
  </si>
  <si>
    <t>TP-1_grt - 26.csv</t>
  </si>
  <si>
    <t>TP-1_grt - 27.csv</t>
  </si>
  <si>
    <t>TP-1_grt - 28.csv</t>
  </si>
  <si>
    <t>TP-1_grt - 29.csv</t>
  </si>
  <si>
    <t>TP-1_grt - 3.csv</t>
  </si>
  <si>
    <t>TP-1_grt - 30.csv</t>
  </si>
  <si>
    <t>TP-1_grt - 31.csv</t>
  </si>
  <si>
    <t>TP-1_grt - 32.csv</t>
  </si>
  <si>
    <t>TP-1_grt - 33.csv</t>
  </si>
  <si>
    <t>TP-1_grt - 34.csv</t>
  </si>
  <si>
    <t>TP-1_grt - 35.csv</t>
  </si>
  <si>
    <t>TP-1_grt - 36.csv</t>
  </si>
  <si>
    <t>TP-1_grt - 37.csv</t>
  </si>
  <si>
    <t>TP-1_grt - 38.csv</t>
  </si>
  <si>
    <t>TP-1_grt - 39.csv</t>
  </si>
  <si>
    <t>TP-1_grt - 4.csv</t>
  </si>
  <si>
    <t>TP-1_grt - 40.csv</t>
  </si>
  <si>
    <t>TP-1_grt - 41.csv</t>
  </si>
  <si>
    <t>TP-1_grt - 42.csv</t>
  </si>
  <si>
    <t>TP-1_grt - 43.csv</t>
  </si>
  <si>
    <t>TP-1_grt - 44.csv</t>
  </si>
  <si>
    <t>TP-1_grt - 45.csv</t>
  </si>
  <si>
    <t>TP-1_grt - 46.csv</t>
  </si>
  <si>
    <t>TP-1_grt - 47.csv</t>
  </si>
  <si>
    <t>TP-1_grt - 48.csv</t>
  </si>
  <si>
    <t>TP-1_grt - 49.csv</t>
  </si>
  <si>
    <t>TP-1_grt - 5.csv</t>
  </si>
  <si>
    <t>TP-1_grt - 50.csv</t>
  </si>
  <si>
    <t>TP-1_grt - 51.csv</t>
  </si>
  <si>
    <t>TP-1_grt - 52.csv</t>
  </si>
  <si>
    <t>TP-1_grt - 53.csv</t>
  </si>
  <si>
    <t>TP-1_grt - 54.csv</t>
  </si>
  <si>
    <t>TP-1_grt - 55.csv</t>
  </si>
  <si>
    <t>TP-1_grt - 56.csv</t>
  </si>
  <si>
    <t>TP-1_grt - 57.csv</t>
  </si>
  <si>
    <t>TP-1_grt - 58.csv</t>
  </si>
  <si>
    <t>TP-1_grt - 59.csv</t>
  </si>
  <si>
    <t>TP-1_grt - 6.csv</t>
  </si>
  <si>
    <t>TP-1_grt - 60.csv</t>
  </si>
  <si>
    <t>TP-1_grt - 61.csv</t>
  </si>
  <si>
    <t>TP-1_grt - 62.csv</t>
  </si>
  <si>
    <t>TP-1_grt - 63.csv</t>
  </si>
  <si>
    <t>TP-1_grt - 64.csv</t>
  </si>
  <si>
    <t>TP-1_grt - 65.csv</t>
  </si>
  <si>
    <t>TP-1_grt - 66.csv</t>
  </si>
  <si>
    <t>TP-1_grt - 67.csv</t>
  </si>
  <si>
    <t>TP-1_grt - 68.csv</t>
  </si>
  <si>
    <t>TP-1_grt - 69.csv</t>
  </si>
  <si>
    <t>TP-1_grt - 7.csv</t>
  </si>
  <si>
    <t>TP-1_grt - 70.csv</t>
  </si>
  <si>
    <t>TP-1_grt - 8.csv</t>
  </si>
  <si>
    <t>TP-1_grt - 9.csv</t>
  </si>
  <si>
    <t>KP-1 - 1.csv</t>
  </si>
  <si>
    <t>KP-1 - 10.csv</t>
  </si>
  <si>
    <t>KP-1 - 11.csv</t>
  </si>
  <si>
    <t>KP-1 - 12.csv</t>
  </si>
  <si>
    <t>KP-1 - 13.csv</t>
  </si>
  <si>
    <t>KP-1 - 14.csv</t>
  </si>
  <si>
    <t>KP-1 - 15.csv</t>
  </si>
  <si>
    <t>KP-1 - 16.csv</t>
  </si>
  <si>
    <t>KP-1 - 17.csv</t>
  </si>
  <si>
    <t>KP-1 - 18.csv</t>
  </si>
  <si>
    <t>KP-1 - 19.csv</t>
  </si>
  <si>
    <t>KP-1 - 2.csv</t>
  </si>
  <si>
    <t>KP-1 - 20.csv</t>
  </si>
  <si>
    <t>KP-1 - 21.csv</t>
  </si>
  <si>
    <t>KP-1 - 22.csv</t>
  </si>
  <si>
    <t>KP-1 - 23.csv</t>
  </si>
  <si>
    <t>KP-1 - 24.csv</t>
  </si>
  <si>
    <t>KP-1 - 25.csv</t>
  </si>
  <si>
    <t>KP-1 - 26.csv</t>
  </si>
  <si>
    <t>KP-1 - 27.csv</t>
  </si>
  <si>
    <t>KP-1 - 28.csv</t>
  </si>
  <si>
    <t>KP-1 - 29.csv</t>
  </si>
  <si>
    <t>KP-1 - 3.csv</t>
  </si>
  <si>
    <t>KP-1 - 30.csv</t>
  </si>
  <si>
    <t>KP-1 - 31.csv</t>
  </si>
  <si>
    <t>KP-1 - 32.csv</t>
  </si>
  <si>
    <t>KP-1 - 33.csv</t>
  </si>
  <si>
    <t>KP-1 - 34.csv</t>
  </si>
  <si>
    <t>KP-1 - 35.csv</t>
  </si>
  <si>
    <t>KP-1 - 36.csv</t>
  </si>
  <si>
    <t>KP-1 - 37.csv</t>
  </si>
  <si>
    <t>KP-1 - 38.csv</t>
  </si>
  <si>
    <t>KP-1 - 39.csv</t>
  </si>
  <si>
    <t>KP-1 - 4.csv</t>
  </si>
  <si>
    <t>KP-1 - 40.csv</t>
  </si>
  <si>
    <t>KP-1 - 41.csv</t>
  </si>
  <si>
    <t>KP-1 - 42.csv</t>
  </si>
  <si>
    <t>KP-1 - 43.csv</t>
  </si>
  <si>
    <t>KP-1 - 44.csv</t>
  </si>
  <si>
    <t>KP-1 - 45.csv</t>
  </si>
  <si>
    <t>KP-1 - 46.csv</t>
  </si>
  <si>
    <t>KP-1 - 47.csv</t>
  </si>
  <si>
    <t>KP-1 - 48.csv</t>
  </si>
  <si>
    <t>KP-1 - 49.csv</t>
  </si>
  <si>
    <t>KP-1 - 5.csv</t>
  </si>
  <si>
    <t>KP-1 - 50.csv</t>
  </si>
  <si>
    <t>KP-1 - 51.csv</t>
  </si>
  <si>
    <t>KP-1 - 52.csv</t>
  </si>
  <si>
    <t>KP-1 - 53.csv</t>
  </si>
  <si>
    <t>KP-1 - 54.csv</t>
  </si>
  <si>
    <t>KP-1 - 55.csv</t>
  </si>
  <si>
    <t>KP-1 - 56.csv</t>
  </si>
  <si>
    <t>KP-1 - 57.csv</t>
  </si>
  <si>
    <t>KP-1 - 58.csv</t>
  </si>
  <si>
    <t>KP-1 - 59.csv</t>
  </si>
  <si>
    <t>KP-1 - 6.csv</t>
  </si>
  <si>
    <t>KP-1 - 60.csv</t>
  </si>
  <si>
    <t>KP-1 - 61.csv</t>
  </si>
  <si>
    <t>KP-1 - 62.csv</t>
  </si>
  <si>
    <t>KP-1 - 63.csv</t>
  </si>
  <si>
    <t>KP-1 - 64.csv</t>
  </si>
  <si>
    <t>KP-1 - 65.csv</t>
  </si>
  <si>
    <t>KP-1 - 66.csv</t>
  </si>
  <si>
    <t>KP-1 - 67.csv</t>
  </si>
  <si>
    <t>KP-1 - 68.csv</t>
  </si>
  <si>
    <t>KP-1 - 69.csv</t>
  </si>
  <si>
    <t>KP-1 - 7.csv</t>
  </si>
  <si>
    <t>KP-1 - 70.csv</t>
  </si>
  <si>
    <t>KP-1 - 71.csv</t>
  </si>
  <si>
    <t>KP-1 - 72.csv</t>
  </si>
  <si>
    <t>KP-1 - 73.csv</t>
  </si>
  <si>
    <t>KP-1 - 74.csv</t>
  </si>
  <si>
    <t>KP-1 - 75.csv</t>
  </si>
  <si>
    <t>KP-1 - 76.csv</t>
  </si>
  <si>
    <t>KP-1 - 77.csv</t>
  </si>
  <si>
    <t>KP-1 - 78.csv</t>
  </si>
  <si>
    <t>KP-1 - 79.csv</t>
  </si>
  <si>
    <t>KP-1 - 8.csv</t>
  </si>
  <si>
    <t>KP-1 - 80.csv</t>
  </si>
  <si>
    <t>KP-1 - 81.csv</t>
  </si>
  <si>
    <t>KP-1 - 82.csv</t>
  </si>
  <si>
    <t>KP-1 - 9.csv</t>
  </si>
  <si>
    <t>102-02-big core - 1.csv</t>
  </si>
  <si>
    <t>102-02-big core - 10.csv</t>
  </si>
  <si>
    <t>102-02-big core - 11.csv</t>
  </si>
  <si>
    <t>102-02-big core - 12.csv</t>
  </si>
  <si>
    <t>102-02-big core - 13.csv</t>
  </si>
  <si>
    <t>102-02-big core - 14.csv</t>
  </si>
  <si>
    <t>102-02-big core - 15.csv</t>
  </si>
  <si>
    <t>102-02-big core - 16.csv</t>
  </si>
  <si>
    <t>102-02-big core - 17.csv</t>
  </si>
  <si>
    <t>102-02-big core - 18.csv</t>
  </si>
  <si>
    <t>102-02-big core - 19.csv</t>
  </si>
  <si>
    <t>102-02-big core - 2.csv</t>
  </si>
  <si>
    <t>102-02-big core - 20.csv</t>
  </si>
  <si>
    <t>102-02-big core - 21.csv</t>
  </si>
  <si>
    <t>102-02-big core - 22.csv</t>
  </si>
  <si>
    <t>102-02-big core - 23.csv</t>
  </si>
  <si>
    <t>102-02-big core - 24.csv</t>
  </si>
  <si>
    <t>102-02-big core - 25.csv</t>
  </si>
  <si>
    <t>102-02-big core - 26.csv</t>
  </si>
  <si>
    <t>102-02-big core - 27.csv</t>
  </si>
  <si>
    <t>102-02-big core - 28.csv</t>
  </si>
  <si>
    <t>102-02-big core - 29.csv</t>
  </si>
  <si>
    <t>102-02-big core - 3.csv</t>
  </si>
  <si>
    <t>102-02-big core - 30.csv</t>
  </si>
  <si>
    <t>102-02-big core - 4.csv</t>
  </si>
  <si>
    <t>102-02-big core - 5.csv</t>
  </si>
  <si>
    <t>102-02-big core - 6.csv</t>
  </si>
  <si>
    <t>102-02-big core - 7.csv</t>
  </si>
  <si>
    <t>102-02-big core - 8.csv</t>
  </si>
  <si>
    <t>102-02-big core - 9.csv</t>
  </si>
  <si>
    <t>102-02-big middle - 1.csv</t>
  </si>
  <si>
    <t>102-02-big middle - 10.csv</t>
  </si>
  <si>
    <t>102-02-big middle - 11.csv</t>
  </si>
  <si>
    <t>102-02-big middle - 12.csv</t>
  </si>
  <si>
    <t>102-02-big middle - 13.csv</t>
  </si>
  <si>
    <t>102-02-big middle - 14.csv</t>
  </si>
  <si>
    <t>102-02-big middle - 15.csv</t>
  </si>
  <si>
    <t>102-02-big middle - 16.csv</t>
  </si>
  <si>
    <t>102-02-big middle - 17.csv</t>
  </si>
  <si>
    <t>102-02-big middle - 18.csv</t>
  </si>
  <si>
    <t>102-02-big middle - 19.csv</t>
  </si>
  <si>
    <t>102-02-big middle - 2.csv</t>
  </si>
  <si>
    <t>102-02-big middle - 20.csv</t>
  </si>
  <si>
    <t>102-02-big middle - 21.csv</t>
  </si>
  <si>
    <t>102-02-big middle - 22.csv</t>
  </si>
  <si>
    <t>102-02-big middle - 23.csv</t>
  </si>
  <si>
    <t>102-02-big middle - 24.csv</t>
  </si>
  <si>
    <t>102-02-big middle - 25.csv</t>
  </si>
  <si>
    <t>102-02-big middle - 26.csv</t>
  </si>
  <si>
    <t>102-02-big middle - 27.csv</t>
  </si>
  <si>
    <t>102-02-big middle - 28.csv</t>
  </si>
  <si>
    <t>102-02-big middle - 29.csv</t>
  </si>
  <si>
    <t>102-02-big middle - 3.csv</t>
  </si>
  <si>
    <t>102-02-big middle - 30.csv</t>
  </si>
  <si>
    <t>102-02-big middle - 4.csv</t>
  </si>
  <si>
    <t>102-02-big middle - 5.csv</t>
  </si>
  <si>
    <t>102-02-big middle - 6.csv</t>
  </si>
  <si>
    <t>102-02-big middle - 7.csv</t>
  </si>
  <si>
    <t>102-02-big middle - 8.csv</t>
  </si>
  <si>
    <t>102-02-big middle - 9.csv</t>
  </si>
  <si>
    <t>102-02-big-2-centre - 1.csv</t>
  </si>
  <si>
    <t>102-02-big-2-centre - 10.csv</t>
  </si>
  <si>
    <t>102-02-big-2-centre - 11.csv</t>
  </si>
  <si>
    <t>102-02-big-2-centre - 12.csv</t>
  </si>
  <si>
    <t>102-02-big-2-centre - 13.csv</t>
  </si>
  <si>
    <t>102-02-big-2-centre - 14.csv</t>
  </si>
  <si>
    <t>102-02-big-2-centre - 15.csv</t>
  </si>
  <si>
    <t>102-02-big-2-centre - 16.csv</t>
  </si>
  <si>
    <t>102-02-big-2-centre - 17.csv</t>
  </si>
  <si>
    <t>102-02-big-2-centre - 18.csv</t>
  </si>
  <si>
    <t>102-02-big-2-centre - 19.csv</t>
  </si>
  <si>
    <t>102-02-big-2-centre - 2.csv</t>
  </si>
  <si>
    <t>102-02-big-2-centre - 20.csv</t>
  </si>
  <si>
    <t>102-02-big-2-centre - 21.csv</t>
  </si>
  <si>
    <t>102-02-big-2-centre - 22.csv</t>
  </si>
  <si>
    <t>102-02-big-2-centre - 23.csv</t>
  </si>
  <si>
    <t>102-02-big-2-centre - 24.csv</t>
  </si>
  <si>
    <t>102-02-big-2-centre - 25.csv</t>
  </si>
  <si>
    <t>102-02-big-2-centre - 26.csv</t>
  </si>
  <si>
    <t>102-02-big-2-centre - 27.csv</t>
  </si>
  <si>
    <t>102-02-big-2-centre - 28.csv</t>
  </si>
  <si>
    <t>102-02-big-2-centre - 29.csv</t>
  </si>
  <si>
    <t>102-02-big-2-centre - 3.csv</t>
  </si>
  <si>
    <t>102-02-big-2-centre - 30.csv</t>
  </si>
  <si>
    <t>102-02-big-2-centre - 31.csv</t>
  </si>
  <si>
    <t>102-02-big-2-centre - 32.csv</t>
  </si>
  <si>
    <t>102-02-big-2-centre - 33.csv</t>
  </si>
  <si>
    <t>102-02-big-2-centre - 34.csv</t>
  </si>
  <si>
    <t>102-02-big-2-centre - 35.csv</t>
  </si>
  <si>
    <t>102-02-big-2-centre - 4.csv</t>
  </si>
  <si>
    <t>102-02-big-2-centre - 5.csv</t>
  </si>
  <si>
    <t>102-02-big-2-centre - 6.csv</t>
  </si>
  <si>
    <t>102-02-big-2-centre - 7.csv</t>
  </si>
  <si>
    <t>102-02-big-2-centre - 8.csv</t>
  </si>
  <si>
    <t>102-02-big-2-centre - 9.csv</t>
  </si>
  <si>
    <t>102-02-big rim - 1.csv</t>
  </si>
  <si>
    <t>102-02-big rim - 10.csv</t>
  </si>
  <si>
    <t>102-02-big rim - 11.csv</t>
  </si>
  <si>
    <t>102-02-big rim - 12.csv</t>
  </si>
  <si>
    <t>102-02-big rim - 13.csv</t>
  </si>
  <si>
    <t>102-02-big rim - 14.csv</t>
  </si>
  <si>
    <t>102-02-big rim - 15.csv</t>
  </si>
  <si>
    <t>102-02-big rim - 16.csv</t>
  </si>
  <si>
    <t>102-02-big rim - 17.csv</t>
  </si>
  <si>
    <t>102-02-big rim - 18.csv</t>
  </si>
  <si>
    <t>102-02-big rim - 19.csv</t>
  </si>
  <si>
    <t>102-02-big rim - 2.csv</t>
  </si>
  <si>
    <t>102-02-big rim - 20.csv</t>
  </si>
  <si>
    <t>102-02-big rim - 21.csv</t>
  </si>
  <si>
    <t>102-02-big rim - 3.csv</t>
  </si>
  <si>
    <t>102-02-big rim - 4.csv</t>
  </si>
  <si>
    <t>102-02-big rim - 5.csv</t>
  </si>
  <si>
    <t>102-02-big rim - 6.csv</t>
  </si>
  <si>
    <t>102-02-big rim - 7.csv</t>
  </si>
  <si>
    <t>102-02-big rim - 8.csv</t>
  </si>
  <si>
    <t>102-02-big rim - 9.csv</t>
  </si>
  <si>
    <t>102-02-big-2-rim - 1.csv</t>
  </si>
  <si>
    <t>102-02-big-2-rim - 10.csv</t>
  </si>
  <si>
    <t>102-02-big-2-rim - 11.csv</t>
  </si>
  <si>
    <t>102-02-big-2-rim - 12.csv</t>
  </si>
  <si>
    <t>102-02-big-2-rim - 13.csv</t>
  </si>
  <si>
    <t>102-02-big-2-rim - 14.csv</t>
  </si>
  <si>
    <t>102-02-big-2-rim - 15.csv</t>
  </si>
  <si>
    <t>102-02-big-2-rim - 16.csv</t>
  </si>
  <si>
    <t>102-02-big-2-rim - 17.csv</t>
  </si>
  <si>
    <t>102-02-big-2-rim - 18.csv</t>
  </si>
  <si>
    <t>102-02-big-2-rim - 19.csv</t>
  </si>
  <si>
    <t>102-02-big-2-rim - 2.csv</t>
  </si>
  <si>
    <t>102-02-big-2-rim - 20.csv</t>
  </si>
  <si>
    <t>102-02-big-2-rim - 21.csv</t>
  </si>
  <si>
    <t>102-02-big-2-rim - 22.csv</t>
  </si>
  <si>
    <t>102-02-big-2-rim - 23.csv</t>
  </si>
  <si>
    <t>102-02-big-2-rim - 24.csv</t>
  </si>
  <si>
    <t>102-02-big-2-rim - 3.csv</t>
  </si>
  <si>
    <t>102-02-big-2-rim - 4.csv</t>
  </si>
  <si>
    <t>102-02-big-2-rim - 5.csv</t>
  </si>
  <si>
    <t>102-02-big-2-rim - 6.csv</t>
  </si>
  <si>
    <t>102-02-big-2-rim - 7.csv</t>
  </si>
  <si>
    <t>102-02-big-2-rim - 8.csv</t>
  </si>
  <si>
    <t>102-02-big-2-rim - 9.csv</t>
  </si>
  <si>
    <t>102-02-small - 1.csv</t>
  </si>
  <si>
    <t>102-02-small - 10.csv</t>
  </si>
  <si>
    <t>102-02-small - 11.csv</t>
  </si>
  <si>
    <t>102-02-small - 12.csv</t>
  </si>
  <si>
    <t>102-02-small - 13.csv</t>
  </si>
  <si>
    <t>102-02-small - 14.csv</t>
  </si>
  <si>
    <t>102-02-small - 15.csv</t>
  </si>
  <si>
    <t>102-02-small - 16.csv</t>
  </si>
  <si>
    <t>102-02-small - 17.csv</t>
  </si>
  <si>
    <t>102-02-small - 18.csv</t>
  </si>
  <si>
    <t>102-02-small - 19.csv</t>
  </si>
  <si>
    <t>102-02-small - 2.csv</t>
  </si>
  <si>
    <t>102-02-small - 20.csv</t>
  </si>
  <si>
    <t>102-02-small - 21.csv</t>
  </si>
  <si>
    <t>102-02-small - 22.csv</t>
  </si>
  <si>
    <t>102-02-small - 23.csv</t>
  </si>
  <si>
    <t>102-02-small - 24.csv</t>
  </si>
  <si>
    <t>102-02-small - 25.csv</t>
  </si>
  <si>
    <t>102-02-small - 26.csv</t>
  </si>
  <si>
    <t>102-02-small - 27.csv</t>
  </si>
  <si>
    <t>102-02-small - 28.csv</t>
  </si>
  <si>
    <t>102-02-small - 29.csv</t>
  </si>
  <si>
    <t>102-02-small - 3.csv</t>
  </si>
  <si>
    <t>102-02-small - 30.csv</t>
  </si>
  <si>
    <t>102-02-small - 31.csv</t>
  </si>
  <si>
    <t>102-02-small - 32.csv</t>
  </si>
  <si>
    <t>102-02-small - 33.csv</t>
  </si>
  <si>
    <t>102-02-small - 34.csv</t>
  </si>
  <si>
    <t>102-02-small - 35.csv</t>
  </si>
  <si>
    <t>102-02-small - 36.csv</t>
  </si>
  <si>
    <t>102-02-small - 37.csv</t>
  </si>
  <si>
    <t>102-02-small - 38.csv</t>
  </si>
  <si>
    <t>102-02-small - 39.csv</t>
  </si>
  <si>
    <t>102-02-small - 4.csv</t>
  </si>
  <si>
    <t>102-02-small - 40.csv</t>
  </si>
  <si>
    <t>102-02-small - 41.csv</t>
  </si>
  <si>
    <t>102-02-small - 42.csv</t>
  </si>
  <si>
    <t>102-02-small - 43.csv</t>
  </si>
  <si>
    <t>102-02-small - 44.csv</t>
  </si>
  <si>
    <t>102-02-small - 45.csv</t>
  </si>
  <si>
    <t>102-02-small - 46.csv</t>
  </si>
  <si>
    <t>102-02-small - 47.csv</t>
  </si>
  <si>
    <t>102-02-small - 48.csv</t>
  </si>
  <si>
    <t>102-02-small - 49.csv</t>
  </si>
  <si>
    <t>102-02-small - 5.csv</t>
  </si>
  <si>
    <t>102-02-small - 50.csv</t>
  </si>
  <si>
    <t>102-02-small - 51.csv</t>
  </si>
  <si>
    <t>102-02-small - 52.csv</t>
  </si>
  <si>
    <t>102-02-small - 53.csv</t>
  </si>
  <si>
    <t>102-02-small - 54.csv</t>
  </si>
  <si>
    <t>102-02-small - 6.csv</t>
  </si>
  <si>
    <t>102-02-small - 7.csv</t>
  </si>
  <si>
    <t>102-02-small - 8.csv</t>
  </si>
  <si>
    <t>102-02-small - 9.csv</t>
  </si>
  <si>
    <t>BHS-1-core - 1.csv</t>
  </si>
  <si>
    <t>BHS-1-core - 10.csv</t>
  </si>
  <si>
    <t>BHS-1-core - 11.csv</t>
  </si>
  <si>
    <t>BHS-1-core - 12.csv</t>
  </si>
  <si>
    <t>BHS-1-core - 13.csv</t>
  </si>
  <si>
    <t>BHS-1-core - 2.csv</t>
  </si>
  <si>
    <t>BHS-1-core - 3.csv</t>
  </si>
  <si>
    <t>BHS-1-core - 4.csv</t>
  </si>
  <si>
    <t>BHS-1-core - 5.csv</t>
  </si>
  <si>
    <t>BHS-1-core - 6.csv</t>
  </si>
  <si>
    <t>BHS-1-core - 7.csv</t>
  </si>
  <si>
    <t>BHS-1-core - 8.csv</t>
  </si>
  <si>
    <t>BHS-1-core - 9.csv</t>
  </si>
  <si>
    <t>BHS-2-core - 1.csv</t>
  </si>
  <si>
    <t>BHS-2-core - 2.csv</t>
  </si>
  <si>
    <t>BHS-2-core - 3.csv</t>
  </si>
  <si>
    <t>BHS-2-core - 4.csv</t>
  </si>
  <si>
    <t>BHS-2-core - 5.csv</t>
  </si>
  <si>
    <t>BHS-2-core - 6.csv</t>
  </si>
  <si>
    <t>BHS-2-core - 7.csv</t>
  </si>
  <si>
    <t>BHS-2-core - 8.csv</t>
  </si>
  <si>
    <t>BHS-2-core - 9.csv</t>
  </si>
  <si>
    <t>BHS-3-core - 1.csv</t>
  </si>
  <si>
    <t>BHS-3-core - 2.csv</t>
  </si>
  <si>
    <t>BHS-3-core - 3.csv</t>
  </si>
  <si>
    <t>BHS-3-core - 4.csv</t>
  </si>
  <si>
    <t>BHS-3-core - 5.csv</t>
  </si>
  <si>
    <t>BHS-3-core - 6.csv</t>
  </si>
  <si>
    <t>BHS-3-core - 7.csv</t>
  </si>
  <si>
    <t>BHS-3-core - 8.csv</t>
  </si>
  <si>
    <t>BHS-4-core - 1.csv</t>
  </si>
  <si>
    <t>BHS-4-core - 10.csv</t>
  </si>
  <si>
    <t>BHS-4-core - 2.csv</t>
  </si>
  <si>
    <t>BHS-4-core - 3.csv</t>
  </si>
  <si>
    <t>BHS-4-core - 4.csv</t>
  </si>
  <si>
    <t>BHS-4-core - 5.csv</t>
  </si>
  <si>
    <t>BHS-4-core - 6.csv</t>
  </si>
  <si>
    <t>BHS-4-core - 7.csv</t>
  </si>
  <si>
    <t>BHS-4-core - 8.csv</t>
  </si>
  <si>
    <t>BHS-4-core - 9.csv</t>
  </si>
  <si>
    <t>BHS-5-core - 1.csv</t>
  </si>
  <si>
    <t>BHS-5-core - 10.csv</t>
  </si>
  <si>
    <t>BHS-5-core - 2.csv</t>
  </si>
  <si>
    <t>BHS-5-core - 3.csv</t>
  </si>
  <si>
    <t>BHS-5-core - 4.csv</t>
  </si>
  <si>
    <t>BHS-5-core - 5.csv</t>
  </si>
  <si>
    <t>BHS-5-core - 6.csv</t>
  </si>
  <si>
    <t>BHS-5-core - 7.csv</t>
  </si>
  <si>
    <t>BHS-5-core - 8.csv</t>
  </si>
  <si>
    <t>BHS-5-core - 9.csv</t>
  </si>
  <si>
    <t>BHS-1-rim - 1.csv</t>
  </si>
  <si>
    <t>BHS-1-rim - 10.csv</t>
  </si>
  <si>
    <t>BHS-1-rim - 11.csv</t>
  </si>
  <si>
    <t>BHS-1-rim - 12.csv</t>
  </si>
  <si>
    <t>BHS-1-rim - 13.csv</t>
  </si>
  <si>
    <t>BHS-1-rim - 14.csv</t>
  </si>
  <si>
    <t>BHS-1-rim - 2.csv</t>
  </si>
  <si>
    <t>BHS-1-rim - 3.csv</t>
  </si>
  <si>
    <t>BHS-1-rim - 4.csv</t>
  </si>
  <si>
    <t>BHS-1-rim - 5.csv</t>
  </si>
  <si>
    <t>BHS-1-rim - 6.csv</t>
  </si>
  <si>
    <t>BHS-1-rim - 7.csv</t>
  </si>
  <si>
    <t>BHS-1-rim - 8.csv</t>
  </si>
  <si>
    <t>BHS-1-rim - 9.csv</t>
  </si>
  <si>
    <t>BHS-2-rim - 1.csv</t>
  </si>
  <si>
    <t>BHS-2-rim - 2.csv</t>
  </si>
  <si>
    <t>BHS-2-rim - 3.csv</t>
  </si>
  <si>
    <t>BHS-2-rim - 4.csv</t>
  </si>
  <si>
    <t>BHS-2-rim - 5.csv</t>
  </si>
  <si>
    <t>BHS-2-rim - 6.csv</t>
  </si>
  <si>
    <t>BHS-2-rim - 7.csv</t>
  </si>
  <si>
    <t>BHS-2-rim - 8.csv</t>
  </si>
  <si>
    <t>BHS-3-rim - 1.csv</t>
  </si>
  <si>
    <t>BHS-3-rim - 10.csv</t>
  </si>
  <si>
    <t>BHS-3-rim - 2.csv</t>
  </si>
  <si>
    <t>BHS-3-rim - 3.csv</t>
  </si>
  <si>
    <t>BHS-3-rim - 4.csv</t>
  </si>
  <si>
    <t>BHS-3-rim - 5.csv</t>
  </si>
  <si>
    <t>BHS-3-rim - 6.csv</t>
  </si>
  <si>
    <t>BHS-3-rim - 7.csv</t>
  </si>
  <si>
    <t>BHS-3-rim - 8.csv</t>
  </si>
  <si>
    <t>BHS-3-rim - 9.csv</t>
  </si>
  <si>
    <t>BHS-4-rim - 1.csv</t>
  </si>
  <si>
    <t>BHS-4-rim - 10.csv</t>
  </si>
  <si>
    <t>BHS-4-rim - 11.csv</t>
  </si>
  <si>
    <t>BHS-4-rim - 12.csv</t>
  </si>
  <si>
    <t>BHS-4-rim - 13.csv</t>
  </si>
  <si>
    <t>BHS-4-rim - 2.csv</t>
  </si>
  <si>
    <t>BHS-4-rim - 3.csv</t>
  </si>
  <si>
    <t>BHS-4-rim - 4.csv</t>
  </si>
  <si>
    <t>BHS-4-rim - 5.csv</t>
  </si>
  <si>
    <t>BHS-4-rim - 6.csv</t>
  </si>
  <si>
    <t>BHS-4-rim - 7.csv</t>
  </si>
  <si>
    <t>BHS-4-rim - 8.csv</t>
  </si>
  <si>
    <t>BHS-4-rim - 9.csv</t>
  </si>
  <si>
    <t>BHS-5-rim - 1.csv</t>
  </si>
  <si>
    <t>BHS-5-rim - 10.csv</t>
  </si>
  <si>
    <t>BHS-5-rim - 11.csv</t>
  </si>
  <si>
    <t>BHS-5-rim - 2.csv</t>
  </si>
  <si>
    <t>BHS-5-rim - 3.csv</t>
  </si>
  <si>
    <t>BHS-5-rim - 4.csv</t>
  </si>
  <si>
    <t>BHS-5-rim - 5.csv</t>
  </si>
  <si>
    <t>BHS-5-rim - 6.csv</t>
  </si>
  <si>
    <t>BHS-5-rim - 7.csv</t>
  </si>
  <si>
    <t>BHS-5-rim - 8.csv</t>
  </si>
  <si>
    <t>BHS-5-rim - 9.csv</t>
  </si>
  <si>
    <t>P-1-1-zone 1-43 - 1.csv</t>
  </si>
  <si>
    <t>P-1-1-zone 1-43 - 2.csv</t>
  </si>
  <si>
    <t>P-1-1-zone-1-43 - 1.csv</t>
  </si>
  <si>
    <t>P-1-1-zone-1-43 - 10.csv</t>
  </si>
  <si>
    <t>P-1-1-zone-1-43 - 11.csv</t>
  </si>
  <si>
    <t>P-1-1-zone-1-43 - 12.csv</t>
  </si>
  <si>
    <t>P-1-1-zone-1-43 - 13.csv</t>
  </si>
  <si>
    <t>P-1-1-zone-1-43 - 14.csv</t>
  </si>
  <si>
    <t>P-1-1-zone-1-43 - 15.csv</t>
  </si>
  <si>
    <t>P-1-1-zone-1-43 - 16.csv</t>
  </si>
  <si>
    <t>P-1-1-zone-1-43 - 17.csv</t>
  </si>
  <si>
    <t>P-1-1-zone-1-43 - 18.csv</t>
  </si>
  <si>
    <t>P-1-1-zone-1-43 - 19.csv</t>
  </si>
  <si>
    <t>P-1-1-zone-1-43 - 2.csv</t>
  </si>
  <si>
    <t>P-1-1-zone-1-43 - 20.csv</t>
  </si>
  <si>
    <t>P-1-1-zone-1-43 - 3.csv</t>
  </si>
  <si>
    <t>P-1-1-zone-1-43 - 4.csv</t>
  </si>
  <si>
    <t>P-1-1-zone-1-43 - 5.csv</t>
  </si>
  <si>
    <t>P-1-1-zone-1-43 - 6.csv</t>
  </si>
  <si>
    <t>P-1-1-zone-1-43 - 7.csv</t>
  </si>
  <si>
    <t>P-1-1-zone-1-43 - 8.csv</t>
  </si>
  <si>
    <t>P-1-1-zone-1-43 - 9.csv</t>
  </si>
  <si>
    <t>P-1-1-zone-2 - 1.csv</t>
  </si>
  <si>
    <t>P-1-1-zone-2 - 10.csv</t>
  </si>
  <si>
    <t>P-1-1-zone-2 - 11.csv</t>
  </si>
  <si>
    <t>P-1-1-zone-2 - 12.csv</t>
  </si>
  <si>
    <t>P-1-1-zone-2 - 13.csv</t>
  </si>
  <si>
    <t>P-1-1-zone-2 - 14.csv</t>
  </si>
  <si>
    <t>P-1-1-zone-2 - 15.csv</t>
  </si>
  <si>
    <t>P-1-1-zone-2 - 16.csv</t>
  </si>
  <si>
    <t>P-1-1-zone-2 - 17.csv</t>
  </si>
  <si>
    <t>P-1-1-zone-2 - 18.csv</t>
  </si>
  <si>
    <t>P-1-1-zone-2 - 19.csv</t>
  </si>
  <si>
    <t>P-1-1-zone-2 - 2.csv</t>
  </si>
  <si>
    <t>P-1-1-zone-2 - 20.csv</t>
  </si>
  <si>
    <t>P-1-1-zone-2 - 21.csv</t>
  </si>
  <si>
    <t>P-1-1-zone-2 - 22.csv</t>
  </si>
  <si>
    <t>P-1-1-zone-2 - 23.csv</t>
  </si>
  <si>
    <t>P-1-1-zone-2 - 24.csv</t>
  </si>
  <si>
    <t>P-1-1-zone-2 - 25.csv</t>
  </si>
  <si>
    <t>P-1-1-zone-2 - 26.csv</t>
  </si>
  <si>
    <t>P-1-1-zone-2 - 27.csv</t>
  </si>
  <si>
    <t>P-1-1-zone-2 - 28.csv</t>
  </si>
  <si>
    <t>P-1-1-zone-2 - 29.csv</t>
  </si>
  <si>
    <t>P-1-1-zone-2 - 3.csv</t>
  </si>
  <si>
    <t>P-1-1-zone-2 - 30.csv</t>
  </si>
  <si>
    <t>P-1-1-zone-2 - 4.csv</t>
  </si>
  <si>
    <t>P-1-1-zone-2 - 5.csv</t>
  </si>
  <si>
    <t>P-1-1-zone-2 - 6.csv</t>
  </si>
  <si>
    <t>P-1-1-zone-2 - 7.csv</t>
  </si>
  <si>
    <t>P-1-1-zone-2 - 8.csv</t>
  </si>
  <si>
    <t>P-1-1-zone-2 - 9.csv</t>
  </si>
  <si>
    <t>P-1-1-zone-3 - 1.csv</t>
  </si>
  <si>
    <t>P-1-1-zone-3 - 10.csv</t>
  </si>
  <si>
    <t>P-1-1-zone-3 - 11.csv</t>
  </si>
  <si>
    <t>P-1-1-zone-3 - 12.csv</t>
  </si>
  <si>
    <t>P-1-1-zone-3 - 13.csv</t>
  </si>
  <si>
    <t>P-1-1-zone-3 - 14.csv</t>
  </si>
  <si>
    <t>P-1-1-zone-3 - 15.csv</t>
  </si>
  <si>
    <t>P-1-1-zone-3 - 16.csv</t>
  </si>
  <si>
    <t>P-1-1-zone-3 - 17.csv</t>
  </si>
  <si>
    <t>P-1-1-zone-3 - 18.csv</t>
  </si>
  <si>
    <t>P-1-1-zone-3 - 19.csv</t>
  </si>
  <si>
    <t>P-1-1-zone-3 - 2.csv</t>
  </si>
  <si>
    <t>P-1-1-zone-3 - 20.csv</t>
  </si>
  <si>
    <t>P-1-1-zone-3 - 21.csv</t>
  </si>
  <si>
    <t>P-1-1-zone-3 - 22.csv</t>
  </si>
  <si>
    <t>P-1-1-zone-3 - 23.csv</t>
  </si>
  <si>
    <t>P-1-1-zone-3 - 24.csv</t>
  </si>
  <si>
    <t>P-1-1-zone-3 - 25.csv</t>
  </si>
  <si>
    <t>P-1-1-zone-3 - 3.csv</t>
  </si>
  <si>
    <t>P-1-1-zone-3 - 4.csv</t>
  </si>
  <si>
    <t>P-1-1-zone-3 - 5.csv</t>
  </si>
  <si>
    <t>P-1-1-zone-3 - 6.csv</t>
  </si>
  <si>
    <t>P-1-1-zone-3 - 7.csv</t>
  </si>
  <si>
    <t>P-1-1-zone-3 - 8.csv</t>
  </si>
  <si>
    <t>P-1-1-zone-3 - 9.csv</t>
  </si>
  <si>
    <t>P-1-1-zone-4 - 1.csv</t>
  </si>
  <si>
    <t>P-1-1-zone-4 - 10.csv</t>
  </si>
  <si>
    <t>P-1-1-zone-4 - 11.csv</t>
  </si>
  <si>
    <t>P-1-1-zone-4 - 12.csv</t>
  </si>
  <si>
    <t>P-1-1-zone-4 - 13.csv</t>
  </si>
  <si>
    <t>P-1-1-zone-4 - 14.csv</t>
  </si>
  <si>
    <t>P-1-1-zone-4 - 15.csv</t>
  </si>
  <si>
    <t>P-1-1-zone-4 - 16.csv</t>
  </si>
  <si>
    <t>P-1-1-zone-4 - 17.csv</t>
  </si>
  <si>
    <t>P-1-1-zone-4 - 18.csv</t>
  </si>
  <si>
    <t>P-1-1-zone-4 - 19.csv</t>
  </si>
  <si>
    <t>P-1-1-zone-4 - 2.csv</t>
  </si>
  <si>
    <t>P-1-1-zone-4 - 20.csv</t>
  </si>
  <si>
    <t>P-1-1-zone-4 - 21.csv</t>
  </si>
  <si>
    <t>P-1-1-zone-4 - 22.csv</t>
  </si>
  <si>
    <t>P-1-1-zone-4 - 23.csv</t>
  </si>
  <si>
    <t>P-1-1-zone-4 - 24.csv</t>
  </si>
  <si>
    <t>P-1-1-zone-4 - 25.csv</t>
  </si>
  <si>
    <t>P-1-1-zone-4 - 26.csv</t>
  </si>
  <si>
    <t>P-1-1-zone-4 - 27.csv</t>
  </si>
  <si>
    <t>P-1-1-zone-4 - 28.csv</t>
  </si>
  <si>
    <t>P-1-1-zone-4 - 29.csv</t>
  </si>
  <si>
    <t>P-1-1-zone-4 - 3.csv</t>
  </si>
  <si>
    <t>P-1-1-zone-4 - 30.csv</t>
  </si>
  <si>
    <t>P-1-1-zone-4 - 4.csv</t>
  </si>
  <si>
    <t>P-1-1-zone-4 - 5.csv</t>
  </si>
  <si>
    <t>P-1-1-zone-4 - 6.csv</t>
  </si>
  <si>
    <t>P-1-1-zone-4 - 7.csv</t>
  </si>
  <si>
    <t>P-1-1-zone-4 - 8.csv</t>
  </si>
  <si>
    <t>P-1-1-zone-4 - 9.csv</t>
  </si>
  <si>
    <t>P-1-2-zone-1 - 1.csv</t>
  </si>
  <si>
    <t>P-1-2-zone-1 - 10.csv</t>
  </si>
  <si>
    <t>P-1-2-zone-1 - 11.csv</t>
  </si>
  <si>
    <t>P-1-2-zone-1 - 12.csv</t>
  </si>
  <si>
    <t>P-1-2-zone-1 - 13.csv</t>
  </si>
  <si>
    <t>P-1-2-zone-1 - 14.csv</t>
  </si>
  <si>
    <t>P-1-2-zone-1 - 15.csv</t>
  </si>
  <si>
    <t>P-1-2-zone-1 - 16.csv</t>
  </si>
  <si>
    <t>P-1-2-zone-1 - 17.csv</t>
  </si>
  <si>
    <t>P-1-2-zone-1 - 18.csv</t>
  </si>
  <si>
    <t>P-1-2-zone-1 - 19.csv</t>
  </si>
  <si>
    <t>P-1-2-zone-1 - 2.csv</t>
  </si>
  <si>
    <t>P-1-2-zone-1 - 20.csv</t>
  </si>
  <si>
    <t>P-1-2-zone-1 - 21.csv</t>
  </si>
  <si>
    <t>P-1-2-zone-1 - 22.csv</t>
  </si>
  <si>
    <t>P-1-2-zone-1 - 23.csv</t>
  </si>
  <si>
    <t>P-1-2-zone-1 - 24.csv</t>
  </si>
  <si>
    <t>P-1-2-zone-1 - 25.csv</t>
  </si>
  <si>
    <t>P-1-2-zone-1 - 26.csv</t>
  </si>
  <si>
    <t>P-1-2-zone-1 - 27.csv</t>
  </si>
  <si>
    <t>P-1-2-zone-1 - 28.csv</t>
  </si>
  <si>
    <t>P-1-2-zone-1 - 29.csv</t>
  </si>
  <si>
    <t>P-1-2-zone-1 - 3.csv</t>
  </si>
  <si>
    <t>P-1-2-zone-1 - 30.csv</t>
  </si>
  <si>
    <t>P-1-2-zone-1 - 4.csv</t>
  </si>
  <si>
    <t>P-1-2-zone-1 - 5.csv</t>
  </si>
  <si>
    <t>P-1-2-zone-1 - 6.csv</t>
  </si>
  <si>
    <t>P-1-2-zone-1 - 7.csv</t>
  </si>
  <si>
    <t>P-1-2-zone-1 - 8.csv</t>
  </si>
  <si>
    <t>P-1-2-zone-1 - 9.csv</t>
  </si>
  <si>
    <t>P-1-2-zone-2 (low Lu) - 1.csv</t>
  </si>
  <si>
    <t>P-1-2-zone-2 (low Lu) - 10.csv</t>
  </si>
  <si>
    <t>P-1-2-zone-2 (low Lu) - 11.csv</t>
  </si>
  <si>
    <t>P-1-2-zone-2 (low Lu) - 12.csv</t>
  </si>
  <si>
    <t>P-1-2-zone-2 (low Lu) - 13.csv</t>
  </si>
  <si>
    <t>P-1-2-zone-2 (low Lu) - 14.csv</t>
  </si>
  <si>
    <t>P-1-2-zone-2 (low Lu) - 15.csv</t>
  </si>
  <si>
    <t>P-1-2-zone-2 (low Lu) - 16.csv</t>
  </si>
  <si>
    <t>P-1-2-zone-2 (low Lu) - 17.csv</t>
  </si>
  <si>
    <t>P-1-2-zone-2 (low Lu) - 18.csv</t>
  </si>
  <si>
    <t>P-1-2-zone-2 (low Lu) - 19.csv</t>
  </si>
  <si>
    <t>P-1-2-zone-2 (low Lu) - 2.csv</t>
  </si>
  <si>
    <t>P-1-2-zone-2 (low Lu) - 20.csv</t>
  </si>
  <si>
    <t>P-1-2-zone-2 (low Lu) - 21.csv</t>
  </si>
  <si>
    <t>P-1-2-zone-2 (low Lu) - 22.csv</t>
  </si>
  <si>
    <t>P-1-2-zone-2 (low Lu) - 23.csv</t>
  </si>
  <si>
    <t>P-1-2-zone-2 (low Lu) - 24.csv</t>
  </si>
  <si>
    <t>P-1-2-zone-2 (low Lu) - 25.csv</t>
  </si>
  <si>
    <t>P-1-2-zone-2 (low Lu) - 26.csv</t>
  </si>
  <si>
    <t>P-1-2-zone-2 (low Lu) - 27.csv</t>
  </si>
  <si>
    <t>P-1-2-zone-2 (low Lu) - 28.csv</t>
  </si>
  <si>
    <t>P-1-2-zone-2 (low Lu) - 29.csv</t>
  </si>
  <si>
    <t>P-1-2-zone-2 (low Lu) - 3.csv</t>
  </si>
  <si>
    <t>P-1-2-zone-2 (low Lu) - 30.csv</t>
  </si>
  <si>
    <t>P-1-2-zone-2 (low Lu) - 4.csv</t>
  </si>
  <si>
    <t>P-1-2-zone-2 (low Lu) - 5.csv</t>
  </si>
  <si>
    <t>P-1-2-zone-2 (low Lu) - 6.csv</t>
  </si>
  <si>
    <t>P-1-2-zone-2 (low Lu) - 7.csv</t>
  </si>
  <si>
    <t>P-1-2-zone-2 (low Lu) - 8.csv</t>
  </si>
  <si>
    <t>P-1-2-zone-2 (low Lu) - 9.csv</t>
  </si>
  <si>
    <t>P-1-2-zone-4 - 1.csv</t>
  </si>
  <si>
    <t>P-1-2-zone-4 - 10.csv</t>
  </si>
  <si>
    <t>P-1-2-zone-4 - 11.csv</t>
  </si>
  <si>
    <t>P-1-2-zone-4 - 12.csv</t>
  </si>
  <si>
    <t>P-1-2-zone-4 - 13.csv</t>
  </si>
  <si>
    <t>P-1-2-zone-4 - 14.csv</t>
  </si>
  <si>
    <t>P-1-2-zone-4 - 15.csv</t>
  </si>
  <si>
    <t>P-1-2-zone-4 - 16.csv</t>
  </si>
  <si>
    <t>P-1-2-zone-4 - 17.csv</t>
  </si>
  <si>
    <t>P-1-2-zone-4 - 18.csv</t>
  </si>
  <si>
    <t>P-1-2-zone-4 - 19.csv</t>
  </si>
  <si>
    <t>P-1-2-zone-4 - 2.csv</t>
  </si>
  <si>
    <t>P-1-2-zone-4 - 20.csv</t>
  </si>
  <si>
    <t>P-1-2-zone-4 - 21.csv</t>
  </si>
  <si>
    <t>P-1-2-zone-4 - 22.csv</t>
  </si>
  <si>
    <t>P-1-2-zone-4 - 23.csv</t>
  </si>
  <si>
    <t>P-1-2-zone-4 - 24.csv</t>
  </si>
  <si>
    <t>P-1-2-zone-4 - 25.csv</t>
  </si>
  <si>
    <t>P-1-2-zone-4 - 26.csv</t>
  </si>
  <si>
    <t>P-1-2-zone-4 - 27.csv</t>
  </si>
  <si>
    <t>P-1-2-zone-4 - 28.csv</t>
  </si>
  <si>
    <t>P-1-2-zone-4 - 29.csv</t>
  </si>
  <si>
    <t>P-1-2-zone-4 - 3.csv</t>
  </si>
  <si>
    <t>P-1-2-zone-4 - 30.csv</t>
  </si>
  <si>
    <t>P-1-2-zone-4 - 4.csv</t>
  </si>
  <si>
    <t>P-1-2-zone-4 - 5.csv</t>
  </si>
  <si>
    <t>P-1-2-zone-4 - 6.csv</t>
  </si>
  <si>
    <t>P-1-2-zone-4 - 7.csv</t>
  </si>
  <si>
    <t>P-1-2-zone-4 - 8.csv</t>
  </si>
  <si>
    <t>P-1-2-zone-4 - 9.csv</t>
  </si>
  <si>
    <t>102-02 rim + small</t>
  </si>
  <si>
    <t>BHS</t>
  </si>
  <si>
    <t>TP-1</t>
  </si>
  <si>
    <t>KP-1</t>
  </si>
  <si>
    <t>PV-1 rim</t>
  </si>
  <si>
    <t>DR-1 rim</t>
  </si>
  <si>
    <t>102-02 core</t>
  </si>
  <si>
    <t>PV-1 core</t>
  </si>
  <si>
    <t>DR-1 core</t>
  </si>
  <si>
    <t>P-1 gnt 1 rim + gnt 2</t>
  </si>
  <si>
    <t>P-1 gnt 1 core</t>
  </si>
  <si>
    <t>Early Knoydartian</t>
  </si>
  <si>
    <t>102-02 rim</t>
  </si>
  <si>
    <t>102-02 small</t>
  </si>
  <si>
    <t>500-900</t>
  </si>
  <si>
    <t>500-1000</t>
  </si>
  <si>
    <t>3000-4000</t>
  </si>
  <si>
    <t>500-1500</t>
  </si>
  <si>
    <t>N/A</t>
  </si>
  <si>
    <t>&lt; 500</t>
  </si>
  <si>
    <t>1500-2000</t>
  </si>
  <si>
    <t>500-2000</t>
  </si>
  <si>
    <t>1100-1500</t>
  </si>
  <si>
    <t>1500-2200</t>
  </si>
  <si>
    <t>800-1000</t>
  </si>
  <si>
    <t>1500-2800</t>
  </si>
  <si>
    <t>Caledonian?</t>
  </si>
  <si>
    <t>Early Knoydartian?</t>
  </si>
  <si>
    <t>Late Renlandian?</t>
  </si>
  <si>
    <t>Age (Ma)</t>
  </si>
  <si>
    <t>2SE %</t>
  </si>
  <si>
    <r>
      <t>Approx. gnt radius (</t>
    </r>
    <r>
      <rPr>
        <b/>
        <sz val="10"/>
        <color theme="1"/>
        <rFont val="Calibri"/>
        <family val="2"/>
      </rPr>
      <t>µm)</t>
    </r>
  </si>
  <si>
    <t>(Lu in analogue mode)</t>
  </si>
  <si>
    <t>inclusion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</si>
</sst>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9" xfId="0" applyFont="1" applyBorder="1"/>
    <xf numFmtId="0" fontId="2" fillId="0" borderId="8" xfId="0" applyFont="1" applyBorder="1"/>
    <xf numFmtId="0" fontId="4" fillId="3" borderId="9" xfId="0" applyFont="1" applyFill="1" applyBorder="1"/>
    <xf numFmtId="0" fontId="2" fillId="3" borderId="9" xfId="0" applyFont="1" applyFill="1" applyBorder="1"/>
    <xf numFmtId="0" fontId="4" fillId="3" borderId="10" xfId="0" applyFont="1" applyFill="1" applyBorder="1"/>
    <xf numFmtId="0" fontId="0" fillId="0" borderId="9" xfId="0" applyBorder="1"/>
    <xf numFmtId="0" fontId="4" fillId="4" borderId="9" xfId="0" applyFont="1" applyFill="1" applyBorder="1"/>
    <xf numFmtId="0" fontId="2" fillId="4" borderId="9" xfId="0" applyFont="1" applyFill="1" applyBorder="1"/>
    <xf numFmtId="0" fontId="0" fillId="4" borderId="9" xfId="0" applyFill="1" applyBorder="1"/>
    <xf numFmtId="0" fontId="2" fillId="4" borderId="1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2" fillId="6" borderId="9" xfId="0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164" fontId="0" fillId="0" borderId="0" xfId="0" applyNumberFormat="1"/>
    <xf numFmtId="2" fontId="4" fillId="3" borderId="0" xfId="0" applyNumberFormat="1" applyFont="1" applyFill="1"/>
    <xf numFmtId="2" fontId="4" fillId="4" borderId="0" xfId="0" applyNumberFormat="1" applyFont="1" applyFill="1"/>
    <xf numFmtId="166" fontId="0" fillId="4" borderId="0" xfId="0" applyNumberFormat="1" applyFill="1"/>
    <xf numFmtId="165" fontId="0" fillId="4" borderId="7" xfId="0" applyNumberFormat="1" applyFill="1" applyBorder="1"/>
    <xf numFmtId="166" fontId="0" fillId="0" borderId="0" xfId="0" applyNumberFormat="1"/>
    <xf numFmtId="166" fontId="4" fillId="0" borderId="0" xfId="0" applyNumberFormat="1" applyFont="1"/>
    <xf numFmtId="1" fontId="4" fillId="0" borderId="0" xfId="0" applyNumberFormat="1" applyFont="1"/>
    <xf numFmtId="9" fontId="4" fillId="0" borderId="7" xfId="1" applyFont="1" applyFill="1" applyBorder="1"/>
    <xf numFmtId="166" fontId="4" fillId="5" borderId="0" xfId="0" applyNumberFormat="1" applyFont="1" applyFill="1"/>
    <xf numFmtId="1" fontId="4" fillId="5" borderId="0" xfId="0" applyNumberFormat="1" applyFont="1" applyFill="1"/>
    <xf numFmtId="9" fontId="4" fillId="5" borderId="7" xfId="1" applyFont="1" applyFill="1" applyBorder="1"/>
    <xf numFmtId="164" fontId="0" fillId="0" borderId="0" xfId="1" applyNumberFormat="1" applyFont="1" applyFill="1"/>
    <xf numFmtId="1" fontId="0" fillId="0" borderId="0" xfId="0" applyNumberFormat="1"/>
    <xf numFmtId="2" fontId="0" fillId="0" borderId="0" xfId="0" applyNumberFormat="1"/>
    <xf numFmtId="166" fontId="2" fillId="0" borderId="0" xfId="0" applyNumberFormat="1" applyFont="1"/>
    <xf numFmtId="166" fontId="2" fillId="0" borderId="7" xfId="0" applyNumberFormat="1" applyFont="1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0" borderId="0" xfId="0" applyFont="1"/>
    <xf numFmtId="2" fontId="8" fillId="3" borderId="0" xfId="0" applyNumberFormat="1" applyFont="1" applyFill="1"/>
    <xf numFmtId="2" fontId="8" fillId="4" borderId="0" xfId="0" applyNumberFormat="1" applyFont="1" applyFill="1"/>
    <xf numFmtId="0" fontId="7" fillId="3" borderId="0" xfId="0" applyFont="1" applyFill="1"/>
    <xf numFmtId="0" fontId="7" fillId="4" borderId="0" xfId="0" applyFont="1" applyFill="1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2" fontId="4" fillId="3" borderId="15" xfId="0" applyNumberFormat="1" applyFont="1" applyFill="1" applyBorder="1"/>
    <xf numFmtId="0" fontId="0" fillId="3" borderId="15" xfId="0" applyFill="1" applyBorder="1"/>
    <xf numFmtId="0" fontId="0" fillId="3" borderId="12" xfId="0" applyFill="1" applyBorder="1" applyAlignment="1">
      <alignment horizontal="center"/>
    </xf>
    <xf numFmtId="2" fontId="4" fillId="3" borderId="9" xfId="0" applyNumberFormat="1" applyFont="1" applyFill="1" applyBorder="1"/>
    <xf numFmtId="0" fontId="0" fillId="3" borderId="9" xfId="0" applyFill="1" applyBorder="1"/>
    <xf numFmtId="2" fontId="4" fillId="4" borderId="15" xfId="0" applyNumberFormat="1" applyFont="1" applyFill="1" applyBorder="1"/>
    <xf numFmtId="166" fontId="0" fillId="4" borderId="15" xfId="0" applyNumberFormat="1" applyFill="1" applyBorder="1"/>
    <xf numFmtId="165" fontId="0" fillId="4" borderId="12" xfId="0" applyNumberFormat="1" applyFill="1" applyBorder="1"/>
    <xf numFmtId="0" fontId="0" fillId="4" borderId="7" xfId="0" applyFill="1" applyBorder="1"/>
    <xf numFmtId="2" fontId="4" fillId="4" borderId="9" xfId="0" applyNumberFormat="1" applyFont="1" applyFill="1" applyBorder="1"/>
    <xf numFmtId="0" fontId="0" fillId="4" borderId="10" xfId="0" applyFill="1" applyBorder="1"/>
    <xf numFmtId="166" fontId="8" fillId="5" borderId="0" xfId="0" applyNumberFormat="1" applyFont="1" applyFill="1"/>
    <xf numFmtId="1" fontId="8" fillId="5" borderId="0" xfId="0" applyNumberFormat="1" applyFont="1" applyFill="1"/>
    <xf numFmtId="9" fontId="8" fillId="5" borderId="7" xfId="1" applyFont="1" applyFill="1" applyBorder="1"/>
    <xf numFmtId="0" fontId="7" fillId="0" borderId="13" xfId="0" applyFont="1" applyBorder="1"/>
    <xf numFmtId="0" fontId="7" fillId="0" borderId="7" xfId="0" applyFont="1" applyBorder="1"/>
    <xf numFmtId="0" fontId="0" fillId="3" borderId="7" xfId="0" applyFill="1" applyBorder="1"/>
    <xf numFmtId="165" fontId="4" fillId="3" borderId="9" xfId="0" applyNumberFormat="1" applyFont="1" applyFill="1" applyBorder="1"/>
    <xf numFmtId="165" fontId="0" fillId="0" borderId="0" xfId="0" applyNumberFormat="1"/>
    <xf numFmtId="165" fontId="4" fillId="3" borderId="15" xfId="0" applyNumberFormat="1" applyFont="1" applyFill="1" applyBorder="1"/>
    <xf numFmtId="165" fontId="4" fillId="3" borderId="0" xfId="0" applyNumberFormat="1" applyFont="1" applyFill="1"/>
    <xf numFmtId="165" fontId="4" fillId="4" borderId="9" xfId="0" applyNumberFormat="1" applyFont="1" applyFill="1" applyBorder="1"/>
    <xf numFmtId="165" fontId="4" fillId="4" borderId="15" xfId="0" applyNumberFormat="1" applyFont="1" applyFill="1" applyBorder="1"/>
    <xf numFmtId="165" fontId="4" fillId="4" borderId="0" xfId="0" applyNumberFormat="1" applyFont="1" applyFill="1"/>
    <xf numFmtId="9" fontId="4" fillId="0" borderId="0" xfId="1" applyFont="1" applyFill="1" applyBorder="1"/>
    <xf numFmtId="164" fontId="0" fillId="0" borderId="11" xfId="1" applyNumberFormat="1" applyFont="1" applyFill="1" applyBorder="1"/>
    <xf numFmtId="164" fontId="0" fillId="0" borderId="15" xfId="1" applyNumberFormat="1" applyFont="1" applyFill="1" applyBorder="1"/>
    <xf numFmtId="1" fontId="0" fillId="0" borderId="15" xfId="0" applyNumberFormat="1" applyBorder="1"/>
    <xf numFmtId="2" fontId="0" fillId="0" borderId="15" xfId="0" applyNumberFormat="1" applyBorder="1"/>
    <xf numFmtId="164" fontId="0" fillId="0" borderId="15" xfId="0" applyNumberFormat="1" applyBorder="1"/>
    <xf numFmtId="166" fontId="0" fillId="0" borderId="15" xfId="0" applyNumberFormat="1" applyBorder="1"/>
    <xf numFmtId="166" fontId="2" fillId="0" borderId="15" xfId="0" applyNumberFormat="1" applyFont="1" applyBorder="1"/>
    <xf numFmtId="166" fontId="2" fillId="0" borderId="12" xfId="0" applyNumberFormat="1" applyFont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0" fontId="0" fillId="4" borderId="15" xfId="0" applyFill="1" applyBorder="1"/>
    <xf numFmtId="0" fontId="0" fillId="4" borderId="12" xfId="0" applyFill="1" applyBorder="1"/>
    <xf numFmtId="0" fontId="7" fillId="4" borderId="7" xfId="0" applyFont="1" applyFill="1" applyBorder="1"/>
    <xf numFmtId="165" fontId="8" fillId="3" borderId="0" xfId="0" applyNumberFormat="1" applyFont="1" applyFill="1"/>
    <xf numFmtId="0" fontId="7" fillId="3" borderId="7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165" fontId="0" fillId="4" borderId="0" xfId="0" applyNumberFormat="1" applyFill="1"/>
    <xf numFmtId="165" fontId="8" fillId="4" borderId="0" xfId="0" applyNumberFormat="1" applyFont="1" applyFill="1"/>
    <xf numFmtId="165" fontId="7" fillId="4" borderId="0" xfId="0" applyNumberFormat="1" applyFont="1" applyFill="1"/>
    <xf numFmtId="165" fontId="7" fillId="4" borderId="7" xfId="0" applyNumberFormat="1" applyFont="1" applyFill="1" applyBorder="1"/>
    <xf numFmtId="165" fontId="0" fillId="3" borderId="0" xfId="0" applyNumberFormat="1" applyFill="1"/>
    <xf numFmtId="0" fontId="7" fillId="3" borderId="7" xfId="0" applyFont="1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0" borderId="10" xfId="0" applyFont="1" applyBorder="1"/>
    <xf numFmtId="0" fontId="0" fillId="8" borderId="0" xfId="0" applyFill="1"/>
    <xf numFmtId="0" fontId="0" fillId="8" borderId="13" xfId="0" applyFill="1" applyBorder="1"/>
    <xf numFmtId="2" fontId="4" fillId="8" borderId="0" xfId="0" applyNumberFormat="1" applyFont="1" applyFill="1"/>
    <xf numFmtId="0" fontId="0" fillId="8" borderId="7" xfId="0" applyFill="1" applyBorder="1"/>
    <xf numFmtId="0" fontId="0" fillId="8" borderId="0" xfId="0" applyFill="1" applyAlignment="1">
      <alignment vertical="center" wrapText="1"/>
    </xf>
    <xf numFmtId="2" fontId="4" fillId="0" borderId="0" xfId="0" applyNumberFormat="1" applyFont="1"/>
    <xf numFmtId="165" fontId="4" fillId="0" borderId="0" xfId="0" applyNumberFormat="1" applyFont="1"/>
    <xf numFmtId="9" fontId="7" fillId="0" borderId="0" xfId="1" applyFont="1"/>
    <xf numFmtId="165" fontId="0" fillId="3" borderId="0" xfId="0" applyNumberFormat="1" applyFill="1" applyAlignment="1">
      <alignment horizontal="center"/>
    </xf>
    <xf numFmtId="1" fontId="0" fillId="0" borderId="11" xfId="0" applyNumberFormat="1" applyBorder="1"/>
    <xf numFmtId="1" fontId="0" fillId="0" borderId="13" xfId="0" applyNumberFormat="1" applyBorder="1"/>
    <xf numFmtId="1" fontId="2" fillId="0" borderId="8" xfId="0" applyNumberFormat="1" applyFont="1" applyBorder="1"/>
    <xf numFmtId="1" fontId="0" fillId="0" borderId="7" xfId="0" applyNumberFormat="1" applyBorder="1"/>
    <xf numFmtId="1" fontId="2" fillId="0" borderId="10" xfId="0" applyNumberFormat="1" applyFont="1" applyBorder="1"/>
    <xf numFmtId="1" fontId="0" fillId="0" borderId="12" xfId="0" applyNumberFormat="1" applyBorder="1"/>
    <xf numFmtId="1" fontId="7" fillId="0" borderId="7" xfId="0" applyNumberFormat="1" applyFont="1" applyBorder="1"/>
    <xf numFmtId="1" fontId="0" fillId="0" borderId="10" xfId="0" applyNumberFormat="1" applyBorder="1"/>
    <xf numFmtId="2" fontId="2" fillId="0" borderId="9" xfId="0" applyNumberFormat="1" applyFont="1" applyBorder="1"/>
    <xf numFmtId="2" fontId="0" fillId="0" borderId="11" xfId="0" applyNumberFormat="1" applyBorder="1"/>
    <xf numFmtId="2" fontId="0" fillId="0" borderId="13" xfId="0" applyNumberFormat="1" applyBorder="1"/>
    <xf numFmtId="2" fontId="7" fillId="0" borderId="13" xfId="0" applyNumberFormat="1" applyFont="1" applyBorder="1"/>
    <xf numFmtId="2" fontId="0" fillId="0" borderId="14" xfId="0" applyNumberFormat="1" applyBorder="1"/>
    <xf numFmtId="165" fontId="2" fillId="0" borderId="9" xfId="0" applyNumberFormat="1" applyFont="1" applyBorder="1"/>
    <xf numFmtId="165" fontId="0" fillId="0" borderId="15" xfId="0" applyNumberFormat="1" applyBorder="1"/>
    <xf numFmtId="165" fontId="7" fillId="0" borderId="0" xfId="0" applyNumberFormat="1" applyFont="1"/>
    <xf numFmtId="165" fontId="0" fillId="0" borderId="9" xfId="0" applyNumberFormat="1" applyBorder="1"/>
    <xf numFmtId="166" fontId="0" fillId="3" borderId="0" xfId="0" applyNumberFormat="1" applyFill="1"/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2" fillId="3" borderId="9" xfId="0" applyNumberFormat="1" applyFont="1" applyFill="1" applyBorder="1"/>
    <xf numFmtId="166" fontId="4" fillId="3" borderId="10" xfId="0" applyNumberFormat="1" applyFont="1" applyFill="1" applyBorder="1"/>
    <xf numFmtId="166" fontId="0" fillId="5" borderId="17" xfId="0" applyNumberFormat="1" applyFill="1" applyBorder="1" applyAlignment="1">
      <alignment horizontal="center"/>
    </xf>
    <xf numFmtId="166" fontId="0" fillId="5" borderId="18" xfId="0" applyNumberFormat="1" applyFill="1" applyBorder="1" applyAlignment="1">
      <alignment horizontal="center"/>
    </xf>
    <xf numFmtId="166" fontId="0" fillId="3" borderId="15" xfId="0" applyNumberFormat="1" applyFill="1" applyBorder="1"/>
    <xf numFmtId="166" fontId="0" fillId="3" borderId="12" xfId="0" applyNumberFormat="1" applyFill="1" applyBorder="1" applyAlignment="1">
      <alignment horizontal="center"/>
    </xf>
    <xf numFmtId="166" fontId="7" fillId="3" borderId="0" xfId="0" applyNumberFormat="1" applyFont="1" applyFill="1"/>
    <xf numFmtId="166" fontId="7" fillId="3" borderId="7" xfId="0" applyNumberFormat="1" applyFont="1" applyFill="1" applyBorder="1" applyAlignment="1">
      <alignment horizontal="center"/>
    </xf>
    <xf numFmtId="166" fontId="0" fillId="3" borderId="9" xfId="0" applyNumberFormat="1" applyFill="1" applyBorder="1"/>
    <xf numFmtId="166" fontId="0" fillId="3" borderId="10" xfId="0" applyNumberFormat="1" applyFill="1" applyBorder="1" applyAlignment="1">
      <alignment horizontal="center"/>
    </xf>
    <xf numFmtId="165" fontId="2" fillId="3" borderId="9" xfId="0" applyNumberFormat="1" applyFont="1" applyFill="1" applyBorder="1"/>
    <xf numFmtId="165" fontId="0" fillId="5" borderId="16" xfId="0" applyNumberFormat="1" applyFill="1" applyBorder="1" applyAlignment="1">
      <alignment horizontal="center"/>
    </xf>
    <xf numFmtId="165" fontId="0" fillId="3" borderId="15" xfId="0" applyNumberFormat="1" applyFill="1" applyBorder="1"/>
    <xf numFmtId="165" fontId="7" fillId="3" borderId="0" xfId="0" applyNumberFormat="1" applyFont="1" applyFill="1"/>
    <xf numFmtId="165" fontId="0" fillId="3" borderId="9" xfId="0" applyNumberFormat="1" applyFill="1" applyBorder="1"/>
    <xf numFmtId="165" fontId="0" fillId="0" borderId="11" xfId="0" applyNumberFormat="1" applyBorder="1"/>
    <xf numFmtId="165" fontId="0" fillId="0" borderId="13" xfId="0" applyNumberFormat="1" applyBorder="1"/>
    <xf numFmtId="165" fontId="7" fillId="0" borderId="13" xfId="0" applyNumberFormat="1" applyFont="1" applyBorder="1"/>
    <xf numFmtId="165" fontId="0" fillId="0" borderId="14" xfId="0" applyNumberFormat="1" applyBorder="1"/>
    <xf numFmtId="1" fontId="7" fillId="0" borderId="13" xfId="0" applyNumberFormat="1" applyFont="1" applyBorder="1"/>
    <xf numFmtId="0" fontId="7" fillId="0" borderId="14" xfId="0" applyFont="1" applyBorder="1"/>
    <xf numFmtId="1" fontId="7" fillId="0" borderId="10" xfId="0" applyNumberFormat="1" applyFont="1" applyBorder="1"/>
    <xf numFmtId="0" fontId="7" fillId="0" borderId="9" xfId="0" applyFont="1" applyBorder="1"/>
    <xf numFmtId="165" fontId="8" fillId="3" borderId="9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165" fontId="8" fillId="4" borderId="9" xfId="0" applyNumberFormat="1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0" borderId="10" xfId="0" applyFont="1" applyBorder="1"/>
    <xf numFmtId="0" fontId="0" fillId="0" borderId="0" xfId="0" applyAlignment="1"/>
    <xf numFmtId="9" fontId="0" fillId="0" borderId="0" xfId="0" applyNumberFormat="1"/>
    <xf numFmtId="0" fontId="9" fillId="0" borderId="0" xfId="0" applyFont="1" applyFill="1"/>
    <xf numFmtId="0" fontId="11" fillId="0" borderId="0" xfId="0" applyFont="1" applyFill="1"/>
    <xf numFmtId="14" fontId="11" fillId="0" borderId="0" xfId="0" applyNumberFormat="1" applyFont="1" applyFill="1"/>
    <xf numFmtId="164" fontId="11" fillId="0" borderId="0" xfId="0" applyNumberFormat="1" applyFont="1" applyFill="1"/>
    <xf numFmtId="0" fontId="11" fillId="0" borderId="0" xfId="0" applyFont="1"/>
    <xf numFmtId="14" fontId="11" fillId="0" borderId="0" xfId="0" applyNumberFormat="1" applyFont="1"/>
    <xf numFmtId="164" fontId="1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3" sqref="L23"/>
    </sheetView>
  </sheetViews>
  <sheetFormatPr defaultRowHeight="15" x14ac:dyDescent="0.25"/>
  <cols>
    <col min="1" max="1" width="28.85546875" bestFit="1" customWidth="1"/>
    <col min="3" max="3" width="9.140625" style="43"/>
    <col min="4" max="4" width="9.140625" style="44"/>
    <col min="5" max="5" width="9.140625" style="87"/>
    <col min="6" max="6" width="9.140625" style="52"/>
    <col min="7" max="8" width="9.140625" style="115"/>
    <col min="9" max="10" width="9.140625" style="147"/>
    <col min="11" max="11" width="10.5703125" style="87" bestFit="1" customWidth="1"/>
    <col min="13" max="13" width="9.140625" style="50"/>
    <col min="14" max="14" width="9.140625" style="111"/>
    <col min="15" max="17" width="9.140625" style="50"/>
    <col min="25" max="25" width="11" bestFit="1" customWidth="1"/>
  </cols>
  <sheetData>
    <row r="1" spans="1:52" ht="15.75" thickBot="1" x14ac:dyDescent="0.3">
      <c r="A1" s="2"/>
      <c r="B1" s="3" t="s">
        <v>67</v>
      </c>
      <c r="C1" s="4" t="s">
        <v>68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"/>
      <c r="Z1" s="1"/>
    </row>
    <row r="2" spans="1:52" ht="15.75" thickBot="1" x14ac:dyDescent="0.3">
      <c r="A2" s="5" t="s">
        <v>69</v>
      </c>
      <c r="B2" s="6">
        <v>1065</v>
      </c>
      <c r="C2" s="7">
        <v>8.3000000000000007</v>
      </c>
      <c r="D2" s="191" t="s">
        <v>70</v>
      </c>
      <c r="E2" s="191"/>
      <c r="F2" s="191"/>
      <c r="G2" s="191"/>
      <c r="H2" s="191"/>
      <c r="I2" s="191"/>
      <c r="J2" s="148"/>
      <c r="K2" s="191" t="s">
        <v>71</v>
      </c>
      <c r="L2" s="191"/>
      <c r="M2" s="191"/>
      <c r="N2" s="191"/>
      <c r="O2" s="191"/>
      <c r="P2" s="191"/>
      <c r="Q2" s="191"/>
      <c r="R2" s="190" t="s">
        <v>72</v>
      </c>
      <c r="S2" s="190"/>
      <c r="T2" s="190"/>
      <c r="U2" s="190"/>
      <c r="V2" s="190"/>
      <c r="W2" s="190"/>
      <c r="X2" s="190"/>
      <c r="Y2" s="190" t="s">
        <v>73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52" ht="15.75" thickBot="1" x14ac:dyDescent="0.3">
      <c r="A3" s="8" t="s">
        <v>74</v>
      </c>
      <c r="B3" s="9">
        <v>1029</v>
      </c>
      <c r="C3" s="10">
        <v>1.7</v>
      </c>
      <c r="D3" s="191" t="s">
        <v>75</v>
      </c>
      <c r="E3" s="191"/>
      <c r="F3" s="192" t="s">
        <v>76</v>
      </c>
      <c r="G3" s="192"/>
      <c r="H3" s="129"/>
      <c r="I3" s="149"/>
      <c r="J3" s="150"/>
      <c r="K3" s="191" t="s">
        <v>75</v>
      </c>
      <c r="L3" s="191"/>
      <c r="M3" s="193" t="s">
        <v>76</v>
      </c>
      <c r="N3" s="193"/>
      <c r="O3" s="51"/>
      <c r="P3" s="51"/>
      <c r="Q3" s="55"/>
      <c r="R3" s="191" t="s">
        <v>75</v>
      </c>
      <c r="S3" s="191"/>
      <c r="T3" s="191" t="s">
        <v>76</v>
      </c>
      <c r="U3" s="191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52" ht="17.25" x14ac:dyDescent="0.25">
      <c r="A4" s="14" t="s">
        <v>0</v>
      </c>
      <c r="B4" s="15" t="s">
        <v>77</v>
      </c>
      <c r="C4" s="132" t="s">
        <v>78</v>
      </c>
      <c r="D4" s="138" t="s">
        <v>79</v>
      </c>
      <c r="E4" s="143" t="s">
        <v>80</v>
      </c>
      <c r="F4" s="17" t="s">
        <v>81</v>
      </c>
      <c r="G4" s="86" t="s">
        <v>80</v>
      </c>
      <c r="H4" s="161" t="s">
        <v>82</v>
      </c>
      <c r="I4" s="151" t="s">
        <v>80</v>
      </c>
      <c r="J4" s="152" t="s">
        <v>83</v>
      </c>
      <c r="K4" s="143" t="s">
        <v>84</v>
      </c>
      <c r="L4" s="20" t="s">
        <v>80</v>
      </c>
      <c r="M4" s="21" t="s">
        <v>85</v>
      </c>
      <c r="N4" s="90" t="s">
        <v>80</v>
      </c>
      <c r="O4" s="22" t="s">
        <v>86</v>
      </c>
      <c r="P4" s="23" t="s">
        <v>80</v>
      </c>
      <c r="Q4" s="24" t="s">
        <v>83</v>
      </c>
      <c r="R4" s="15" t="s">
        <v>87</v>
      </c>
      <c r="S4" s="20" t="s">
        <v>80</v>
      </c>
      <c r="T4" s="25" t="s">
        <v>88</v>
      </c>
      <c r="U4" s="25" t="s">
        <v>80</v>
      </c>
      <c r="V4" s="25" t="s">
        <v>89</v>
      </c>
      <c r="W4" s="25" t="s">
        <v>80</v>
      </c>
      <c r="X4" s="26" t="s">
        <v>90</v>
      </c>
      <c r="Y4" s="27" t="s">
        <v>130</v>
      </c>
      <c r="Z4" s="27" t="s">
        <v>80</v>
      </c>
      <c r="AA4" s="27" t="s">
        <v>131</v>
      </c>
      <c r="AB4" s="27" t="s">
        <v>80</v>
      </c>
      <c r="AC4" s="27" t="s">
        <v>132</v>
      </c>
      <c r="AD4" s="27" t="s">
        <v>80</v>
      </c>
      <c r="AE4" s="27" t="s">
        <v>133</v>
      </c>
      <c r="AF4" s="28" t="s">
        <v>80</v>
      </c>
      <c r="AG4" s="28" t="s">
        <v>134</v>
      </c>
      <c r="AH4" s="28" t="s">
        <v>80</v>
      </c>
      <c r="AI4" s="28" t="s">
        <v>91</v>
      </c>
      <c r="AJ4" s="28" t="s">
        <v>80</v>
      </c>
      <c r="AK4" s="28" t="s">
        <v>92</v>
      </c>
      <c r="AL4" s="28" t="s">
        <v>80</v>
      </c>
      <c r="AM4" s="28" t="s">
        <v>93</v>
      </c>
      <c r="AN4" s="28" t="s">
        <v>80</v>
      </c>
      <c r="AO4" s="28" t="s">
        <v>135</v>
      </c>
      <c r="AP4" s="28" t="s">
        <v>80</v>
      </c>
      <c r="AQ4" s="28" t="s">
        <v>136</v>
      </c>
      <c r="AR4" s="28" t="s">
        <v>80</v>
      </c>
      <c r="AS4" s="28" t="s">
        <v>94</v>
      </c>
      <c r="AT4" s="28" t="s">
        <v>80</v>
      </c>
      <c r="AU4" s="28" t="s">
        <v>137</v>
      </c>
      <c r="AV4" s="28" t="s">
        <v>80</v>
      </c>
      <c r="AW4" s="28" t="s">
        <v>138</v>
      </c>
      <c r="AX4" s="29" t="s">
        <v>80</v>
      </c>
    </row>
    <row r="5" spans="1:52" x14ac:dyDescent="0.25">
      <c r="A5" s="47"/>
      <c r="C5" s="133"/>
      <c r="D5" s="191" t="s">
        <v>75</v>
      </c>
      <c r="E5" s="191"/>
      <c r="F5" s="194" t="s">
        <v>76</v>
      </c>
      <c r="G5" s="194"/>
      <c r="H5" s="162" t="s">
        <v>420</v>
      </c>
      <c r="I5" s="153"/>
      <c r="J5" s="154"/>
      <c r="K5" s="191" t="s">
        <v>75</v>
      </c>
      <c r="L5" s="191"/>
      <c r="M5" s="195" t="s">
        <v>76</v>
      </c>
      <c r="N5" s="195"/>
      <c r="O5" s="117" t="s">
        <v>420</v>
      </c>
      <c r="P5" s="118">
        <v>807</v>
      </c>
      <c r="Q5" s="119">
        <f>P5*SQRT(((12.8/P5)^2)+(($C$2/$B$2))^2)</f>
        <v>14.261670355922682</v>
      </c>
      <c r="R5" s="191" t="s">
        <v>75</v>
      </c>
      <c r="S5" s="191"/>
      <c r="T5" s="191" t="s">
        <v>76</v>
      </c>
      <c r="U5" s="191"/>
      <c r="V5" s="12"/>
      <c r="W5" s="12"/>
      <c r="X5" s="13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52" ht="17.25" x14ac:dyDescent="0.25">
      <c r="A6" s="66" t="s">
        <v>0</v>
      </c>
      <c r="B6" s="15" t="s">
        <v>77</v>
      </c>
      <c r="C6" s="134" t="s">
        <v>78</v>
      </c>
      <c r="D6" s="138" t="s">
        <v>79</v>
      </c>
      <c r="E6" s="143" t="s">
        <v>80</v>
      </c>
      <c r="F6" s="86" t="s">
        <v>81</v>
      </c>
      <c r="G6" s="86" t="s">
        <v>80</v>
      </c>
      <c r="H6" s="161" t="s">
        <v>82</v>
      </c>
      <c r="I6" s="151" t="s">
        <v>80</v>
      </c>
      <c r="J6" s="152" t="s">
        <v>83</v>
      </c>
      <c r="K6" s="143" t="s">
        <v>84</v>
      </c>
      <c r="L6" s="20" t="s">
        <v>80</v>
      </c>
      <c r="M6" s="90" t="s">
        <v>85</v>
      </c>
      <c r="N6" s="90" t="s">
        <v>80</v>
      </c>
      <c r="O6" s="22" t="s">
        <v>86</v>
      </c>
      <c r="P6" s="23" t="s">
        <v>80</v>
      </c>
      <c r="Q6" s="24"/>
      <c r="R6" s="15" t="s">
        <v>87</v>
      </c>
      <c r="S6" s="20" t="s">
        <v>80</v>
      </c>
      <c r="T6" s="25" t="s">
        <v>88</v>
      </c>
      <c r="U6" s="25" t="s">
        <v>80</v>
      </c>
      <c r="V6" s="25" t="s">
        <v>89</v>
      </c>
      <c r="W6" s="25" t="s">
        <v>80</v>
      </c>
      <c r="X6" s="26" t="s">
        <v>90</v>
      </c>
      <c r="Y6" s="27" t="s">
        <v>130</v>
      </c>
      <c r="Z6" s="27" t="s">
        <v>80</v>
      </c>
      <c r="AA6" s="27" t="s">
        <v>131</v>
      </c>
      <c r="AB6" s="27" t="s">
        <v>80</v>
      </c>
      <c r="AC6" s="27" t="s">
        <v>132</v>
      </c>
      <c r="AD6" s="27" t="s">
        <v>80</v>
      </c>
      <c r="AE6" s="27" t="s">
        <v>133</v>
      </c>
      <c r="AF6" s="28" t="s">
        <v>80</v>
      </c>
      <c r="AG6" s="28" t="s">
        <v>134</v>
      </c>
      <c r="AH6" s="28" t="s">
        <v>80</v>
      </c>
      <c r="AI6" s="28" t="s">
        <v>91</v>
      </c>
      <c r="AJ6" s="28" t="s">
        <v>80</v>
      </c>
      <c r="AK6" s="28" t="s">
        <v>92</v>
      </c>
      <c r="AL6" s="28" t="s">
        <v>80</v>
      </c>
      <c r="AM6" s="28" t="s">
        <v>93</v>
      </c>
      <c r="AN6" s="28" t="s">
        <v>80</v>
      </c>
      <c r="AO6" s="28" t="s">
        <v>135</v>
      </c>
      <c r="AP6" s="28" t="s">
        <v>80</v>
      </c>
      <c r="AQ6" s="28" t="s">
        <v>136</v>
      </c>
      <c r="AR6" s="28" t="s">
        <v>80</v>
      </c>
      <c r="AS6" s="28" t="s">
        <v>94</v>
      </c>
      <c r="AT6" s="28" t="s">
        <v>80</v>
      </c>
      <c r="AU6" s="28" t="s">
        <v>137</v>
      </c>
      <c r="AV6" s="28" t="s">
        <v>80</v>
      </c>
      <c r="AW6" s="28" t="s">
        <v>138</v>
      </c>
      <c r="AX6" s="29" t="s">
        <v>80</v>
      </c>
    </row>
    <row r="7" spans="1:52" x14ac:dyDescent="0.25">
      <c r="A7" t="s">
        <v>559</v>
      </c>
      <c r="B7" s="130">
        <v>7467.5003145137998</v>
      </c>
      <c r="C7" s="135">
        <v>35025.011811280499</v>
      </c>
      <c r="D7" s="139">
        <v>1.4616321722240999</v>
      </c>
      <c r="E7" s="144">
        <v>0.39053713718900601</v>
      </c>
      <c r="F7" s="69">
        <f>IF(ISNUMBER(D7),(D7*(EXP(B$2*0.00001867)-1)/(EXP(B$3*0.00001867)-1)),"&lt; DL")</f>
        <v>1.5132781147130985</v>
      </c>
      <c r="G7" s="88">
        <f>E7</f>
        <v>0.39053713718900601</v>
      </c>
      <c r="H7" s="163">
        <v>0.30549065583731599</v>
      </c>
      <c r="I7" s="155">
        <v>1.8372863610847001E-2</v>
      </c>
      <c r="J7" s="156">
        <v>0.22508920935199792</v>
      </c>
      <c r="K7" s="166">
        <v>4.7835434236349501</v>
      </c>
      <c r="L7" s="68">
        <v>0.95038008694701404</v>
      </c>
      <c r="M7" s="74">
        <f>IF(ISNUMBER(K7),(K7*(EXP(B$2*0.00001867)-1)/(EXP(B$3*0.00001867)-1)),"&lt; DL")</f>
        <v>4.9525672130981713</v>
      </c>
      <c r="N7" s="91">
        <f>L7</f>
        <v>0.95038008694701404</v>
      </c>
      <c r="O7" s="75">
        <v>3.2869383983274498</v>
      </c>
      <c r="P7" s="75">
        <v>0.16065977362071199</v>
      </c>
      <c r="Q7" s="76">
        <v>0.24601862020343976</v>
      </c>
      <c r="R7" s="35" t="s">
        <v>129</v>
      </c>
      <c r="S7" s="35"/>
      <c r="T7" s="36"/>
      <c r="U7" s="36"/>
      <c r="V7" s="37"/>
      <c r="W7" s="37"/>
      <c r="X7" s="38"/>
      <c r="Y7" s="42">
        <v>6554.25637883528</v>
      </c>
      <c r="Z7" s="42">
        <v>208.57948795831101</v>
      </c>
      <c r="AA7" s="43">
        <v>43064.221633334797</v>
      </c>
      <c r="AB7" s="43">
        <v>1553.6437196540401</v>
      </c>
      <c r="AC7" s="44">
        <v>374.28798343643803</v>
      </c>
      <c r="AD7" s="44">
        <v>29.262168874987701</v>
      </c>
      <c r="AE7" s="43">
        <v>203614.71958835301</v>
      </c>
      <c r="AF7" s="43">
        <v>11641.5685619502</v>
      </c>
      <c r="AG7" s="30">
        <v>3.21732465933282</v>
      </c>
      <c r="AH7" s="30">
        <v>0.54062427841573002</v>
      </c>
      <c r="AI7" s="44">
        <v>1001.62009637725</v>
      </c>
      <c r="AJ7" s="44">
        <v>73.771063739323097</v>
      </c>
      <c r="AK7" s="35">
        <v>336.55807878361401</v>
      </c>
      <c r="AL7" s="35">
        <v>78.533869267151303</v>
      </c>
      <c r="AM7" s="45">
        <v>43.269991273006902</v>
      </c>
      <c r="AN7" s="45">
        <v>7.8631749102995601</v>
      </c>
      <c r="AO7" s="30">
        <v>18.5125629462955</v>
      </c>
      <c r="AP7" s="30">
        <v>3.3160366086622002</v>
      </c>
      <c r="AQ7" s="44">
        <v>3.8090609153045798</v>
      </c>
      <c r="AR7" s="44">
        <v>0.62929899515779597</v>
      </c>
      <c r="AS7" s="35">
        <v>516.69387734395002</v>
      </c>
      <c r="AT7" s="35">
        <v>32.167755185116803</v>
      </c>
      <c r="AU7" s="45">
        <v>101.084482022872</v>
      </c>
      <c r="AV7" s="45">
        <v>6.5028666508296604</v>
      </c>
      <c r="AW7" s="45">
        <v>9.4412267575398108</v>
      </c>
      <c r="AX7" s="46">
        <v>2.2585760379475901</v>
      </c>
      <c r="AY7" s="35"/>
    </row>
    <row r="8" spans="1:52" x14ac:dyDescent="0.25">
      <c r="A8" t="s">
        <v>560</v>
      </c>
      <c r="B8" s="131">
        <v>8442.2539245914595</v>
      </c>
      <c r="C8" s="133">
        <v>41160.2027495195</v>
      </c>
      <c r="D8" s="140">
        <v>0.91157599086596497</v>
      </c>
      <c r="E8" s="87">
        <v>0.16603776253955599</v>
      </c>
      <c r="F8" s="31">
        <f t="shared" ref="F8:F71" si="0">IF(ISNUMBER(D8),(D8*(EXP(B$2*0.00001867)-1)/(EXP(B$3*0.00001867)-1)),"&lt; DL")</f>
        <v>0.94378601065978029</v>
      </c>
      <c r="G8" s="89">
        <f t="shared" ref="G8:G71" si="1">E8</f>
        <v>0.16603776253955599</v>
      </c>
      <c r="H8" s="115">
        <v>0.29596015464868802</v>
      </c>
      <c r="I8" s="147">
        <v>5.3743686890490002E-3</v>
      </c>
      <c r="J8" s="150">
        <v>9.9696569914872968E-2</v>
      </c>
      <c r="K8" s="167">
        <v>3.0809687514925801</v>
      </c>
      <c r="L8">
        <v>0.50273340425115098</v>
      </c>
      <c r="M8" s="32">
        <f t="shared" ref="M8:M71" si="2">IF(ISNUMBER(K8),(K8*(EXP(B$2*0.00001867)-1)/(EXP(B$3*0.00001867)-1)),"&lt; DL")</f>
        <v>3.1898330321055761</v>
      </c>
      <c r="N8" s="92">
        <f t="shared" ref="N8:N71" si="3">L8</f>
        <v>0.50273340425115098</v>
      </c>
      <c r="O8" s="33">
        <v>3.3961382875845398</v>
      </c>
      <c r="P8" s="33">
        <v>6.1494502280415003E-2</v>
      </c>
      <c r="Q8" s="34">
        <v>0.11096869413469419</v>
      </c>
      <c r="R8" s="35"/>
      <c r="S8" s="35"/>
      <c r="T8" s="36"/>
      <c r="U8" s="36"/>
      <c r="V8" s="37"/>
      <c r="W8" s="37"/>
      <c r="X8" s="38"/>
      <c r="Y8" s="42">
        <v>6593.9420645903301</v>
      </c>
      <c r="Z8" s="42">
        <v>209.84242604550499</v>
      </c>
      <c r="AA8" s="43">
        <v>42092.409605804998</v>
      </c>
      <c r="AB8" s="43">
        <v>1525.45087084019</v>
      </c>
      <c r="AC8" s="44">
        <v>431.19179484996999</v>
      </c>
      <c r="AD8" s="44">
        <v>32.923804848477502</v>
      </c>
      <c r="AE8" s="43">
        <v>204394.825187835</v>
      </c>
      <c r="AF8" s="43">
        <v>11700.959295819001</v>
      </c>
      <c r="AG8" s="30">
        <v>1.8058149924749101</v>
      </c>
      <c r="AH8" s="30">
        <v>0.24801921980733799</v>
      </c>
      <c r="AI8" s="44">
        <v>892.456506975823</v>
      </c>
      <c r="AJ8" s="44">
        <v>65.2463907927592</v>
      </c>
      <c r="AK8" s="35">
        <v>360.386647129072</v>
      </c>
      <c r="AL8" s="35">
        <v>56.762042997283601</v>
      </c>
      <c r="AM8" s="45">
        <v>14.482932915298001</v>
      </c>
      <c r="AN8" s="45">
        <v>0.61546929510136295</v>
      </c>
      <c r="AO8" s="30">
        <v>5.8895031013522896</v>
      </c>
      <c r="AP8" s="30">
        <v>0.31630087743947499</v>
      </c>
      <c r="AQ8" s="44">
        <v>1.4150574160232099</v>
      </c>
      <c r="AR8" s="44">
        <v>0.112931740214554</v>
      </c>
      <c r="AS8" s="35">
        <v>360.11737158808501</v>
      </c>
      <c r="AT8" s="35">
        <v>22.457772652271199</v>
      </c>
      <c r="AU8" s="45">
        <v>68.192254130524105</v>
      </c>
      <c r="AV8" s="45">
        <v>4.3868764656671102</v>
      </c>
      <c r="AW8" s="45">
        <v>10.174932624966299</v>
      </c>
      <c r="AX8" s="46">
        <v>1.6484829713306799</v>
      </c>
    </row>
    <row r="9" spans="1:52" x14ac:dyDescent="0.25">
      <c r="A9" t="s">
        <v>561</v>
      </c>
      <c r="B9" s="131">
        <v>2051.1409642620602</v>
      </c>
      <c r="C9" s="133">
        <v>9821.2292786219405</v>
      </c>
      <c r="D9" s="140">
        <v>1.17228037360009</v>
      </c>
      <c r="E9" s="87">
        <v>0.40196611938463001</v>
      </c>
      <c r="F9" s="31">
        <f t="shared" si="0"/>
        <v>1.2137022346582014</v>
      </c>
      <c r="G9" s="89">
        <f t="shared" si="1"/>
        <v>0.40196611938463001</v>
      </c>
      <c r="H9" s="115">
        <v>0.298495325263539</v>
      </c>
      <c r="I9" s="147">
        <v>6.3363846355868003E-2</v>
      </c>
      <c r="J9" s="150">
        <v>0.61907895823940273</v>
      </c>
      <c r="K9" s="167">
        <v>3.92687525859801</v>
      </c>
      <c r="L9">
        <v>0.92281074003339403</v>
      </c>
      <c r="M9" s="32">
        <f t="shared" si="2"/>
        <v>4.0656291651013277</v>
      </c>
      <c r="N9" s="92">
        <f t="shared" si="3"/>
        <v>0.92281074003339403</v>
      </c>
      <c r="O9" s="33">
        <v>3.3655863328283999</v>
      </c>
      <c r="P9" s="33">
        <v>0.38320175022538899</v>
      </c>
      <c r="Q9" s="34">
        <v>0.48450829178314719</v>
      </c>
      <c r="R9" s="35"/>
      <c r="S9" s="35"/>
      <c r="T9" s="36"/>
      <c r="U9" s="36"/>
      <c r="V9" s="37"/>
      <c r="W9" s="37"/>
      <c r="X9" s="38"/>
      <c r="Y9" s="42">
        <v>6714.9085465029902</v>
      </c>
      <c r="Z9" s="42">
        <v>213.692004914427</v>
      </c>
      <c r="AA9" s="43">
        <v>41359.675848511797</v>
      </c>
      <c r="AB9" s="43">
        <v>1493.3624141110299</v>
      </c>
      <c r="AC9" s="44">
        <v>477.068246121767</v>
      </c>
      <c r="AD9" s="44">
        <v>36.015352497287601</v>
      </c>
      <c r="AE9" s="43">
        <v>207805.103744755</v>
      </c>
      <c r="AF9" s="43">
        <v>11887.676326425701</v>
      </c>
      <c r="AG9" s="30">
        <v>3.2182483516674E-2</v>
      </c>
      <c r="AH9" s="30">
        <v>7.9830604457080002E-3</v>
      </c>
      <c r="AI9" s="44">
        <v>599.62403388292603</v>
      </c>
      <c r="AJ9" s="44">
        <v>44.4205330782057</v>
      </c>
      <c r="AK9" s="35">
        <v>85.850935016890404</v>
      </c>
      <c r="AL9" s="35">
        <v>26.567106579124001</v>
      </c>
      <c r="AM9" s="45">
        <v>5.6004647400460003E-2</v>
      </c>
      <c r="AN9" s="45">
        <v>1.7888993602703001E-2</v>
      </c>
      <c r="AO9" s="30">
        <v>4.0941034502502999E-2</v>
      </c>
      <c r="AP9" s="30">
        <v>1.4211832674474E-2</v>
      </c>
      <c r="AQ9" s="44">
        <v>0.24745935421426199</v>
      </c>
      <c r="AR9" s="44">
        <v>3.9475334304836997E-2</v>
      </c>
      <c r="AS9" s="35">
        <v>136.885351089555</v>
      </c>
      <c r="AT9" s="35">
        <v>8.5243680344047501</v>
      </c>
      <c r="AU9" s="45">
        <v>21.900919540407202</v>
      </c>
      <c r="AV9" s="45">
        <v>1.41028329859803</v>
      </c>
      <c r="AW9" s="45">
        <v>2.5558212835282501</v>
      </c>
      <c r="AX9" s="46">
        <v>0.82443531027484696</v>
      </c>
    </row>
    <row r="10" spans="1:52" x14ac:dyDescent="0.25">
      <c r="A10" t="s">
        <v>562</v>
      </c>
      <c r="B10" s="131">
        <v>3654.4463764512998</v>
      </c>
      <c r="C10" s="133">
        <v>17582.178387494201</v>
      </c>
      <c r="D10" s="140">
        <v>1.4143892854537701</v>
      </c>
      <c r="E10" s="87">
        <v>0.30749144018220997</v>
      </c>
      <c r="F10" s="31">
        <f t="shared" si="0"/>
        <v>1.4643659273762368</v>
      </c>
      <c r="G10" s="89">
        <f t="shared" si="1"/>
        <v>0.30749144018220997</v>
      </c>
      <c r="H10" s="115">
        <v>0.30602725215289001</v>
      </c>
      <c r="I10" s="147">
        <v>1.9125160043471999E-2</v>
      </c>
      <c r="J10" s="150">
        <v>0.28746230428414127</v>
      </c>
      <c r="K10" s="167">
        <v>4.6215250288603897</v>
      </c>
      <c r="L10">
        <v>0.87385185122192</v>
      </c>
      <c r="M10" s="32">
        <f t="shared" si="2"/>
        <v>4.7848239903828347</v>
      </c>
      <c r="N10" s="92">
        <f t="shared" si="3"/>
        <v>0.87385185122192</v>
      </c>
      <c r="O10" s="33">
        <v>3.2829020976144001</v>
      </c>
      <c r="P10" s="33">
        <v>0.163733260122392</v>
      </c>
      <c r="Q10" s="34">
        <v>0.26377065426274515</v>
      </c>
      <c r="R10" s="35"/>
      <c r="S10" s="35"/>
      <c r="T10" s="36"/>
      <c r="U10" s="36"/>
      <c r="V10" s="37"/>
      <c r="W10" s="37"/>
      <c r="X10" s="38"/>
      <c r="Y10" s="42">
        <v>6588.0227159487304</v>
      </c>
      <c r="Z10" s="42">
        <v>212.85481650685199</v>
      </c>
      <c r="AA10" s="43">
        <v>43174.706360738899</v>
      </c>
      <c r="AB10" s="43">
        <v>1594.7752441720299</v>
      </c>
      <c r="AC10" s="44">
        <v>452.42762043467502</v>
      </c>
      <c r="AD10" s="44">
        <v>34.222431860537597</v>
      </c>
      <c r="AE10" s="43">
        <v>204946.091977798</v>
      </c>
      <c r="AF10" s="43">
        <v>11771.960904138499</v>
      </c>
      <c r="AG10" s="30">
        <v>0.20587627390452701</v>
      </c>
      <c r="AH10" s="30">
        <v>2.0167452226976999E-2</v>
      </c>
      <c r="AI10" s="44">
        <v>825.73650066258801</v>
      </c>
      <c r="AJ10" s="44">
        <v>60.102761594594497</v>
      </c>
      <c r="AK10" s="35">
        <v>138.35832310007001</v>
      </c>
      <c r="AL10" s="35">
        <v>40.512639076482799</v>
      </c>
      <c r="AM10" s="45">
        <v>0.150544869235094</v>
      </c>
      <c r="AN10" s="45">
        <v>2.8210145224613001E-2</v>
      </c>
      <c r="AO10" s="30">
        <v>8.3716236858958001E-2</v>
      </c>
      <c r="AP10" s="30">
        <v>1.9488729852565001E-2</v>
      </c>
      <c r="AQ10" s="44">
        <v>0.23547613577253601</v>
      </c>
      <c r="AR10" s="44">
        <v>3.6638535132077002E-2</v>
      </c>
      <c r="AS10" s="35">
        <v>246.36164209224299</v>
      </c>
      <c r="AT10" s="35">
        <v>15.3897441628534</v>
      </c>
      <c r="AU10" s="45">
        <v>42.016030668822197</v>
      </c>
      <c r="AV10" s="45">
        <v>2.7095390281965801</v>
      </c>
      <c r="AW10" s="45">
        <v>4.1162460195720598</v>
      </c>
      <c r="AX10" s="46">
        <v>1.1802051801740501</v>
      </c>
    </row>
    <row r="11" spans="1:52" x14ac:dyDescent="0.25">
      <c r="A11" t="s">
        <v>563</v>
      </c>
      <c r="B11" s="131">
        <v>428.31815042837701</v>
      </c>
      <c r="C11" s="133">
        <v>469.22781583745899</v>
      </c>
      <c r="D11" s="140">
        <v>289.11482758567098</v>
      </c>
      <c r="E11" s="87">
        <v>23.012370754363101</v>
      </c>
      <c r="F11" s="31">
        <f t="shared" si="0"/>
        <v>299.33053577953586</v>
      </c>
      <c r="G11" s="89">
        <f t="shared" si="1"/>
        <v>23.012370754363101</v>
      </c>
      <c r="H11" s="115">
        <v>4.8180013814068801</v>
      </c>
      <c r="I11" s="147">
        <v>0.43205274963680301</v>
      </c>
      <c r="J11" s="150">
        <v>0.88760786871642039</v>
      </c>
      <c r="K11" s="167">
        <v>60.492116261683698</v>
      </c>
      <c r="L11">
        <v>2.7501791183366699</v>
      </c>
      <c r="M11" s="32">
        <f t="shared" si="2"/>
        <v>62.629570825737808</v>
      </c>
      <c r="N11" s="92">
        <f t="shared" si="3"/>
        <v>2.7501791183366699</v>
      </c>
      <c r="O11" s="33">
        <v>0.20758969328482599</v>
      </c>
      <c r="P11" s="33">
        <v>1.895443275787E-2</v>
      </c>
      <c r="Q11" s="34">
        <v>0.49791727856732637</v>
      </c>
      <c r="R11" s="35"/>
      <c r="S11" s="35"/>
      <c r="T11" s="36"/>
      <c r="U11" s="36"/>
      <c r="V11" s="37"/>
      <c r="W11" s="37"/>
      <c r="X11" s="38"/>
      <c r="Y11" s="42">
        <v>6592.6223691157402</v>
      </c>
      <c r="Z11" s="42">
        <v>209.80042869440399</v>
      </c>
      <c r="AA11" s="43">
        <v>44024.669267126403</v>
      </c>
      <c r="AB11" s="43">
        <v>1599.5821495669099</v>
      </c>
      <c r="AC11" s="44">
        <v>361.14318365338301</v>
      </c>
      <c r="AD11" s="44">
        <v>27.6214045681367</v>
      </c>
      <c r="AE11" s="43">
        <v>203722.31058201101</v>
      </c>
      <c r="AF11" s="43">
        <v>11647.7200225707</v>
      </c>
      <c r="AG11" s="30">
        <v>8.2775543996473093</v>
      </c>
      <c r="AH11" s="30">
        <v>0.99270786608392503</v>
      </c>
      <c r="AI11" s="44">
        <v>772.70493597476002</v>
      </c>
      <c r="AJ11" s="44">
        <v>57.1065106572497</v>
      </c>
      <c r="AK11" s="35">
        <v>6.6421271094934298</v>
      </c>
      <c r="AL11" s="35">
        <v>0.55452027934593795</v>
      </c>
      <c r="AM11" s="45">
        <v>53.314527316031899</v>
      </c>
      <c r="AN11" s="45">
        <v>5.9312113362925896</v>
      </c>
      <c r="AO11" s="30">
        <v>21.792062763989001</v>
      </c>
      <c r="AP11" s="30">
        <v>2.4997284357541401</v>
      </c>
      <c r="AQ11" s="44">
        <v>4.4052937725180001</v>
      </c>
      <c r="AR11" s="44">
        <v>0.51900047336654598</v>
      </c>
      <c r="AS11" s="35">
        <v>324.59686930280401</v>
      </c>
      <c r="AT11" s="35">
        <v>20.258797014422498</v>
      </c>
      <c r="AU11" s="45">
        <v>60.2605131473724</v>
      </c>
      <c r="AV11" s="45">
        <v>3.8903060012276498</v>
      </c>
      <c r="AW11" s="45">
        <v>0.121088338066266</v>
      </c>
      <c r="AX11" s="46">
        <v>4.7704700073764997E-2</v>
      </c>
    </row>
    <row r="12" spans="1:52" x14ac:dyDescent="0.25">
      <c r="A12" t="s">
        <v>564</v>
      </c>
      <c r="B12" s="131">
        <v>1172.70723323878</v>
      </c>
      <c r="C12" s="133">
        <v>3523.4724108199498</v>
      </c>
      <c r="D12" s="140">
        <v>352.437680571925</v>
      </c>
      <c r="E12" s="87">
        <v>41.155969793915901</v>
      </c>
      <c r="F12" s="31">
        <f t="shared" si="0"/>
        <v>364.89086580393626</v>
      </c>
      <c r="G12" s="89">
        <f t="shared" si="1"/>
        <v>41.155969793915901</v>
      </c>
      <c r="H12" s="115">
        <v>5.7759023929067999</v>
      </c>
      <c r="I12" s="147">
        <v>0.68809175122591504</v>
      </c>
      <c r="J12" s="150">
        <v>0.9802209926516523</v>
      </c>
      <c r="K12" s="167">
        <v>61.513466468884502</v>
      </c>
      <c r="L12">
        <v>2.9744703075078802</v>
      </c>
      <c r="M12" s="32">
        <f t="shared" si="2"/>
        <v>63.687009862306645</v>
      </c>
      <c r="N12" s="92">
        <f t="shared" si="3"/>
        <v>2.9744703075078802</v>
      </c>
      <c r="O12" s="33">
        <v>0.18024645000367201</v>
      </c>
      <c r="P12" s="33">
        <v>2.7163451187305E-2</v>
      </c>
      <c r="Q12" s="34">
        <v>0.32086415941366092</v>
      </c>
      <c r="R12" s="35"/>
      <c r="S12" s="35"/>
      <c r="T12" s="36"/>
      <c r="U12" s="36"/>
      <c r="V12" s="37"/>
      <c r="W12" s="37"/>
      <c r="X12" s="38"/>
      <c r="Y12" s="42">
        <v>6656.6358597565504</v>
      </c>
      <c r="Z12" s="42">
        <v>211.83756308899299</v>
      </c>
      <c r="AA12" s="43">
        <v>42218.530507592397</v>
      </c>
      <c r="AB12" s="43">
        <v>1521.7871223054599</v>
      </c>
      <c r="AC12" s="44">
        <v>394.51592287627898</v>
      </c>
      <c r="AD12" s="44">
        <v>30.3642670628481</v>
      </c>
      <c r="AE12" s="43">
        <v>205048.965945637</v>
      </c>
      <c r="AF12" s="43">
        <v>11723.5708716889</v>
      </c>
      <c r="AG12" s="30">
        <v>0.171867089975519</v>
      </c>
      <c r="AH12" s="30">
        <v>2.3770297383464999E-2</v>
      </c>
      <c r="AI12" s="44">
        <v>971.90936043549402</v>
      </c>
      <c r="AJ12" s="44">
        <v>70.723047155652793</v>
      </c>
      <c r="AK12" s="35">
        <v>31.990270743960998</v>
      </c>
      <c r="AL12" s="35">
        <v>1.7364319874490199</v>
      </c>
      <c r="AM12" s="45">
        <v>0.38543764098054001</v>
      </c>
      <c r="AN12" s="45">
        <v>4.8343477390193998E-2</v>
      </c>
      <c r="AO12" s="30">
        <v>0.163722480023763</v>
      </c>
      <c r="AP12" s="30">
        <v>2.8886958858931999E-2</v>
      </c>
      <c r="AQ12" s="44">
        <v>0.186451721096485</v>
      </c>
      <c r="AR12" s="44">
        <v>3.3476379547089999E-2</v>
      </c>
      <c r="AS12" s="35">
        <v>452.17675048036301</v>
      </c>
      <c r="AT12" s="35">
        <v>28.151119352574401</v>
      </c>
      <c r="AU12" s="45">
        <v>84.393785147731094</v>
      </c>
      <c r="AV12" s="45">
        <v>5.4291372918178498</v>
      </c>
      <c r="AW12" s="45">
        <v>0.896027021536276</v>
      </c>
      <c r="AX12" s="46">
        <v>0.29715112423370299</v>
      </c>
      <c r="AY12" s="47"/>
      <c r="AZ12" s="49"/>
    </row>
    <row r="13" spans="1:52" x14ac:dyDescent="0.25">
      <c r="A13" t="s">
        <v>565</v>
      </c>
      <c r="B13" s="131">
        <v>2070.9591462680601</v>
      </c>
      <c r="C13" s="133">
        <v>7883.8558843646797</v>
      </c>
      <c r="D13" s="140">
        <v>6.0748910947122097</v>
      </c>
      <c r="E13" s="87">
        <v>1.88342952808913</v>
      </c>
      <c r="F13" s="31">
        <f t="shared" si="0"/>
        <v>6.2895439205507566</v>
      </c>
      <c r="G13" s="89">
        <f t="shared" si="1"/>
        <v>1.88342952808913</v>
      </c>
      <c r="H13" s="115">
        <v>0.38110085875956701</v>
      </c>
      <c r="I13" s="147">
        <v>6.8162220471629995E-2</v>
      </c>
      <c r="J13" s="150">
        <v>0.5768898847390741</v>
      </c>
      <c r="K13" s="167">
        <v>15.874052052603901</v>
      </c>
      <c r="L13">
        <v>2.33348154900896</v>
      </c>
      <c r="M13" s="32">
        <f t="shared" si="2"/>
        <v>16.434952664232235</v>
      </c>
      <c r="N13" s="92">
        <f t="shared" si="3"/>
        <v>2.33348154900896</v>
      </c>
      <c r="O13" s="33">
        <v>2.6263176501426799</v>
      </c>
      <c r="P13" s="33">
        <v>0.26017803543371298</v>
      </c>
      <c r="Q13" s="34">
        <v>0.67391761242770243</v>
      </c>
      <c r="R13" s="35"/>
      <c r="S13" s="35"/>
      <c r="T13" s="36"/>
      <c r="U13" s="36"/>
      <c r="V13" s="37"/>
      <c r="W13" s="37"/>
      <c r="X13" s="38"/>
      <c r="Y13" s="42">
        <v>6666.91275359666</v>
      </c>
      <c r="Z13" s="42">
        <v>212.25840116252201</v>
      </c>
      <c r="AA13" s="43">
        <v>41518.6277359655</v>
      </c>
      <c r="AB13" s="43">
        <v>1509.55957924564</v>
      </c>
      <c r="AC13" s="44">
        <v>413.618745273949</v>
      </c>
      <c r="AD13" s="44">
        <v>32.385123512240398</v>
      </c>
      <c r="AE13" s="43">
        <v>205304.576886447</v>
      </c>
      <c r="AF13" s="43">
        <v>11770.7549857169</v>
      </c>
      <c r="AG13" s="30">
        <v>1.3086412731714101</v>
      </c>
      <c r="AH13" s="30">
        <v>6.6360928144874001E-2</v>
      </c>
      <c r="AI13" s="44">
        <v>1006.39402399551</v>
      </c>
      <c r="AJ13" s="44">
        <v>73.529465643196403</v>
      </c>
      <c r="AK13" s="35">
        <v>73.767336572625695</v>
      </c>
      <c r="AL13" s="35">
        <v>15.885381824766499</v>
      </c>
      <c r="AM13" s="45">
        <v>1.20930560528187</v>
      </c>
      <c r="AN13" s="45">
        <v>9.4336107881359002E-2</v>
      </c>
      <c r="AO13" s="30">
        <v>0.59872275355107196</v>
      </c>
      <c r="AP13" s="30">
        <v>6.0465534343100001E-2</v>
      </c>
      <c r="AQ13" s="44">
        <v>0.31589516812985902</v>
      </c>
      <c r="AR13" s="44">
        <v>4.5160718268288998E-2</v>
      </c>
      <c r="AS13" s="35">
        <v>471.93629299296703</v>
      </c>
      <c r="AT13" s="35">
        <v>29.519864264033298</v>
      </c>
      <c r="AU13" s="45">
        <v>90.985554571145997</v>
      </c>
      <c r="AV13" s="45">
        <v>5.8863893908439202</v>
      </c>
      <c r="AW13" s="45">
        <v>2.0462348073375298</v>
      </c>
      <c r="AX13" s="46">
        <v>0.46608861975280402</v>
      </c>
    </row>
    <row r="14" spans="1:52" x14ac:dyDescent="0.25">
      <c r="A14" t="s">
        <v>566</v>
      </c>
      <c r="B14" s="131">
        <v>2098.728992931</v>
      </c>
      <c r="C14" s="133">
        <v>9527.2331847900095</v>
      </c>
      <c r="D14" s="140">
        <v>4.4910154676919296</v>
      </c>
      <c r="E14" s="87">
        <v>1.31683619172442</v>
      </c>
      <c r="F14" s="31">
        <f t="shared" si="0"/>
        <v>4.6497029480096925</v>
      </c>
      <c r="G14" s="89">
        <f t="shared" si="1"/>
        <v>1.31683619172442</v>
      </c>
      <c r="H14" s="115">
        <v>0.34147216464583902</v>
      </c>
      <c r="I14" s="147">
        <v>5.2304497980891998E-2</v>
      </c>
      <c r="J14" s="150">
        <v>0.52239201169785254</v>
      </c>
      <c r="K14" s="167">
        <v>13.3123304435974</v>
      </c>
      <c r="L14">
        <v>1.74718723845696</v>
      </c>
      <c r="M14" s="32">
        <f t="shared" si="2"/>
        <v>13.782714077421222</v>
      </c>
      <c r="N14" s="92">
        <f t="shared" si="3"/>
        <v>1.74718723845696</v>
      </c>
      <c r="O14" s="50">
        <v>3.0084009579697</v>
      </c>
      <c r="P14" s="50">
        <v>0.255394454910925</v>
      </c>
      <c r="Q14" s="77">
        <v>0.64683034473881118</v>
      </c>
      <c r="Y14">
        <v>6615.0094912630402</v>
      </c>
      <c r="Z14">
        <v>210.51286565207599</v>
      </c>
      <c r="AA14">
        <v>41174.501802644903</v>
      </c>
      <c r="AB14">
        <v>1495.6601595080599</v>
      </c>
      <c r="AC14">
        <v>411.20947811816399</v>
      </c>
      <c r="AD14">
        <v>37.0528015751295</v>
      </c>
      <c r="AE14">
        <v>204032.468820212</v>
      </c>
      <c r="AF14">
        <v>11665.4531628976</v>
      </c>
      <c r="AG14">
        <v>1.1155880836687999</v>
      </c>
      <c r="AH14">
        <v>0.22379414026498801</v>
      </c>
      <c r="AI14">
        <v>839.281793132556</v>
      </c>
      <c r="AJ14">
        <v>62.5963865810565</v>
      </c>
      <c r="AK14">
        <v>79.624621180579993</v>
      </c>
      <c r="AL14">
        <v>34.031435490710102</v>
      </c>
      <c r="AM14">
        <v>3.65359693461299</v>
      </c>
      <c r="AN14">
        <v>0.19873539056270001</v>
      </c>
      <c r="AO14">
        <v>1.7336971225151601</v>
      </c>
      <c r="AP14">
        <v>0.120958725195786</v>
      </c>
      <c r="AQ14">
        <v>0.55984338568496395</v>
      </c>
      <c r="AR14">
        <v>6.2706181720919005E-2</v>
      </c>
      <c r="AS14">
        <v>394.67882186721499</v>
      </c>
      <c r="AT14">
        <v>24.629816050520201</v>
      </c>
      <c r="AU14">
        <v>77.551352613781802</v>
      </c>
      <c r="AV14">
        <v>5.0030580955334303</v>
      </c>
      <c r="AW14">
        <v>2.4465814925052398</v>
      </c>
      <c r="AX14">
        <v>1.06921948630273</v>
      </c>
    </row>
    <row r="15" spans="1:52" x14ac:dyDescent="0.25">
      <c r="A15" t="s">
        <v>567</v>
      </c>
      <c r="B15" s="131">
        <v>2412.30269565041</v>
      </c>
      <c r="C15" s="133">
        <v>11866.390897351601</v>
      </c>
      <c r="D15" s="140">
        <v>1.1058214396852</v>
      </c>
      <c r="E15" s="87">
        <v>0.54670291556525996</v>
      </c>
      <c r="F15" s="31">
        <f t="shared" si="0"/>
        <v>1.1448950120670804</v>
      </c>
      <c r="G15" s="89">
        <f t="shared" si="1"/>
        <v>0.54670291556525996</v>
      </c>
      <c r="H15" s="115">
        <v>0.29730170656699401</v>
      </c>
      <c r="I15" s="147">
        <v>4.8100273898645997E-2</v>
      </c>
      <c r="J15" s="150">
        <v>0.32725309535341046</v>
      </c>
      <c r="K15" s="167">
        <v>3.7299246723321802</v>
      </c>
      <c r="L15">
        <v>1.10561710454089</v>
      </c>
      <c r="M15" s="32">
        <f t="shared" si="2"/>
        <v>3.8617194417524785</v>
      </c>
      <c r="N15" s="92">
        <f t="shared" si="3"/>
        <v>1.10561710454089</v>
      </c>
      <c r="O15" s="50">
        <v>3.3846363807125499</v>
      </c>
      <c r="P15" s="50">
        <v>0.241369707665023</v>
      </c>
      <c r="Q15" s="77">
        <v>0.24058362171044323</v>
      </c>
      <c r="Y15">
        <v>6660.3261604962599</v>
      </c>
      <c r="Z15">
        <v>211.95500143656599</v>
      </c>
      <c r="AA15">
        <v>42197.042708259803</v>
      </c>
      <c r="AB15">
        <v>1537.68266974063</v>
      </c>
      <c r="AC15">
        <v>1554.51182621923</v>
      </c>
      <c r="AD15">
        <v>202.02985526050901</v>
      </c>
      <c r="AE15">
        <v>206465.645872764</v>
      </c>
      <c r="AF15">
        <v>11804.5688296721</v>
      </c>
      <c r="AG15">
        <v>1.2648050461164999</v>
      </c>
      <c r="AH15">
        <v>0.19984991938959101</v>
      </c>
      <c r="AI15">
        <v>522.28568722191403</v>
      </c>
      <c r="AJ15">
        <v>39.131012035551301</v>
      </c>
      <c r="AK15">
        <v>105.92298911002899</v>
      </c>
      <c r="AL15">
        <v>23.840548424034001</v>
      </c>
      <c r="AM15">
        <v>42.284514925324402</v>
      </c>
      <c r="AN15">
        <v>1.67606562679978</v>
      </c>
      <c r="AO15">
        <v>18.5415162340216</v>
      </c>
      <c r="AP15">
        <v>0.90208293918758897</v>
      </c>
      <c r="AQ15">
        <v>3.4943631756341298</v>
      </c>
      <c r="AR15">
        <v>0.22663902157516699</v>
      </c>
      <c r="AS15">
        <v>147.94234574987101</v>
      </c>
      <c r="AT15">
        <v>9.2709742983204801</v>
      </c>
      <c r="AU15">
        <v>25.4170093060015</v>
      </c>
      <c r="AV15">
        <v>1.6396224239282799</v>
      </c>
      <c r="AW15">
        <v>3.1240152218478099</v>
      </c>
      <c r="AX15">
        <v>0.72894143789122601</v>
      </c>
    </row>
    <row r="16" spans="1:52" x14ac:dyDescent="0.25">
      <c r="A16" t="s">
        <v>568</v>
      </c>
      <c r="B16" s="131">
        <v>235.64554066221899</v>
      </c>
      <c r="C16" s="133">
        <v>341.62174233049802</v>
      </c>
      <c r="D16" s="140">
        <v>143.13294556319599</v>
      </c>
      <c r="E16" s="87">
        <v>9.5028522050335607</v>
      </c>
      <c r="F16" s="31">
        <f t="shared" si="0"/>
        <v>148.19046688443876</v>
      </c>
      <c r="G16" s="89">
        <f t="shared" si="1"/>
        <v>9.5028522050335607</v>
      </c>
      <c r="H16" s="115">
        <v>2.5676251819766298</v>
      </c>
      <c r="I16" s="147">
        <v>0.231597870036159</v>
      </c>
      <c r="J16" s="150">
        <v>0.73605697327835851</v>
      </c>
      <c r="K16" s="167">
        <v>55.9578067755522</v>
      </c>
      <c r="L16">
        <v>2.8456973787003998</v>
      </c>
      <c r="M16" s="32">
        <f t="shared" si="2"/>
        <v>57.935044089741233</v>
      </c>
      <c r="N16" s="92">
        <f t="shared" si="3"/>
        <v>2.8456973787003998</v>
      </c>
      <c r="O16" s="50">
        <v>0.39022737106302002</v>
      </c>
      <c r="P16" s="50">
        <v>5.3580647832113998E-2</v>
      </c>
      <c r="Q16" s="77">
        <v>0.37037170206026843</v>
      </c>
      <c r="Y16">
        <v>6837.4841874226404</v>
      </c>
      <c r="Z16">
        <v>217.59279288203601</v>
      </c>
      <c r="AA16">
        <v>40406.608097358803</v>
      </c>
      <c r="AB16">
        <v>1461.2336567544</v>
      </c>
      <c r="AC16">
        <v>379.47120123552901</v>
      </c>
      <c r="AD16">
        <v>29.885598450661298</v>
      </c>
      <c r="AE16">
        <v>207863.36875229201</v>
      </c>
      <c r="AF16">
        <v>11884.4829280513</v>
      </c>
      <c r="AG16">
        <v>3.0517511383720002E-3</v>
      </c>
      <c r="AH16">
        <v>2.4587778484580001E-3</v>
      </c>
      <c r="AI16">
        <v>733.51314258813204</v>
      </c>
      <c r="AJ16">
        <v>54.493782590522898</v>
      </c>
      <c r="AK16">
        <v>3.9506128829109799</v>
      </c>
      <c r="AL16">
        <v>0.40758745503875699</v>
      </c>
      <c r="AM16">
        <v>3.9604233585739997E-3</v>
      </c>
      <c r="AN16">
        <v>4.7680311112970001E-3</v>
      </c>
      <c r="AO16">
        <v>1.4554742999700001E-2</v>
      </c>
      <c r="AP16">
        <v>8.5060384005069996E-3</v>
      </c>
      <c r="AQ16">
        <v>0.22728189926793901</v>
      </c>
      <c r="AR16">
        <v>3.7971797749115001E-2</v>
      </c>
      <c r="AS16">
        <v>186.11498027603199</v>
      </c>
      <c r="AT16">
        <v>11.7302336289052</v>
      </c>
      <c r="AU16">
        <v>29.9292148041026</v>
      </c>
      <c r="AV16">
        <v>1.9655055485934201</v>
      </c>
      <c r="AW16">
        <v>9.0470100008544996E-2</v>
      </c>
      <c r="AX16">
        <v>4.5426966372561002E-2</v>
      </c>
    </row>
    <row r="17" spans="1:50" x14ac:dyDescent="0.25">
      <c r="A17" t="s">
        <v>569</v>
      </c>
      <c r="B17" s="131">
        <v>2791.5160785202202</v>
      </c>
      <c r="C17" s="133">
        <v>10999.772309550101</v>
      </c>
      <c r="D17" s="140">
        <v>4.9628584506284401</v>
      </c>
      <c r="E17" s="87">
        <v>1.6941918223090999</v>
      </c>
      <c r="F17" s="31">
        <f t="shared" si="0"/>
        <v>5.1382182347061125</v>
      </c>
      <c r="G17" s="89">
        <f t="shared" si="1"/>
        <v>1.6941918223090999</v>
      </c>
      <c r="H17" s="115">
        <v>0.36421325781590302</v>
      </c>
      <c r="I17" s="147">
        <v>8.2766002104581002E-2</v>
      </c>
      <c r="J17" s="150">
        <v>0.6656800391411607</v>
      </c>
      <c r="K17" s="167">
        <v>13.597722358617199</v>
      </c>
      <c r="L17">
        <v>1.9982547353990401</v>
      </c>
      <c r="M17" s="32">
        <f t="shared" si="2"/>
        <v>14.078190153634264</v>
      </c>
      <c r="N17" s="92">
        <f t="shared" si="3"/>
        <v>1.9982547353990401</v>
      </c>
      <c r="O17" s="50">
        <v>2.7529945036468599</v>
      </c>
      <c r="P17" s="50">
        <v>0.31970006909980198</v>
      </c>
      <c r="Q17" s="77">
        <v>0.79022852859729853</v>
      </c>
      <c r="Y17">
        <v>6600.4293238498203</v>
      </c>
      <c r="Z17">
        <v>210.04887344951001</v>
      </c>
      <c r="AA17">
        <v>41986.215853728099</v>
      </c>
      <c r="AB17">
        <v>1524.3439659988601</v>
      </c>
      <c r="AC17">
        <v>402.31363692761897</v>
      </c>
      <c r="AD17">
        <v>30.9140418844914</v>
      </c>
      <c r="AE17">
        <v>204861.095524987</v>
      </c>
      <c r="AF17">
        <v>11727.600504895199</v>
      </c>
      <c r="AG17">
        <v>1.0880498706639199</v>
      </c>
      <c r="AH17">
        <v>0.32309238728990503</v>
      </c>
      <c r="AI17">
        <v>1028.6115776921599</v>
      </c>
      <c r="AJ17">
        <v>74.767196760807906</v>
      </c>
      <c r="AK17">
        <v>99.284433831341602</v>
      </c>
      <c r="AL17">
        <v>33.921077628853297</v>
      </c>
      <c r="AM17">
        <v>3.0465181731683502</v>
      </c>
      <c r="AN17">
        <v>0.17254723619158499</v>
      </c>
      <c r="AO17">
        <v>1.2718389314121901</v>
      </c>
      <c r="AP17">
        <v>9.6497659389516002E-2</v>
      </c>
      <c r="AQ17">
        <v>0.452544295048804</v>
      </c>
      <c r="AR17">
        <v>5.4584813482214001E-2</v>
      </c>
      <c r="AS17">
        <v>515.42503236894402</v>
      </c>
      <c r="AT17">
        <v>32.107630167103899</v>
      </c>
      <c r="AU17">
        <v>99.693610839648201</v>
      </c>
      <c r="AV17">
        <v>6.4263164505220596</v>
      </c>
      <c r="AW17">
        <v>2.7407784500869798</v>
      </c>
      <c r="AX17">
        <v>0.95391848530413803</v>
      </c>
    </row>
    <row r="18" spans="1:50" x14ac:dyDescent="0.25">
      <c r="A18" t="s">
        <v>570</v>
      </c>
      <c r="B18" s="131">
        <v>974.55505432389805</v>
      </c>
      <c r="C18" s="133">
        <v>3191.3093322335499</v>
      </c>
      <c r="D18" s="140">
        <v>10.306043607396401</v>
      </c>
      <c r="E18" s="87">
        <v>2.8839242522722102</v>
      </c>
      <c r="F18" s="31">
        <f t="shared" si="0"/>
        <v>10.670201803659131</v>
      </c>
      <c r="G18" s="89">
        <f t="shared" si="1"/>
        <v>2.8839242522722102</v>
      </c>
      <c r="H18" s="115">
        <v>0.444849404169953</v>
      </c>
      <c r="I18" s="147">
        <v>7.7426289797387998E-2</v>
      </c>
      <c r="J18" s="150">
        <v>0.62199022860291697</v>
      </c>
      <c r="K18" s="167">
        <v>23.1470140187763</v>
      </c>
      <c r="L18">
        <v>2.774654002159</v>
      </c>
      <c r="M18" s="32">
        <f t="shared" si="2"/>
        <v>23.964900609892247</v>
      </c>
      <c r="N18" s="92">
        <f t="shared" si="3"/>
        <v>2.774654002159</v>
      </c>
      <c r="O18" s="50">
        <v>2.2619780951014401</v>
      </c>
      <c r="P18" s="50">
        <v>0.26650743050320402</v>
      </c>
      <c r="Q18" s="77">
        <v>0.98289486760332168</v>
      </c>
      <c r="Y18">
        <v>6601.26385401072</v>
      </c>
      <c r="Z18">
        <v>210.542818668021</v>
      </c>
      <c r="AA18">
        <v>42816.144444950398</v>
      </c>
      <c r="AB18">
        <v>1542.48375429681</v>
      </c>
      <c r="AC18">
        <v>640.72159979405205</v>
      </c>
      <c r="AD18">
        <v>53.231238931045702</v>
      </c>
      <c r="AE18">
        <v>204175.26572449601</v>
      </c>
      <c r="AF18">
        <v>11673.6175036438</v>
      </c>
      <c r="AG18">
        <v>0.80602932751532697</v>
      </c>
      <c r="AH18">
        <v>4.7027191575636E-2</v>
      </c>
      <c r="AI18">
        <v>695.48001258650504</v>
      </c>
      <c r="AJ18">
        <v>51.669034144320399</v>
      </c>
      <c r="AK18">
        <v>29.5035832689783</v>
      </c>
      <c r="AL18">
        <v>6.9369200245397904</v>
      </c>
      <c r="AM18">
        <v>4.1959485193077803</v>
      </c>
      <c r="AN18">
        <v>0.21899025957720999</v>
      </c>
      <c r="AO18">
        <v>1.6987811513237401</v>
      </c>
      <c r="AP18">
        <v>0.118185644238796</v>
      </c>
      <c r="AQ18">
        <v>0.53587452388261603</v>
      </c>
      <c r="AR18">
        <v>6.0384248235891003E-2</v>
      </c>
      <c r="AS18">
        <v>303.41997253852497</v>
      </c>
      <c r="AT18">
        <v>20.088886121290599</v>
      </c>
      <c r="AU18">
        <v>59.601924152129897</v>
      </c>
      <c r="AV18">
        <v>4.1465739381525797</v>
      </c>
      <c r="AW18">
        <v>0.79615703614549105</v>
      </c>
      <c r="AX18">
        <v>0.190277394966687</v>
      </c>
    </row>
    <row r="19" spans="1:50" x14ac:dyDescent="0.25">
      <c r="A19" t="s">
        <v>571</v>
      </c>
      <c r="B19" s="131">
        <v>2588.0591184657501</v>
      </c>
      <c r="C19" s="133">
        <v>12440.0225736746</v>
      </c>
      <c r="D19" s="140">
        <v>1.83188242249573</v>
      </c>
      <c r="E19" s="87">
        <v>0.40333176022619399</v>
      </c>
      <c r="F19" s="31">
        <f t="shared" si="0"/>
        <v>1.8966109472482051</v>
      </c>
      <c r="G19" s="89">
        <f t="shared" si="1"/>
        <v>0.40333176022619399</v>
      </c>
      <c r="H19" s="115">
        <v>0.31278913223933003</v>
      </c>
      <c r="I19" s="147">
        <v>1.7495949836932999E-2</v>
      </c>
      <c r="J19" s="150">
        <v>0.25405107876816713</v>
      </c>
      <c r="K19" s="167">
        <v>5.8818856253618099</v>
      </c>
      <c r="L19">
        <v>1.0841969784041701</v>
      </c>
      <c r="M19" s="32">
        <f t="shared" si="2"/>
        <v>6.0897187125824219</v>
      </c>
      <c r="N19" s="92">
        <f t="shared" si="3"/>
        <v>1.0841969784041701</v>
      </c>
      <c r="O19" s="50">
        <v>3.2254270661262199</v>
      </c>
      <c r="P19" s="50">
        <v>0.158244855624146</v>
      </c>
      <c r="Q19" s="77">
        <v>0.26616488407522931</v>
      </c>
      <c r="Y19">
        <v>6752.1931285097698</v>
      </c>
      <c r="Z19">
        <v>246.41739611099601</v>
      </c>
      <c r="AA19">
        <v>40031.117890107103</v>
      </c>
      <c r="AB19">
        <v>1282.4393853138599</v>
      </c>
      <c r="AC19">
        <v>390.84107595902998</v>
      </c>
      <c r="AD19">
        <v>45.344351364856301</v>
      </c>
      <c r="AE19">
        <v>203972.40154839799</v>
      </c>
      <c r="AF19">
        <v>13521.4202868867</v>
      </c>
      <c r="AG19">
        <v>7.3218247221733996</v>
      </c>
      <c r="AH19">
        <v>0.40612818261400602</v>
      </c>
      <c r="AI19">
        <v>805.32404216373402</v>
      </c>
      <c r="AJ19">
        <v>100.56587524314899</v>
      </c>
      <c r="AK19">
        <v>106.775631084479</v>
      </c>
      <c r="AL19">
        <v>25.918789352784799</v>
      </c>
      <c r="AM19">
        <v>59.659480842014602</v>
      </c>
      <c r="AN19">
        <v>3.2385988393232399</v>
      </c>
      <c r="AO19">
        <v>27.060456824127499</v>
      </c>
      <c r="AP19">
        <v>1.3834623439196601</v>
      </c>
      <c r="AQ19">
        <v>6.3957051222997903</v>
      </c>
      <c r="AR19">
        <v>0.43041212481414898</v>
      </c>
      <c r="AS19">
        <v>245.559458803691</v>
      </c>
      <c r="AT19">
        <v>8.1192538080343102</v>
      </c>
      <c r="AU19">
        <v>42.1230399545232</v>
      </c>
      <c r="AV19">
        <v>1.27432840959928</v>
      </c>
      <c r="AW19">
        <v>3.1842372456293799</v>
      </c>
      <c r="AX19">
        <v>0.80352388078285197</v>
      </c>
    </row>
    <row r="20" spans="1:50" x14ac:dyDescent="0.25">
      <c r="A20" t="s">
        <v>572</v>
      </c>
      <c r="B20" s="131">
        <v>143.01595032589401</v>
      </c>
      <c r="C20" s="133">
        <v>210.40527135941699</v>
      </c>
      <c r="D20" s="140">
        <v>46.444692633620001</v>
      </c>
      <c r="E20" s="87">
        <v>2.5135588206901001</v>
      </c>
      <c r="F20" s="31">
        <f t="shared" si="0"/>
        <v>48.08578946376516</v>
      </c>
      <c r="G20" s="89">
        <f t="shared" si="1"/>
        <v>2.5135588206901001</v>
      </c>
      <c r="H20" s="115">
        <v>0.98439560175837604</v>
      </c>
      <c r="I20" s="147">
        <v>8.0120631565101005E-2</v>
      </c>
      <c r="J20" s="150">
        <v>0.66493357128613362</v>
      </c>
      <c r="K20" s="167">
        <v>47.308543059341602</v>
      </c>
      <c r="L20">
        <v>2.8447361505919102</v>
      </c>
      <c r="M20" s="32">
        <f t="shared" si="2"/>
        <v>48.980163553547897</v>
      </c>
      <c r="N20" s="92">
        <f t="shared" si="3"/>
        <v>2.8447361505919102</v>
      </c>
      <c r="O20" s="50">
        <v>1.01556330256854</v>
      </c>
      <c r="P20" s="50">
        <v>8.6943177484845993E-2</v>
      </c>
      <c r="Q20" s="77">
        <v>0.70238286689120666</v>
      </c>
      <c r="Y20">
        <v>7068.4481607004</v>
      </c>
      <c r="Z20">
        <v>259.91144300245799</v>
      </c>
      <c r="AA20">
        <v>39662.040712456597</v>
      </c>
      <c r="AB20">
        <v>1277.22918580085</v>
      </c>
      <c r="AC20">
        <v>389.72001974458198</v>
      </c>
      <c r="AD20">
        <v>45.583499655128797</v>
      </c>
      <c r="AE20">
        <v>206057.65814519199</v>
      </c>
      <c r="AF20">
        <v>13699.957537624099</v>
      </c>
      <c r="AG20">
        <v>0.42027690170059701</v>
      </c>
      <c r="AH20">
        <v>0.10989800602880299</v>
      </c>
      <c r="AI20">
        <v>694.56052861475303</v>
      </c>
      <c r="AJ20">
        <v>87.461394923037801</v>
      </c>
      <c r="AK20">
        <v>3.1688574929247801</v>
      </c>
      <c r="AL20">
        <v>0.43995204702832702</v>
      </c>
      <c r="AM20">
        <v>2.3200509670974601</v>
      </c>
      <c r="AN20">
        <v>0.15990824378935201</v>
      </c>
      <c r="AO20">
        <v>1.07158249606367</v>
      </c>
      <c r="AP20">
        <v>0.27350182172200499</v>
      </c>
      <c r="AQ20">
        <v>0.56519640362548196</v>
      </c>
      <c r="AR20">
        <v>0.120946744684108</v>
      </c>
      <c r="AS20">
        <v>125.80148823392599</v>
      </c>
      <c r="AT20">
        <v>4.2758475619248202</v>
      </c>
      <c r="AU20">
        <v>17.7241710902234</v>
      </c>
      <c r="AV20">
        <v>0.55951212257271499</v>
      </c>
      <c r="AW20">
        <v>5.2008886303900999E-2</v>
      </c>
      <c r="AX20">
        <v>3.4261587367080001E-3</v>
      </c>
    </row>
    <row r="21" spans="1:50" x14ac:dyDescent="0.25">
      <c r="A21" t="s">
        <v>573</v>
      </c>
      <c r="B21" s="131">
        <v>140.311732684096</v>
      </c>
      <c r="C21" s="133">
        <v>129.20527672745001</v>
      </c>
      <c r="D21" s="140">
        <v>81.376720358557193</v>
      </c>
      <c r="E21" s="87">
        <v>6.7230616870724402</v>
      </c>
      <c r="F21" s="31">
        <f t="shared" si="0"/>
        <v>84.252120544355094</v>
      </c>
      <c r="G21" s="89">
        <f t="shared" si="1"/>
        <v>6.7230616870724402</v>
      </c>
      <c r="H21" s="115">
        <v>1.58091190545087</v>
      </c>
      <c r="I21" s="147">
        <v>0.185273755999801</v>
      </c>
      <c r="J21" s="150">
        <v>0.70495383467639505</v>
      </c>
      <c r="K21" s="167">
        <v>51.156110863414497</v>
      </c>
      <c r="L21">
        <v>4.0293399597373698</v>
      </c>
      <c r="M21" s="32">
        <f t="shared" si="2"/>
        <v>52.963682980271031</v>
      </c>
      <c r="N21" s="92">
        <f t="shared" si="3"/>
        <v>4.0293399597373698</v>
      </c>
      <c r="O21" s="50">
        <v>0.63595821798909202</v>
      </c>
      <c r="P21" s="50">
        <v>7.3090469938418001E-2</v>
      </c>
      <c r="Q21" s="77">
        <v>0.68533706520561144</v>
      </c>
      <c r="Y21">
        <v>6845.3807550134197</v>
      </c>
      <c r="Z21">
        <v>253.70719503321399</v>
      </c>
      <c r="AA21">
        <v>41266.448952123697</v>
      </c>
      <c r="AB21">
        <v>1431.66185540892</v>
      </c>
      <c r="AC21">
        <v>401.42262278569598</v>
      </c>
      <c r="AD21">
        <v>47.451492219524901</v>
      </c>
      <c r="AE21">
        <v>204370.63369808</v>
      </c>
      <c r="AF21">
        <v>13598.174092814101</v>
      </c>
      <c r="AG21">
        <v>1.1526049290752001E-2</v>
      </c>
      <c r="AH21">
        <v>6.9991907385629996E-3</v>
      </c>
      <c r="AI21">
        <v>638.63516013952596</v>
      </c>
      <c r="AJ21">
        <v>81.621679117540907</v>
      </c>
      <c r="AK21">
        <v>2.07320046077314</v>
      </c>
      <c r="AL21">
        <v>0.39664050610184598</v>
      </c>
      <c r="AM21">
        <v>0.269236673068243</v>
      </c>
      <c r="AN21">
        <v>5.8904604124698001E-2</v>
      </c>
      <c r="AO21">
        <v>0.13158494684169</v>
      </c>
      <c r="AP21">
        <v>3.8033165657650997E-2</v>
      </c>
      <c r="AQ21">
        <v>0.28176961073869</v>
      </c>
      <c r="AR21">
        <v>5.9505974029075002E-2</v>
      </c>
      <c r="AS21">
        <v>124.432015411668</v>
      </c>
      <c r="AT21">
        <v>4.18693408230674</v>
      </c>
      <c r="AU21">
        <v>18.051095180566701</v>
      </c>
      <c r="AV21">
        <v>0.555201683334136</v>
      </c>
      <c r="AW21">
        <v>3.0843533506979999E-2</v>
      </c>
      <c r="AX21">
        <v>3.1659224861350001E-3</v>
      </c>
    </row>
    <row r="22" spans="1:50" x14ac:dyDescent="0.25">
      <c r="A22" t="s">
        <v>574</v>
      </c>
      <c r="B22" s="131">
        <v>35.454883716187901</v>
      </c>
      <c r="C22" s="133">
        <v>92.017092776355298</v>
      </c>
      <c r="D22" s="140">
        <v>16.776754594828301</v>
      </c>
      <c r="E22" s="87">
        <v>1.94228104976947</v>
      </c>
      <c r="F22" s="31">
        <f t="shared" si="0"/>
        <v>17.369551687983485</v>
      </c>
      <c r="G22" s="89">
        <f t="shared" si="1"/>
        <v>1.94228104976947</v>
      </c>
      <c r="H22" s="115">
        <v>0.55241866546877005</v>
      </c>
      <c r="I22" s="147">
        <v>0.117466110387282</v>
      </c>
      <c r="J22" s="150">
        <v>0.54445235049802954</v>
      </c>
      <c r="K22" s="167">
        <v>30.854460955523798</v>
      </c>
      <c r="L22">
        <v>5.7979517401924499</v>
      </c>
      <c r="M22" s="32">
        <f t="shared" si="2"/>
        <v>31.944685805742623</v>
      </c>
      <c r="N22" s="92">
        <f t="shared" si="3"/>
        <v>5.7979517401924499</v>
      </c>
      <c r="O22" s="50">
        <v>1.8660009569407701</v>
      </c>
      <c r="P22" s="50">
        <v>0.41175120847739699</v>
      </c>
      <c r="Q22" s="77">
        <v>0.85159599896516169</v>
      </c>
      <c r="Y22">
        <v>7645.8005418509201</v>
      </c>
      <c r="Z22">
        <v>284.68554961991799</v>
      </c>
      <c r="AA22">
        <v>37471.232369789199</v>
      </c>
      <c r="AB22">
        <v>1307.04818647054</v>
      </c>
      <c r="AC22">
        <v>266.611655293441</v>
      </c>
      <c r="AD22">
        <v>34.085026587832402</v>
      </c>
      <c r="AE22">
        <v>219447.06073659501</v>
      </c>
      <c r="AF22">
        <v>14637.2471250743</v>
      </c>
      <c r="AG22">
        <v>4.2274519012183001E-2</v>
      </c>
      <c r="AH22">
        <v>1.6577667678908999E-2</v>
      </c>
      <c r="AI22">
        <v>283.66645268699301</v>
      </c>
      <c r="AJ22">
        <v>38.6527550593635</v>
      </c>
      <c r="AK22">
        <v>1.4724651425698101</v>
      </c>
      <c r="AL22">
        <v>0.40854812478255798</v>
      </c>
      <c r="AM22">
        <v>4.3479808151128996</v>
      </c>
      <c r="AN22">
        <v>0.45769214914999201</v>
      </c>
      <c r="AO22">
        <v>1.01454776811464</v>
      </c>
      <c r="AP22">
        <v>0.13334409871709901</v>
      </c>
      <c r="AQ22">
        <v>0.50128491978728196</v>
      </c>
      <c r="AR22">
        <v>0.121080283482141</v>
      </c>
      <c r="AS22">
        <v>23.585171139738499</v>
      </c>
      <c r="AT22">
        <v>0.86781660429390595</v>
      </c>
      <c r="AU22">
        <v>3.00901275961249</v>
      </c>
      <c r="AV22">
        <v>0.100523322050851</v>
      </c>
      <c r="AW22">
        <v>2.4533930230885001E-2</v>
      </c>
      <c r="AX22">
        <v>2.9087648990190002E-3</v>
      </c>
    </row>
    <row r="23" spans="1:50" x14ac:dyDescent="0.25">
      <c r="A23" t="s">
        <v>575</v>
      </c>
      <c r="B23" s="131">
        <v>35.089010919233999</v>
      </c>
      <c r="C23" s="133">
        <v>90.918979949236501</v>
      </c>
      <c r="D23" s="140">
        <v>13.6488220558377</v>
      </c>
      <c r="E23" s="87">
        <v>1.0846332093325199</v>
      </c>
      <c r="F23" s="31">
        <f t="shared" si="0"/>
        <v>14.131095429627594</v>
      </c>
      <c r="G23" s="89">
        <f t="shared" si="1"/>
        <v>1.0846332093325199</v>
      </c>
      <c r="H23" s="115">
        <v>0.55389490234794603</v>
      </c>
      <c r="I23" s="147">
        <v>7.8030320848786999E-2</v>
      </c>
      <c r="J23" s="150">
        <v>0.56409428701664321</v>
      </c>
      <c r="K23" s="167">
        <v>24.364060511991699</v>
      </c>
      <c r="L23">
        <v>2.89344874703343</v>
      </c>
      <c r="M23" s="32">
        <f t="shared" si="2"/>
        <v>25.224950749571857</v>
      </c>
      <c r="N23" s="92">
        <f t="shared" si="3"/>
        <v>2.89344874703343</v>
      </c>
      <c r="O23" s="50">
        <v>1.78324181817206</v>
      </c>
      <c r="P23" s="50">
        <v>0.248583574904852</v>
      </c>
      <c r="Q23" s="77">
        <v>0.85193004577138476</v>
      </c>
      <c r="Y23">
        <v>7604.4760634001204</v>
      </c>
      <c r="Z23">
        <v>278.15168911966401</v>
      </c>
      <c r="AA23">
        <v>37185.355210349597</v>
      </c>
      <c r="AB23">
        <v>1208.6940216350499</v>
      </c>
      <c r="AC23">
        <v>381.46561323193902</v>
      </c>
      <c r="AD23">
        <v>44.302657197163398</v>
      </c>
      <c r="AE23">
        <v>218297.85147759999</v>
      </c>
      <c r="AF23">
        <v>14481.036175221099</v>
      </c>
      <c r="AG23">
        <v>5.7174663353148997E-2</v>
      </c>
      <c r="AH23">
        <v>1.2248780949788001E-2</v>
      </c>
      <c r="AI23">
        <v>236.66883363027799</v>
      </c>
      <c r="AJ23">
        <v>30.931824295899101</v>
      </c>
      <c r="AK23">
        <v>1.7198689674832599</v>
      </c>
      <c r="AL23">
        <v>0.28315155299011402</v>
      </c>
      <c r="AM23">
        <v>0.74227928540900101</v>
      </c>
      <c r="AN23">
        <v>8.0374378303684005E-2</v>
      </c>
      <c r="AO23">
        <v>0.469325794130247</v>
      </c>
      <c r="AP23">
        <v>5.7413532942523E-2</v>
      </c>
      <c r="AQ23">
        <v>0.37224673752338</v>
      </c>
      <c r="AR23">
        <v>5.5183983187657999E-2</v>
      </c>
      <c r="AS23">
        <v>18.920897207242501</v>
      </c>
      <c r="AT23">
        <v>0.648323282639098</v>
      </c>
      <c r="AU23">
        <v>2.3717587181533499</v>
      </c>
      <c r="AV23">
        <v>7.6982469067370995E-2</v>
      </c>
      <c r="AW23">
        <v>2.3675345542643E-2</v>
      </c>
      <c r="AX23">
        <v>2.1880458833970001E-3</v>
      </c>
    </row>
    <row r="24" spans="1:50" x14ac:dyDescent="0.25">
      <c r="A24" t="s">
        <v>576</v>
      </c>
      <c r="B24" s="131">
        <v>22.323723088455299</v>
      </c>
      <c r="C24" s="133">
        <v>104.75454550177</v>
      </c>
      <c r="D24" s="140">
        <v>2.47692657498476</v>
      </c>
      <c r="E24" s="87">
        <v>0.16859755089638001</v>
      </c>
      <c r="F24" s="31">
        <f t="shared" si="0"/>
        <v>2.5644473684320475</v>
      </c>
      <c r="G24" s="89">
        <f t="shared" si="1"/>
        <v>0.16859755089638001</v>
      </c>
      <c r="H24" s="115">
        <v>0.30706487205968902</v>
      </c>
      <c r="I24" s="147">
        <v>4.5847126865097003E-2</v>
      </c>
      <c r="J24" s="150">
        <v>0.45588587950686887</v>
      </c>
      <c r="K24" s="167">
        <v>8.0889929272574097</v>
      </c>
      <c r="L24">
        <v>1.16072062794657</v>
      </c>
      <c r="M24" s="32">
        <f t="shared" si="2"/>
        <v>8.3748128971882583</v>
      </c>
      <c r="N24" s="92">
        <f t="shared" si="3"/>
        <v>1.16072062794657</v>
      </c>
      <c r="O24" s="50">
        <v>3.2647567171295</v>
      </c>
      <c r="P24" s="50">
        <v>0.60426096010409902</v>
      </c>
      <c r="Q24" s="77">
        <v>0.77528170321375511</v>
      </c>
      <c r="Y24">
        <v>7379.11768914207</v>
      </c>
      <c r="Z24">
        <v>269.29664657804199</v>
      </c>
      <c r="AA24">
        <v>38429.736428785902</v>
      </c>
      <c r="AB24">
        <v>1228.5620508291499</v>
      </c>
      <c r="AC24">
        <v>620.88065274885105</v>
      </c>
      <c r="AD24">
        <v>71.361016965341193</v>
      </c>
      <c r="AE24">
        <v>214790.688474366</v>
      </c>
      <c r="AF24">
        <v>14238.569289397399</v>
      </c>
      <c r="AG24">
        <v>2.3199351455200001E-3</v>
      </c>
      <c r="AH24">
        <v>2.1815021698669999E-3</v>
      </c>
      <c r="AI24">
        <v>159.88407813364799</v>
      </c>
      <c r="AJ24">
        <v>21.068854775388701</v>
      </c>
      <c r="AK24">
        <v>1.69256728334984</v>
      </c>
      <c r="AL24">
        <v>0.25225231551357402</v>
      </c>
      <c r="AM24" t="s">
        <v>139</v>
      </c>
      <c r="AN24">
        <v>3.5025054251899999E-3</v>
      </c>
      <c r="AO24">
        <v>2.2018089429351E-2</v>
      </c>
      <c r="AP24">
        <v>1.0776533458593E-2</v>
      </c>
      <c r="AQ24">
        <v>0.23766285260546299</v>
      </c>
      <c r="AR24">
        <v>3.9087560368812002E-2</v>
      </c>
      <c r="AS24">
        <v>4.9647709612984299</v>
      </c>
      <c r="AT24">
        <v>0.19062099656704901</v>
      </c>
      <c r="AU24">
        <v>0.48139727239522601</v>
      </c>
      <c r="AV24">
        <v>1.8678729127566001E-2</v>
      </c>
      <c r="AW24">
        <v>2.6595051492709999E-2</v>
      </c>
      <c r="AX24">
        <v>1.9706903208960001E-3</v>
      </c>
    </row>
    <row r="25" spans="1:50" x14ac:dyDescent="0.25">
      <c r="A25" t="s">
        <v>577</v>
      </c>
      <c r="B25" s="131">
        <v>127.346016756618</v>
      </c>
      <c r="C25" s="133">
        <v>103.052622075141</v>
      </c>
      <c r="D25" s="140">
        <v>98.530105306561794</v>
      </c>
      <c r="E25" s="87">
        <v>7.5806395110947999</v>
      </c>
      <c r="F25" s="31">
        <f t="shared" si="0"/>
        <v>102.01161060509011</v>
      </c>
      <c r="G25" s="89">
        <f t="shared" si="1"/>
        <v>7.5806395110947999</v>
      </c>
      <c r="H25" s="115">
        <v>1.7869887155505</v>
      </c>
      <c r="I25" s="147">
        <v>0.16808448258501099</v>
      </c>
      <c r="J25" s="150">
        <v>0.81795815418797491</v>
      </c>
      <c r="K25" s="167">
        <v>55.230558563073402</v>
      </c>
      <c r="L25">
        <v>3.4619861136263599</v>
      </c>
      <c r="M25" s="32">
        <f t="shared" si="2"/>
        <v>57.182098974805946</v>
      </c>
      <c r="N25" s="92">
        <f t="shared" si="3"/>
        <v>3.4619861136263599</v>
      </c>
      <c r="O25" s="50">
        <v>0.56208098717313604</v>
      </c>
      <c r="P25" s="50">
        <v>5.4107772971684003E-2</v>
      </c>
      <c r="Q25" s="77">
        <v>0.65115611327781153</v>
      </c>
      <c r="Y25">
        <v>7257.1323347172001</v>
      </c>
      <c r="Z25">
        <v>265.44677111705801</v>
      </c>
      <c r="AA25">
        <v>40067.415060818203</v>
      </c>
      <c r="AB25">
        <v>1303.29922980835</v>
      </c>
      <c r="AC25">
        <v>319.82136699846399</v>
      </c>
      <c r="AD25">
        <v>37.684272393797002</v>
      </c>
      <c r="AE25">
        <v>213974.81118872299</v>
      </c>
      <c r="AF25">
        <v>14194.262382504299</v>
      </c>
      <c r="AG25">
        <v>6.3286972038213998E-2</v>
      </c>
      <c r="AH25">
        <v>1.2933835716829999E-2</v>
      </c>
      <c r="AI25">
        <v>625.88704695523904</v>
      </c>
      <c r="AJ25">
        <v>78.382512929218606</v>
      </c>
      <c r="AK25">
        <v>1.5283808692851499</v>
      </c>
      <c r="AL25">
        <v>0.26683877420169999</v>
      </c>
      <c r="AM25">
        <v>1.0123020664742299</v>
      </c>
      <c r="AN25">
        <v>0.27787860639235401</v>
      </c>
      <c r="AO25">
        <v>0.81466708835261603</v>
      </c>
      <c r="AP25">
        <v>0.134188499101867</v>
      </c>
      <c r="AQ25">
        <v>0.469619005018581</v>
      </c>
      <c r="AR25">
        <v>6.2701639486183E-2</v>
      </c>
      <c r="AS25">
        <v>127.043702179199</v>
      </c>
      <c r="AT25">
        <v>4.2122395232313403</v>
      </c>
      <c r="AU25">
        <v>19.406199500287599</v>
      </c>
      <c r="AV25">
        <v>0.58902722925850304</v>
      </c>
      <c r="AW25">
        <v>2.6992029389433E-2</v>
      </c>
      <c r="AX25">
        <v>2.4616684107389999E-3</v>
      </c>
    </row>
    <row r="26" spans="1:50" x14ac:dyDescent="0.25">
      <c r="A26" t="s">
        <v>578</v>
      </c>
      <c r="B26" s="131">
        <v>367.96329236237301</v>
      </c>
      <c r="C26" s="133">
        <v>23.531910738032099</v>
      </c>
      <c r="D26" s="140">
        <v>1542.06266255935</v>
      </c>
      <c r="E26" s="87">
        <v>337.90199936363598</v>
      </c>
      <c r="F26" s="31">
        <f t="shared" si="0"/>
        <v>1596.5505707338025</v>
      </c>
      <c r="G26" s="89">
        <f t="shared" si="1"/>
        <v>337.90199936363598</v>
      </c>
      <c r="H26" s="115">
        <v>23.1903483438279</v>
      </c>
      <c r="I26" s="147">
        <v>5.3761733598676003</v>
      </c>
      <c r="J26" s="150">
        <v>0.94519789849522751</v>
      </c>
      <c r="K26" s="167">
        <v>67.177464444552996</v>
      </c>
      <c r="L26">
        <v>3.7268365034151598</v>
      </c>
      <c r="M26" s="32">
        <f t="shared" si="2"/>
        <v>69.551141988870341</v>
      </c>
      <c r="N26" s="92">
        <f t="shared" si="3"/>
        <v>3.7268365034151598</v>
      </c>
      <c r="O26" s="50">
        <v>4.4393910781316E-2</v>
      </c>
      <c r="P26" s="50">
        <v>9.9519691307559995E-3</v>
      </c>
      <c r="Q26" s="77">
        <v>0.24747487727568654</v>
      </c>
      <c r="Y26">
        <v>7660.6753717351903</v>
      </c>
      <c r="Z26">
        <v>284.53714224299802</v>
      </c>
      <c r="AA26">
        <v>38878.3433948491</v>
      </c>
      <c r="AB26">
        <v>1376.2968108090399</v>
      </c>
      <c r="AC26">
        <v>72.927074538243502</v>
      </c>
      <c r="AD26">
        <v>11.741463766873</v>
      </c>
      <c r="AE26">
        <v>220460.317549314</v>
      </c>
      <c r="AF26">
        <v>14693.5598195819</v>
      </c>
      <c r="AG26" t="s">
        <v>140</v>
      </c>
      <c r="AH26">
        <v>8.92361624235E-4</v>
      </c>
      <c r="AI26">
        <v>703.20614517502202</v>
      </c>
      <c r="AJ26">
        <v>91.935977426702394</v>
      </c>
      <c r="AK26">
        <v>0.25993814310017499</v>
      </c>
      <c r="AL26">
        <v>0.15848342156909201</v>
      </c>
      <c r="AM26">
        <v>3.848189891815E-3</v>
      </c>
      <c r="AN26">
        <v>7.9529505316240003E-3</v>
      </c>
      <c r="AO26" t="s">
        <v>141</v>
      </c>
      <c r="AP26">
        <v>2.1061568195109999E-3</v>
      </c>
      <c r="AQ26">
        <v>7.8320724669564995E-2</v>
      </c>
      <c r="AR26">
        <v>3.6096120656748998E-2</v>
      </c>
      <c r="AS26">
        <v>367.62186331911499</v>
      </c>
      <c r="AT26">
        <v>12.7189654618624</v>
      </c>
      <c r="AU26">
        <v>65.744126854223296</v>
      </c>
      <c r="AV26">
        <v>2.1305212052881699</v>
      </c>
      <c r="AW26">
        <v>5.9279492883949998E-3</v>
      </c>
      <c r="AX26">
        <v>1.3000697295780001E-3</v>
      </c>
    </row>
    <row r="27" spans="1:50" x14ac:dyDescent="0.25">
      <c r="A27" t="s">
        <v>579</v>
      </c>
      <c r="B27" s="131">
        <v>303.42624032245902</v>
      </c>
      <c r="C27" s="133">
        <v>1042.9877429497999</v>
      </c>
      <c r="D27" s="140">
        <v>10.398671516686001</v>
      </c>
      <c r="E27" s="87">
        <v>3.83304976181654</v>
      </c>
      <c r="F27" s="31">
        <f t="shared" si="0"/>
        <v>10.76610266750389</v>
      </c>
      <c r="G27" s="89">
        <f t="shared" si="1"/>
        <v>3.83304976181654</v>
      </c>
      <c r="H27" s="115">
        <v>0.41951924135095803</v>
      </c>
      <c r="I27" s="147">
        <v>0.101067262062865</v>
      </c>
      <c r="J27" s="150">
        <v>0.65356986310994214</v>
      </c>
      <c r="K27" s="167">
        <v>24.844515451448601</v>
      </c>
      <c r="L27">
        <v>2.7062605953280801</v>
      </c>
      <c r="M27" s="32">
        <f t="shared" si="2"/>
        <v>25.722382291380079</v>
      </c>
      <c r="N27" s="92">
        <f t="shared" si="3"/>
        <v>2.7062605953280801</v>
      </c>
      <c r="O27" s="50">
        <v>2.3828851548758498</v>
      </c>
      <c r="P27" s="50">
        <v>0.242539639643084</v>
      </c>
      <c r="Q27" s="77">
        <v>0.93441657458256211</v>
      </c>
      <c r="Y27">
        <v>7597.2956625481202</v>
      </c>
      <c r="Z27">
        <v>277.25892595486999</v>
      </c>
      <c r="AA27">
        <v>38814.067472877199</v>
      </c>
      <c r="AB27">
        <v>1246.9521562740299</v>
      </c>
      <c r="AC27">
        <v>831.62618704558702</v>
      </c>
      <c r="AD27">
        <v>98.470596835852604</v>
      </c>
      <c r="AE27">
        <v>221666.89590697901</v>
      </c>
      <c r="AF27">
        <v>14694.3961069981</v>
      </c>
      <c r="AG27">
        <v>1.858668153267E-3</v>
      </c>
      <c r="AH27">
        <v>1.9787792612480002E-3</v>
      </c>
      <c r="AI27">
        <v>598.74445001515403</v>
      </c>
      <c r="AJ27">
        <v>74.935064991246506</v>
      </c>
      <c r="AK27">
        <v>9.6701649057466508</v>
      </c>
      <c r="AL27">
        <v>1.5613001897400101</v>
      </c>
      <c r="AM27">
        <v>2.8268498948280001E-3</v>
      </c>
      <c r="AN27">
        <v>4.1849736763270003E-3</v>
      </c>
      <c r="AO27">
        <v>1.0473883118888999E-2</v>
      </c>
      <c r="AP27">
        <v>7.5252545070659997E-3</v>
      </c>
      <c r="AQ27">
        <v>0.105665666933069</v>
      </c>
      <c r="AR27">
        <v>2.5979071127456E-2</v>
      </c>
      <c r="AS27">
        <v>135.30953974427601</v>
      </c>
      <c r="AT27">
        <v>4.47391642408836</v>
      </c>
      <c r="AU27">
        <v>20.773341556399401</v>
      </c>
      <c r="AV27">
        <v>0.62844607930028196</v>
      </c>
      <c r="AW27">
        <v>0.27202560398172199</v>
      </c>
      <c r="AX27">
        <v>4.2749097403844999E-2</v>
      </c>
    </row>
    <row r="28" spans="1:50" x14ac:dyDescent="0.25">
      <c r="A28" t="s">
        <v>580</v>
      </c>
      <c r="B28" s="131">
        <v>20.256142348961902</v>
      </c>
      <c r="C28" s="133">
        <v>81.296175817342203</v>
      </c>
      <c r="D28" s="140">
        <v>6.34328458458626</v>
      </c>
      <c r="E28" s="87">
        <v>0.57302109802625101</v>
      </c>
      <c r="F28" s="31">
        <f t="shared" si="0"/>
        <v>6.5674209419219034</v>
      </c>
      <c r="G28" s="89">
        <f t="shared" si="1"/>
        <v>0.57302109802625101</v>
      </c>
      <c r="H28" s="115">
        <v>0.360997344455534</v>
      </c>
      <c r="I28" s="147">
        <v>6.5496904209166998E-2</v>
      </c>
      <c r="J28" s="150">
        <v>0.49789716187339245</v>
      </c>
      <c r="K28" s="167">
        <v>17.738055457867301</v>
      </c>
      <c r="L28">
        <v>5.5527046889349503</v>
      </c>
      <c r="M28" s="32">
        <f t="shared" si="2"/>
        <v>18.364819570927082</v>
      </c>
      <c r="N28" s="92">
        <f t="shared" si="3"/>
        <v>5.5527046889349503</v>
      </c>
      <c r="O28" s="50">
        <v>2.7788726503537</v>
      </c>
      <c r="P28" s="50">
        <v>0.62463361623219604</v>
      </c>
      <c r="Q28" s="77">
        <v>0.71805571022127646</v>
      </c>
      <c r="Y28">
        <v>7653.3688207369296</v>
      </c>
      <c r="Z28">
        <v>280.14511733993203</v>
      </c>
      <c r="AA28">
        <v>37105.9344894163</v>
      </c>
      <c r="AB28">
        <v>1197.20849479137</v>
      </c>
      <c r="AC28">
        <v>330.63385480540302</v>
      </c>
      <c r="AD28">
        <v>39.366301204008103</v>
      </c>
      <c r="AE28">
        <v>220519.886188292</v>
      </c>
      <c r="AF28">
        <v>14631.6961090982</v>
      </c>
      <c r="AG28">
        <v>2.773791356871E-3</v>
      </c>
      <c r="AH28">
        <v>2.743108841155E-3</v>
      </c>
      <c r="AI28">
        <v>176.54885656178899</v>
      </c>
      <c r="AJ28">
        <v>23.481711157324899</v>
      </c>
      <c r="AK28">
        <v>1.52837380606253</v>
      </c>
      <c r="AL28">
        <v>0.27302410906052599</v>
      </c>
      <c r="AM28">
        <v>7.7048003425479999E-3</v>
      </c>
      <c r="AN28">
        <v>7.8431579591090005E-3</v>
      </c>
      <c r="AO28">
        <v>2.9218512622302999E-2</v>
      </c>
      <c r="AP28">
        <v>1.4277536797595001E-2</v>
      </c>
      <c r="AQ28">
        <v>0.20020549401072699</v>
      </c>
      <c r="AR28">
        <v>4.0827225653082E-2</v>
      </c>
      <c r="AS28">
        <v>8.5589703538388502</v>
      </c>
      <c r="AT28">
        <v>0.333010874902816</v>
      </c>
      <c r="AU28">
        <v>0.98053728754474101</v>
      </c>
      <c r="AV28">
        <v>3.9927937068730997E-2</v>
      </c>
      <c r="AW28">
        <v>2.1082492356506E-2</v>
      </c>
      <c r="AX28">
        <v>2.0767188641680001E-3</v>
      </c>
    </row>
    <row r="29" spans="1:50" x14ac:dyDescent="0.25">
      <c r="A29" t="s">
        <v>581</v>
      </c>
      <c r="B29" s="131">
        <v>270.57915093476498</v>
      </c>
      <c r="C29" s="133">
        <v>1168.6159570632101</v>
      </c>
      <c r="D29" s="140">
        <v>2.4227056996420799</v>
      </c>
      <c r="E29" s="87">
        <v>0.62003565220278201</v>
      </c>
      <c r="F29" s="31">
        <f t="shared" si="0"/>
        <v>2.5083106292606514</v>
      </c>
      <c r="G29" s="89">
        <f t="shared" si="1"/>
        <v>0.62003565220278201</v>
      </c>
      <c r="H29" s="115">
        <v>0.330550348722292</v>
      </c>
      <c r="I29" s="147">
        <v>4.4756223383935999E-2</v>
      </c>
      <c r="J29" s="150">
        <v>0.52905376807412829</v>
      </c>
      <c r="K29" s="167">
        <v>7.3059058713964298</v>
      </c>
      <c r="L29">
        <v>1.3102997869078099</v>
      </c>
      <c r="M29" s="32">
        <f t="shared" si="2"/>
        <v>7.5640559050605258</v>
      </c>
      <c r="N29" s="92">
        <f t="shared" si="3"/>
        <v>1.3102997869078099</v>
      </c>
      <c r="O29" s="50">
        <v>3.0211123988652502</v>
      </c>
      <c r="P29" s="50">
        <v>0.26554207171678001</v>
      </c>
      <c r="Q29" s="77">
        <v>0.49008324838072664</v>
      </c>
      <c r="Y29">
        <v>7479.2379499387198</v>
      </c>
      <c r="Z29">
        <v>272.95047778427499</v>
      </c>
      <c r="AA29">
        <v>38168.2191783288</v>
      </c>
      <c r="AB29">
        <v>1216.9684328237299</v>
      </c>
      <c r="AC29">
        <v>1229.6249382452399</v>
      </c>
      <c r="AD29">
        <v>243.51940866487701</v>
      </c>
      <c r="AE29">
        <v>213926.46206335301</v>
      </c>
      <c r="AF29">
        <v>14194.2377618112</v>
      </c>
      <c r="AG29">
        <v>1.1157970975034801</v>
      </c>
      <c r="AH29">
        <v>0.33027429691222199</v>
      </c>
      <c r="AI29">
        <v>295.39601948590803</v>
      </c>
      <c r="AJ29">
        <v>37.440987767920397</v>
      </c>
      <c r="AK29">
        <v>10.2512449224458</v>
      </c>
      <c r="AL29">
        <v>3.75852263692583</v>
      </c>
      <c r="AM29">
        <v>14.9843358220025</v>
      </c>
      <c r="AN29">
        <v>5.03791140979048</v>
      </c>
      <c r="AO29">
        <v>7.57557351682971</v>
      </c>
      <c r="AP29">
        <v>2.2527207656326702</v>
      </c>
      <c r="AQ29">
        <v>2.1849272649645699</v>
      </c>
      <c r="AR29">
        <v>0.54023765442427396</v>
      </c>
      <c r="AS29">
        <v>35.721217134980002</v>
      </c>
      <c r="AT29">
        <v>1.23969655236626</v>
      </c>
      <c r="AU29">
        <v>5.0470473814252603</v>
      </c>
      <c r="AV29">
        <v>0.16695531765684099</v>
      </c>
      <c r="AW29">
        <v>0.28409275629852399</v>
      </c>
      <c r="AX29">
        <v>0.106700816899476</v>
      </c>
    </row>
    <row r="30" spans="1:50" x14ac:dyDescent="0.25">
      <c r="A30" t="s">
        <v>582</v>
      </c>
      <c r="B30" s="131">
        <v>108.32980191813201</v>
      </c>
      <c r="C30" s="133">
        <v>147.91624141636001</v>
      </c>
      <c r="D30" s="140">
        <v>50.4714497741682</v>
      </c>
      <c r="E30" s="87">
        <v>4.3998779048026604</v>
      </c>
      <c r="F30" s="31">
        <f t="shared" si="0"/>
        <v>52.254829780374997</v>
      </c>
      <c r="G30" s="89">
        <f t="shared" si="1"/>
        <v>4.3998779048026604</v>
      </c>
      <c r="H30" s="115">
        <v>1.0638171144445101</v>
      </c>
      <c r="I30" s="147">
        <v>0.154723546897336</v>
      </c>
      <c r="J30" s="150">
        <v>0.59938435854385097</v>
      </c>
      <c r="K30" s="167">
        <v>47.572386209732301</v>
      </c>
      <c r="L30">
        <v>5.1582070783660798</v>
      </c>
      <c r="M30" s="32">
        <f t="shared" si="2"/>
        <v>49.253329451774981</v>
      </c>
      <c r="N30" s="92">
        <f t="shared" si="3"/>
        <v>5.1582070783660798</v>
      </c>
      <c r="O30" s="50">
        <v>0.94664089858836198</v>
      </c>
      <c r="P30" s="50">
        <v>0.137691748651008</v>
      </c>
      <c r="Q30" s="77">
        <v>0.74545457674744819</v>
      </c>
      <c r="Y30">
        <v>7123.2896710803197</v>
      </c>
      <c r="Z30">
        <v>264.57725827366102</v>
      </c>
      <c r="AA30">
        <v>40425.955592143</v>
      </c>
      <c r="AB30">
        <v>1378.37056693518</v>
      </c>
      <c r="AC30">
        <v>381.99507141464602</v>
      </c>
      <c r="AD30">
        <v>45.967930105653302</v>
      </c>
      <c r="AE30">
        <v>209923.655177332</v>
      </c>
      <c r="AF30">
        <v>13991.297024252201</v>
      </c>
      <c r="AG30">
        <v>6.8638275288674997</v>
      </c>
      <c r="AH30">
        <v>1.40885342075338</v>
      </c>
      <c r="AI30">
        <v>512.27489889791195</v>
      </c>
      <c r="AJ30">
        <v>66.7882036020264</v>
      </c>
      <c r="AK30">
        <v>2.4281342344915</v>
      </c>
      <c r="AL30">
        <v>0.489279233276735</v>
      </c>
      <c r="AM30">
        <v>59.925437954458801</v>
      </c>
      <c r="AN30">
        <v>10.7224531231603</v>
      </c>
      <c r="AO30">
        <v>26.393732289174402</v>
      </c>
      <c r="AP30">
        <v>4.4900057759064902</v>
      </c>
      <c r="AQ30">
        <v>6.2881270088892096</v>
      </c>
      <c r="AR30">
        <v>0.99796346432147598</v>
      </c>
      <c r="AS30">
        <v>90.404335259707494</v>
      </c>
      <c r="AT30">
        <v>3.0604879641401399</v>
      </c>
      <c r="AU30">
        <v>13.5570287821857</v>
      </c>
      <c r="AV30">
        <v>0.42325753141089101</v>
      </c>
      <c r="AW30">
        <v>3.6866821224484002E-2</v>
      </c>
      <c r="AX30">
        <v>3.7618066075920001E-3</v>
      </c>
    </row>
    <row r="31" spans="1:50" x14ac:dyDescent="0.25">
      <c r="A31" t="s">
        <v>583</v>
      </c>
      <c r="B31" s="131">
        <v>43.983154225589999</v>
      </c>
      <c r="C31" s="133">
        <v>153.76653092707099</v>
      </c>
      <c r="D31" s="140">
        <v>9.3117217832504195</v>
      </c>
      <c r="E31" s="87">
        <v>0.62631608999237698</v>
      </c>
      <c r="F31" s="31">
        <f t="shared" si="0"/>
        <v>9.6407461827062164</v>
      </c>
      <c r="G31" s="89">
        <f t="shared" si="1"/>
        <v>0.62631608999237698</v>
      </c>
      <c r="H31" s="115">
        <v>0.411058880020368</v>
      </c>
      <c r="I31" s="147">
        <v>5.8101098510212001E-2</v>
      </c>
      <c r="J31" s="150">
        <v>0.47586445732012395</v>
      </c>
      <c r="K31" s="167">
        <v>22.491659511906899</v>
      </c>
      <c r="L31">
        <v>7.3589994661775604</v>
      </c>
      <c r="M31" s="32">
        <f t="shared" si="2"/>
        <v>23.286389523813057</v>
      </c>
      <c r="N31" s="92">
        <f t="shared" si="3"/>
        <v>7.3589994661775604</v>
      </c>
      <c r="O31" s="50">
        <v>2.4227183696652599</v>
      </c>
      <c r="P31" s="50">
        <v>0.53996689548881105</v>
      </c>
      <c r="Q31" s="77">
        <v>0.68118791014769864</v>
      </c>
      <c r="Y31">
        <v>7199.0022355130304</v>
      </c>
      <c r="Z31">
        <v>265.155498812323</v>
      </c>
      <c r="AA31">
        <v>39081.184171900997</v>
      </c>
      <c r="AB31">
        <v>1300.5135428517101</v>
      </c>
      <c r="AC31">
        <v>849.77892464659305</v>
      </c>
      <c r="AD31">
        <v>106.30736187733</v>
      </c>
      <c r="AE31">
        <v>211320.58599408399</v>
      </c>
      <c r="AF31">
        <v>14102.6424062652</v>
      </c>
      <c r="AG31">
        <v>2.4464508016341001E-2</v>
      </c>
      <c r="AH31">
        <v>8.9636745178919997E-3</v>
      </c>
      <c r="AI31">
        <v>204.95078357920099</v>
      </c>
      <c r="AJ31">
        <v>27.063730934876499</v>
      </c>
      <c r="AK31">
        <v>2.0923120962320301</v>
      </c>
      <c r="AL31">
        <v>0.351459576563451</v>
      </c>
      <c r="AM31">
        <v>0.25395889912260899</v>
      </c>
      <c r="AN31">
        <v>5.0355317168701001E-2</v>
      </c>
      <c r="AO31">
        <v>0.17740102526077101</v>
      </c>
      <c r="AP31">
        <v>3.8892131914260997E-2</v>
      </c>
      <c r="AQ31">
        <v>0.36626420457847497</v>
      </c>
      <c r="AR31">
        <v>6.1167983734743997E-2</v>
      </c>
      <c r="AS31">
        <v>18.9198818939585</v>
      </c>
      <c r="AT31">
        <v>0.72282158530414398</v>
      </c>
      <c r="AU31">
        <v>2.5358984590254399</v>
      </c>
      <c r="AV31">
        <v>8.8598126664440002E-2</v>
      </c>
      <c r="AW31">
        <v>3.7645985933695003E-2</v>
      </c>
      <c r="AX31">
        <v>2.83941994985E-3</v>
      </c>
    </row>
    <row r="32" spans="1:50" x14ac:dyDescent="0.25">
      <c r="A32" t="s">
        <v>584</v>
      </c>
      <c r="B32" s="131">
        <v>152.43318221421501</v>
      </c>
      <c r="C32" s="133">
        <v>130.00107877789699</v>
      </c>
      <c r="D32" s="140">
        <v>83.831135589490202</v>
      </c>
      <c r="E32" s="87">
        <v>5.87734317703696</v>
      </c>
      <c r="F32" s="31">
        <f t="shared" si="0"/>
        <v>86.793261143181454</v>
      </c>
      <c r="G32" s="89">
        <f t="shared" si="1"/>
        <v>5.87734317703696</v>
      </c>
      <c r="H32" s="115">
        <v>1.68839629916464</v>
      </c>
      <c r="I32" s="147">
        <v>0.18495922445772001</v>
      </c>
      <c r="J32" s="150">
        <v>0.63999133857487933</v>
      </c>
      <c r="K32" s="167">
        <v>49.720014803329697</v>
      </c>
      <c r="L32">
        <v>3.3245434649847598</v>
      </c>
      <c r="M32" s="32">
        <f t="shared" si="2"/>
        <v>51.476843281713258</v>
      </c>
      <c r="N32" s="92">
        <f t="shared" si="3"/>
        <v>3.3245434649847598</v>
      </c>
      <c r="O32" s="50">
        <v>0.59276660540297199</v>
      </c>
      <c r="P32" s="50">
        <v>7.4557792414359003E-2</v>
      </c>
      <c r="Q32" s="77">
        <v>0.53160793453495214</v>
      </c>
      <c r="Y32">
        <v>7308.40392401994</v>
      </c>
      <c r="Z32">
        <v>270.07550711783102</v>
      </c>
      <c r="AA32">
        <v>37438.600391270404</v>
      </c>
      <c r="AB32">
        <v>1234.0266135521599</v>
      </c>
      <c r="AC32">
        <v>337.02337536416798</v>
      </c>
      <c r="AD32">
        <v>40.164806725410699</v>
      </c>
      <c r="AE32">
        <v>213314.571169987</v>
      </c>
      <c r="AF32">
        <v>14183.400541777301</v>
      </c>
      <c r="AG32">
        <v>3.1396075047774002E-2</v>
      </c>
      <c r="AH32">
        <v>9.8027130294480007E-3</v>
      </c>
      <c r="AI32">
        <v>649.41846978923104</v>
      </c>
      <c r="AJ32">
        <v>81.648106005254405</v>
      </c>
      <c r="AK32">
        <v>2.2188178987148599</v>
      </c>
      <c r="AL32">
        <v>0.35009538982319299</v>
      </c>
      <c r="AM32">
        <v>0.40988623696054999</v>
      </c>
      <c r="AN32">
        <v>6.6378710876749999E-2</v>
      </c>
      <c r="AO32">
        <v>0.45245610413764498</v>
      </c>
      <c r="AP32">
        <v>7.1294747658021004E-2</v>
      </c>
      <c r="AQ32">
        <v>0.38743759015950302</v>
      </c>
      <c r="AR32">
        <v>6.5227937615849996E-2</v>
      </c>
      <c r="AS32">
        <v>127.88605689398899</v>
      </c>
      <c r="AT32">
        <v>4.25849612783251</v>
      </c>
      <c r="AU32">
        <v>19.1151495345092</v>
      </c>
      <c r="AV32">
        <v>0.58318432682725796</v>
      </c>
      <c r="AW32">
        <v>3.1067819543311E-2</v>
      </c>
      <c r="AX32">
        <v>2.6396948507969998E-3</v>
      </c>
    </row>
    <row r="33" spans="1:50" x14ac:dyDescent="0.25">
      <c r="A33" t="s">
        <v>585</v>
      </c>
      <c r="B33" s="131">
        <v>13516.025540287101</v>
      </c>
      <c r="C33" s="133">
        <v>67329.275944167195</v>
      </c>
      <c r="D33" s="140">
        <v>0.46854733270679699</v>
      </c>
      <c r="E33" s="87">
        <v>5.1402366628516001E-2</v>
      </c>
      <c r="F33" s="31">
        <f t="shared" si="0"/>
        <v>0.48510318653801571</v>
      </c>
      <c r="G33" s="89">
        <f t="shared" si="1"/>
        <v>5.1402366628516001E-2</v>
      </c>
      <c r="H33" s="115">
        <v>0.28827005089698898</v>
      </c>
      <c r="I33" s="147">
        <v>2.1942258989149999E-3</v>
      </c>
      <c r="J33" s="150">
        <v>6.9382855097675916E-2</v>
      </c>
      <c r="K33" s="167">
        <v>1.62082895128533</v>
      </c>
      <c r="L33">
        <v>0.171098042360805</v>
      </c>
      <c r="M33" s="32">
        <f t="shared" si="2"/>
        <v>1.6781000215267641</v>
      </c>
      <c r="N33" s="92">
        <f t="shared" si="3"/>
        <v>0.171098042360805</v>
      </c>
      <c r="O33" s="50">
        <v>3.4648954795589502</v>
      </c>
      <c r="P33" s="50">
        <v>2.9987560832613998E-2</v>
      </c>
      <c r="Q33" s="77">
        <v>8.1986651345389933E-2</v>
      </c>
      <c r="Y33">
        <v>7680.1411319237704</v>
      </c>
      <c r="Z33">
        <v>280.28232360576698</v>
      </c>
      <c r="AA33">
        <v>37348.148271938699</v>
      </c>
      <c r="AB33">
        <v>1194.17020328488</v>
      </c>
      <c r="AC33">
        <v>100.91170639595499</v>
      </c>
      <c r="AD33">
        <v>14.231618439693801</v>
      </c>
      <c r="AE33">
        <v>220850.06874155399</v>
      </c>
      <c r="AF33">
        <v>14640.2482746364</v>
      </c>
      <c r="AG33">
        <v>4.4050278386706196</v>
      </c>
      <c r="AH33">
        <v>0.16548167743265399</v>
      </c>
      <c r="AI33">
        <v>750.44223805686397</v>
      </c>
      <c r="AJ33">
        <v>93.956063456288405</v>
      </c>
      <c r="AK33">
        <v>580.29276569701005</v>
      </c>
      <c r="AL33">
        <v>67.343231621940305</v>
      </c>
      <c r="AM33">
        <v>2.0577995099172699</v>
      </c>
      <c r="AN33">
        <v>0.39205684804873198</v>
      </c>
      <c r="AO33">
        <v>0.68972829773426503</v>
      </c>
      <c r="AP33">
        <v>0.19146731643463299</v>
      </c>
      <c r="AQ33">
        <v>0.25427166205778401</v>
      </c>
      <c r="AR33">
        <v>4.0736321594506998E-2</v>
      </c>
      <c r="AS33">
        <v>334.48308689118801</v>
      </c>
      <c r="AT33">
        <v>11.059493485494601</v>
      </c>
      <c r="AU33">
        <v>59.352418577601398</v>
      </c>
      <c r="AV33">
        <v>1.7990953763192199</v>
      </c>
      <c r="AW33">
        <v>17.296534776774902</v>
      </c>
      <c r="AX33">
        <v>1.94652772185454</v>
      </c>
    </row>
    <row r="34" spans="1:50" x14ac:dyDescent="0.25">
      <c r="A34" t="s">
        <v>586</v>
      </c>
      <c r="B34" s="131">
        <v>994.21615286665406</v>
      </c>
      <c r="C34" s="133">
        <v>5207.5333257553802</v>
      </c>
      <c r="D34" s="140">
        <v>0.266521444762788</v>
      </c>
      <c r="E34" s="87">
        <v>9.6145134919859002E-2</v>
      </c>
      <c r="F34" s="31">
        <f t="shared" si="0"/>
        <v>0.27593882860933988</v>
      </c>
      <c r="G34" s="89">
        <f t="shared" si="1"/>
        <v>9.6145134919859002E-2</v>
      </c>
      <c r="H34" s="115">
        <v>0.28238683141864201</v>
      </c>
      <c r="I34" s="147">
        <v>3.0149587070052001E-2</v>
      </c>
      <c r="J34" s="150">
        <v>0.29596596637643774</v>
      </c>
      <c r="K34" s="167">
        <v>0.94259627717763195</v>
      </c>
      <c r="L34">
        <v>0.254573193043237</v>
      </c>
      <c r="M34" s="32">
        <f t="shared" si="2"/>
        <v>0.97590238116642414</v>
      </c>
      <c r="N34" s="92">
        <f t="shared" si="3"/>
        <v>0.254573193043237</v>
      </c>
      <c r="O34" s="50">
        <v>3.5487018030294899</v>
      </c>
      <c r="P34" s="50">
        <v>0.21312873824878401</v>
      </c>
      <c r="Q34" s="77">
        <v>0.22237479310417663</v>
      </c>
      <c r="Y34">
        <v>7357.9447747660497</v>
      </c>
      <c r="Z34">
        <v>272.98787209904702</v>
      </c>
      <c r="AA34">
        <v>40442.741121437699</v>
      </c>
      <c r="AB34">
        <v>1317.14724598418</v>
      </c>
      <c r="AC34">
        <v>2522.1911346463198</v>
      </c>
      <c r="AD34">
        <v>300.55678598513401</v>
      </c>
      <c r="AE34">
        <v>219015.096556003</v>
      </c>
      <c r="AF34">
        <v>14661.418179232</v>
      </c>
      <c r="AG34">
        <v>7.8894942375234303</v>
      </c>
      <c r="AH34">
        <v>0.27163033961944699</v>
      </c>
      <c r="AI34">
        <v>301.373979946747</v>
      </c>
      <c r="AJ34">
        <v>38.386077165535397</v>
      </c>
      <c r="AK34">
        <v>43.559834217901503</v>
      </c>
      <c r="AL34">
        <v>2.0016379694165698</v>
      </c>
      <c r="AM34">
        <v>98.770738118735693</v>
      </c>
      <c r="AN34">
        <v>20.1577804317374</v>
      </c>
      <c r="AO34">
        <v>42.047319356637097</v>
      </c>
      <c r="AP34">
        <v>8.6395013661800295</v>
      </c>
      <c r="AQ34">
        <v>8.5967466827041594</v>
      </c>
      <c r="AR34">
        <v>1.73991862187331</v>
      </c>
      <c r="AS34">
        <v>20.340240902130098</v>
      </c>
      <c r="AT34">
        <v>0.90407021366541196</v>
      </c>
      <c r="AU34">
        <v>2.45360067198343</v>
      </c>
      <c r="AV34">
        <v>9.7278708317406995E-2</v>
      </c>
      <c r="AW34">
        <v>1.24595375097584</v>
      </c>
      <c r="AX34">
        <v>0.400279592165867</v>
      </c>
    </row>
    <row r="35" spans="1:50" s="56" customFormat="1" x14ac:dyDescent="0.25">
      <c r="A35" s="56" t="s">
        <v>587</v>
      </c>
      <c r="B35" s="170">
        <v>62.024010228346</v>
      </c>
      <c r="C35" s="136">
        <v>145.43644252303801</v>
      </c>
      <c r="D35" s="141">
        <v>15.8877510435088</v>
      </c>
      <c r="E35" s="145">
        <v>1.2325206483315501</v>
      </c>
      <c r="F35" s="57">
        <f t="shared" si="0"/>
        <v>16.449135701198706</v>
      </c>
      <c r="G35" s="107">
        <f t="shared" si="1"/>
        <v>1.2325206483315501</v>
      </c>
      <c r="H35" s="164">
        <v>0.61096972073567901</v>
      </c>
      <c r="I35" s="157">
        <v>9.2032049657080006E-2</v>
      </c>
      <c r="J35" s="158">
        <v>0.51500609734486036</v>
      </c>
      <c r="K35" s="168">
        <v>25.639359296505599</v>
      </c>
      <c r="L35" s="56">
        <v>3.02162951793597</v>
      </c>
      <c r="M35" s="58">
        <f t="shared" si="2"/>
        <v>26.545311492171336</v>
      </c>
      <c r="N35" s="112">
        <f t="shared" si="3"/>
        <v>3.02162951793597</v>
      </c>
      <c r="O35" s="60">
        <v>1.61678001362572</v>
      </c>
      <c r="P35" s="60">
        <v>0.23328221850272099</v>
      </c>
      <c r="Q35" s="106">
        <v>0.81677670166786731</v>
      </c>
      <c r="R35" s="56" t="s">
        <v>337</v>
      </c>
      <c r="Y35" s="56">
        <v>7480.1229015292101</v>
      </c>
      <c r="Z35" s="56">
        <v>276.12037988975197</v>
      </c>
      <c r="AA35" s="56">
        <v>40853.708407174301</v>
      </c>
      <c r="AB35" s="56">
        <v>1417.9817924782701</v>
      </c>
      <c r="AC35" s="56">
        <v>346.68627071898902</v>
      </c>
      <c r="AD35" s="56">
        <v>45.746289396124702</v>
      </c>
      <c r="AE35" s="56">
        <v>213243.25234812399</v>
      </c>
      <c r="AF35" s="56">
        <v>14185.428164814</v>
      </c>
      <c r="AG35" s="56">
        <v>17.121861185597499</v>
      </c>
      <c r="AH35" s="56">
        <v>4.0188608742043401</v>
      </c>
      <c r="AI35" s="56">
        <v>396.98944127862001</v>
      </c>
      <c r="AJ35" s="56">
        <v>51.882637679172298</v>
      </c>
      <c r="AK35" s="56">
        <v>1.6742336664399</v>
      </c>
      <c r="AL35" s="56">
        <v>0.35465302125425902</v>
      </c>
      <c r="AM35" s="56">
        <v>135.880924221344</v>
      </c>
      <c r="AN35" s="56">
        <v>32.923378884577303</v>
      </c>
      <c r="AO35" s="56">
        <v>58.855129362816903</v>
      </c>
      <c r="AP35" s="56">
        <v>13.950704402606499</v>
      </c>
      <c r="AQ35" s="56">
        <v>12.011696935138399</v>
      </c>
      <c r="AR35" s="56">
        <v>2.7665652430693402</v>
      </c>
      <c r="AS35" s="56">
        <v>33.668962796246802</v>
      </c>
      <c r="AT35" s="56">
        <v>1.17526898618708</v>
      </c>
      <c r="AU35" s="56">
        <v>4.1647593221664598</v>
      </c>
      <c r="AV35" s="56">
        <v>0.143763003933778</v>
      </c>
      <c r="AW35" s="56">
        <v>3.5792226628965002E-2</v>
      </c>
      <c r="AX35" s="56">
        <v>3.105457284535E-3</v>
      </c>
    </row>
    <row r="36" spans="1:50" x14ac:dyDescent="0.25">
      <c r="A36" t="s">
        <v>588</v>
      </c>
      <c r="B36" s="131">
        <v>53.001746965831501</v>
      </c>
      <c r="C36" s="133">
        <v>238.313251977432</v>
      </c>
      <c r="D36" s="140">
        <v>2.5540597457198801</v>
      </c>
      <c r="E36" s="87">
        <v>0.25798624350785498</v>
      </c>
      <c r="F36" s="31">
        <f t="shared" si="0"/>
        <v>2.6443059959376751</v>
      </c>
      <c r="G36" s="89">
        <f t="shared" si="1"/>
        <v>0.25798624350785498</v>
      </c>
      <c r="H36" s="115">
        <v>0.32023634054412298</v>
      </c>
      <c r="I36" s="147">
        <v>5.1603542174189998E-2</v>
      </c>
      <c r="J36" s="150">
        <v>0.62683984908447932</v>
      </c>
      <c r="K36" s="167">
        <v>8.0934572704980905</v>
      </c>
      <c r="L36">
        <v>1.4422887544820899</v>
      </c>
      <c r="M36" s="32">
        <f t="shared" si="2"/>
        <v>8.379434985461268</v>
      </c>
      <c r="N36" s="92">
        <f t="shared" si="3"/>
        <v>1.4422887544820899</v>
      </c>
      <c r="O36" s="50">
        <v>3.14795587460193</v>
      </c>
      <c r="P36" s="50">
        <v>0.50635860567332103</v>
      </c>
      <c r="Q36" s="77">
        <v>0.90263344240224685</v>
      </c>
      <c r="Y36">
        <v>7143.9881186082903</v>
      </c>
      <c r="Z36">
        <v>269.74961348363303</v>
      </c>
      <c r="AA36">
        <v>39924.346512358803</v>
      </c>
      <c r="AB36">
        <v>1408.97175411648</v>
      </c>
      <c r="AC36">
        <v>761.76508107800896</v>
      </c>
      <c r="AD36">
        <v>143.312935550964</v>
      </c>
      <c r="AE36">
        <v>212056.582911384</v>
      </c>
      <c r="AF36">
        <v>14133.4554934022</v>
      </c>
      <c r="AG36">
        <v>9.6721291328611E-2</v>
      </c>
      <c r="AH36">
        <v>2.3135040942434001E-2</v>
      </c>
      <c r="AI36">
        <v>174.20041782907199</v>
      </c>
      <c r="AJ36">
        <v>24.019232797934201</v>
      </c>
      <c r="AK36">
        <v>2.6477785822353899</v>
      </c>
      <c r="AL36">
        <v>0.50781477142590803</v>
      </c>
      <c r="AM36">
        <v>2.3259128433587599</v>
      </c>
      <c r="AN36">
        <v>0.64215468805462805</v>
      </c>
      <c r="AO36">
        <v>1.68861231220402</v>
      </c>
      <c r="AP36">
        <v>0.253192452005568</v>
      </c>
      <c r="AQ36">
        <v>0.88877804348893197</v>
      </c>
      <c r="AR36">
        <v>0.12625322990924601</v>
      </c>
      <c r="AS36">
        <v>9.6636089177778697</v>
      </c>
      <c r="AT36">
        <v>0.44480558394796899</v>
      </c>
      <c r="AU36">
        <v>1.08733747759722</v>
      </c>
      <c r="AV36">
        <v>4.4571872048765997E-2</v>
      </c>
      <c r="AW36">
        <v>5.8368230388448003E-2</v>
      </c>
      <c r="AX36">
        <v>6.8748828589679997E-3</v>
      </c>
    </row>
    <row r="37" spans="1:50" x14ac:dyDescent="0.25">
      <c r="A37" t="s">
        <v>589</v>
      </c>
      <c r="B37" s="131">
        <v>2502.1301512988498</v>
      </c>
      <c r="C37" s="133">
        <v>12819.138194893199</v>
      </c>
      <c r="D37" s="140">
        <v>1.7450499615182E-2</v>
      </c>
      <c r="E37" s="87">
        <v>6.6072679768280004E-3</v>
      </c>
      <c r="F37" s="31">
        <f t="shared" si="0"/>
        <v>1.8067103105893753E-2</v>
      </c>
      <c r="G37" s="89">
        <f t="shared" si="1"/>
        <v>6.6072679768280004E-3</v>
      </c>
      <c r="H37" s="115">
        <v>0.28185569425837798</v>
      </c>
      <c r="I37" s="147">
        <v>1.1715954839441E-2</v>
      </c>
      <c r="J37" s="150">
        <v>0.10978343621841451</v>
      </c>
      <c r="K37" s="167">
        <v>6.1767344501630003E-2</v>
      </c>
      <c r="L37">
        <v>2.5419557046501999E-2</v>
      </c>
      <c r="M37" s="32">
        <f t="shared" si="2"/>
        <v>6.3949858531117482E-2</v>
      </c>
      <c r="N37" s="92">
        <f t="shared" si="3"/>
        <v>2.5419557046501999E-2</v>
      </c>
      <c r="O37" s="50">
        <v>3.5473530756051699</v>
      </c>
      <c r="P37" s="50">
        <v>0.106709856700692</v>
      </c>
      <c r="Q37" s="77">
        <v>7.3095572509569121E-2</v>
      </c>
      <c r="Y37">
        <v>6951.2630166155504</v>
      </c>
      <c r="Z37">
        <v>253.682336929115</v>
      </c>
      <c r="AA37">
        <v>42026.389325497199</v>
      </c>
      <c r="AB37">
        <v>1332.17701864067</v>
      </c>
      <c r="AC37">
        <v>3203.4507109435399</v>
      </c>
      <c r="AD37">
        <v>585.99745347690498</v>
      </c>
      <c r="AE37">
        <v>209089.07011205101</v>
      </c>
      <c r="AF37">
        <v>13860.606498318501</v>
      </c>
      <c r="AG37">
        <v>0.93042476583387501</v>
      </c>
      <c r="AH37">
        <v>0.22050453493866301</v>
      </c>
      <c r="AI37">
        <v>61.581752391538998</v>
      </c>
      <c r="AJ37">
        <v>8.5386529428019102</v>
      </c>
      <c r="AK37">
        <v>112.60541486299201</v>
      </c>
      <c r="AL37">
        <v>28.7067493963158</v>
      </c>
      <c r="AM37">
        <v>11.5702177961264</v>
      </c>
      <c r="AN37">
        <v>2.55920124100339</v>
      </c>
      <c r="AO37">
        <v>5.5197621025924599</v>
      </c>
      <c r="AP37">
        <v>1.10188870148424</v>
      </c>
      <c r="AQ37">
        <v>1.49631617628824</v>
      </c>
      <c r="AR37">
        <v>0.25208092478312899</v>
      </c>
      <c r="AS37">
        <v>3.2533672127869</v>
      </c>
      <c r="AT37">
        <v>0.236892128070332</v>
      </c>
      <c r="AU37">
        <v>0.41993935067844901</v>
      </c>
      <c r="AV37">
        <v>4.4974340540023E-2</v>
      </c>
      <c r="AW37">
        <v>3.2430344940880902</v>
      </c>
      <c r="AX37">
        <v>0.82802012008957504</v>
      </c>
    </row>
    <row r="38" spans="1:50" x14ac:dyDescent="0.25">
      <c r="A38" t="s">
        <v>590</v>
      </c>
      <c r="B38" s="131">
        <v>14669.3981596538</v>
      </c>
      <c r="C38" s="133">
        <v>74257.830289556005</v>
      </c>
      <c r="D38" s="140">
        <v>0.16639626304993799</v>
      </c>
      <c r="E38" s="87">
        <v>8.2044863060730007E-3</v>
      </c>
      <c r="F38" s="31">
        <f t="shared" si="0"/>
        <v>0.1722757804792682</v>
      </c>
      <c r="G38" s="89">
        <f t="shared" si="1"/>
        <v>8.2044863060730007E-3</v>
      </c>
      <c r="H38" s="115">
        <v>0.284408402920448</v>
      </c>
      <c r="I38" s="147">
        <v>2.2076143288680002E-3</v>
      </c>
      <c r="J38" s="150">
        <v>0.15742472916442124</v>
      </c>
      <c r="K38" s="167">
        <v>0.58386245595448305</v>
      </c>
      <c r="L38">
        <v>2.8626184815114999E-2</v>
      </c>
      <c r="M38" s="32">
        <f t="shared" si="2"/>
        <v>0.60449290415803236</v>
      </c>
      <c r="N38" s="92">
        <f t="shared" si="3"/>
        <v>2.8626184815114999E-2</v>
      </c>
      <c r="O38" s="50">
        <v>3.5147469831538798</v>
      </c>
      <c r="P38" s="50">
        <v>2.4850640005067998E-2</v>
      </c>
      <c r="Q38" s="77">
        <v>0.14420841056269482</v>
      </c>
      <c r="Y38">
        <v>7268.59231365918</v>
      </c>
      <c r="Z38">
        <v>268.441197511361</v>
      </c>
      <c r="AA38">
        <v>39868.546966224603</v>
      </c>
      <c r="AB38">
        <v>1289.95513129818</v>
      </c>
      <c r="AC38">
        <v>352.081031040531</v>
      </c>
      <c r="AD38">
        <v>42.0037723629314</v>
      </c>
      <c r="AE38">
        <v>211638.40358401401</v>
      </c>
      <c r="AF38">
        <v>14047.521302098099</v>
      </c>
      <c r="AG38">
        <v>2.7015368106092201</v>
      </c>
      <c r="AH38">
        <v>0.42803843339157999</v>
      </c>
      <c r="AI38">
        <v>626.63928109913695</v>
      </c>
      <c r="AJ38">
        <v>78.301409918142497</v>
      </c>
      <c r="AK38">
        <v>615.13405579348398</v>
      </c>
      <c r="AL38">
        <v>39.720120576078997</v>
      </c>
      <c r="AM38">
        <v>13.856961690158</v>
      </c>
      <c r="AN38">
        <v>2.5635865620299998</v>
      </c>
      <c r="AO38">
        <v>6.9726147544979398</v>
      </c>
      <c r="AP38">
        <v>1.2344954797096399</v>
      </c>
      <c r="AQ38">
        <v>1.8638973797763501</v>
      </c>
      <c r="AR38">
        <v>0.30458681731433701</v>
      </c>
      <c r="AS38">
        <v>134.439402561478</v>
      </c>
      <c r="AT38">
        <v>4.4779414973936902</v>
      </c>
      <c r="AU38">
        <v>21.445696221332501</v>
      </c>
      <c r="AV38">
        <v>0.65523005276867696</v>
      </c>
      <c r="AW38">
        <v>17.632063483308301</v>
      </c>
      <c r="AX38">
        <v>1.0584538978865901</v>
      </c>
    </row>
    <row r="39" spans="1:50" x14ac:dyDescent="0.25">
      <c r="A39" t="s">
        <v>591</v>
      </c>
      <c r="B39" s="131">
        <v>10771.303871292101</v>
      </c>
      <c r="C39" s="133">
        <v>54285.065423929198</v>
      </c>
      <c r="D39" s="140">
        <v>3.6909000182513002E-2</v>
      </c>
      <c r="E39" s="87">
        <v>1.8095966727347999E-2</v>
      </c>
      <c r="F39" s="31">
        <f t="shared" si="0"/>
        <v>3.8213158736885765E-2</v>
      </c>
      <c r="G39" s="89">
        <f t="shared" si="1"/>
        <v>1.8095966727347999E-2</v>
      </c>
      <c r="H39" s="115">
        <v>0.28299566021003397</v>
      </c>
      <c r="I39" s="147">
        <v>3.6803099360596003E-2</v>
      </c>
      <c r="J39" s="150">
        <v>0.26524982766353405</v>
      </c>
      <c r="K39" s="167">
        <v>0.13016153228292299</v>
      </c>
      <c r="L39">
        <v>6.2168570304560002E-2</v>
      </c>
      <c r="M39" s="32">
        <f t="shared" si="2"/>
        <v>0.13476071608464155</v>
      </c>
      <c r="N39" s="92">
        <f t="shared" si="3"/>
        <v>6.2168570304560002E-2</v>
      </c>
      <c r="O39" s="50">
        <v>3.5334490332886199</v>
      </c>
      <c r="P39" s="50">
        <v>0.19684076967994801</v>
      </c>
      <c r="Q39" s="77">
        <v>0.11663475882965786</v>
      </c>
      <c r="Y39">
        <v>7829.75518250804</v>
      </c>
      <c r="Z39">
        <v>291.32816543001297</v>
      </c>
      <c r="AA39">
        <v>37281.115459907902</v>
      </c>
      <c r="AB39">
        <v>1207.8859331495501</v>
      </c>
      <c r="AC39">
        <v>240.88017743812301</v>
      </c>
      <c r="AD39">
        <v>28.184430847381901</v>
      </c>
      <c r="AE39">
        <v>223580.39675567599</v>
      </c>
      <c r="AF39">
        <v>14880.403474458</v>
      </c>
      <c r="AG39">
        <v>0.36222835602813402</v>
      </c>
      <c r="AH39">
        <v>2.8545460182689001E-2</v>
      </c>
      <c r="AI39">
        <v>233.64082962405999</v>
      </c>
      <c r="AJ39">
        <v>30.2490735313173</v>
      </c>
      <c r="AK39">
        <v>463.713128559219</v>
      </c>
      <c r="AL39">
        <v>17.463371452973099</v>
      </c>
      <c r="AM39">
        <v>6.1735841077502398</v>
      </c>
      <c r="AN39">
        <v>1.7494336983132299</v>
      </c>
      <c r="AO39">
        <v>2.3284712925206099</v>
      </c>
      <c r="AP39">
        <v>0.79649130133934398</v>
      </c>
      <c r="AQ39">
        <v>0.71109829090500098</v>
      </c>
      <c r="AR39">
        <v>6.9297071882560998E-2</v>
      </c>
      <c r="AS39">
        <v>24.815399671548199</v>
      </c>
      <c r="AT39">
        <v>1.01786286074474</v>
      </c>
      <c r="AU39">
        <v>3.4733209210324101</v>
      </c>
      <c r="AV39">
        <v>0.154239009357721</v>
      </c>
      <c r="AW39">
        <v>12.8358610541547</v>
      </c>
      <c r="AX39">
        <v>3.43629246616003</v>
      </c>
    </row>
    <row r="40" spans="1:50" x14ac:dyDescent="0.25">
      <c r="A40" t="s">
        <v>592</v>
      </c>
      <c r="B40" s="131">
        <v>132.24370885431</v>
      </c>
      <c r="C40" s="133">
        <v>479.62144448000402</v>
      </c>
      <c r="D40" s="140">
        <v>7.7771638317284104</v>
      </c>
      <c r="E40" s="87">
        <v>0.96059337401172695</v>
      </c>
      <c r="F40" s="31">
        <f t="shared" si="0"/>
        <v>8.0519654977110218</v>
      </c>
      <c r="G40" s="89">
        <f t="shared" si="1"/>
        <v>0.96059337401172695</v>
      </c>
      <c r="H40" s="115">
        <v>0.39840801299421102</v>
      </c>
      <c r="I40" s="147">
        <v>7.5728665222211E-2</v>
      </c>
      <c r="J40" s="150">
        <v>0.64980956739589868</v>
      </c>
      <c r="K40" s="167">
        <v>18.934571062615198</v>
      </c>
      <c r="L40">
        <v>3.4958952469207198</v>
      </c>
      <c r="M40" s="32">
        <f t="shared" si="2"/>
        <v>19.603613374858273</v>
      </c>
      <c r="N40" s="92">
        <f t="shared" si="3"/>
        <v>3.4958952469207198</v>
      </c>
      <c r="O40" s="50">
        <v>2.4749555770487701</v>
      </c>
      <c r="P40" s="50">
        <v>0.46297448380727801</v>
      </c>
      <c r="Q40" s="77">
        <v>0.98699122504073733</v>
      </c>
      <c r="Y40">
        <v>8282.6541219296705</v>
      </c>
      <c r="Z40">
        <v>308.23179490960803</v>
      </c>
      <c r="AA40">
        <v>37734.256841689203</v>
      </c>
      <c r="AB40">
        <v>1266.4255538678301</v>
      </c>
      <c r="AC40">
        <v>221.752914715092</v>
      </c>
      <c r="AD40">
        <v>29.317941006986999</v>
      </c>
      <c r="AE40">
        <v>221706.053954131</v>
      </c>
      <c r="AF40">
        <v>14755.064578690201</v>
      </c>
      <c r="AG40">
        <v>6.6636025693769998E-3</v>
      </c>
      <c r="AH40">
        <v>5.4802044347489996E-3</v>
      </c>
      <c r="AI40">
        <v>416.77545399849902</v>
      </c>
      <c r="AJ40">
        <v>53.870844451889297</v>
      </c>
      <c r="AK40">
        <v>4.36341820482627</v>
      </c>
      <c r="AL40">
        <v>0.60367602551795296</v>
      </c>
      <c r="AM40">
        <v>5.9323997826675003E-2</v>
      </c>
      <c r="AN40">
        <v>2.812202517259E-2</v>
      </c>
      <c r="AO40">
        <v>6.3179726805958E-2</v>
      </c>
      <c r="AP40">
        <v>2.7071965972903001E-2</v>
      </c>
      <c r="AQ40">
        <v>0.14293276613185599</v>
      </c>
      <c r="AR40">
        <v>4.3978084700117E-2</v>
      </c>
      <c r="AS40">
        <v>48.262532567759102</v>
      </c>
      <c r="AT40">
        <v>1.68648916195771</v>
      </c>
      <c r="AU40">
        <v>6.6843307486043004</v>
      </c>
      <c r="AV40">
        <v>0.223331434722887</v>
      </c>
      <c r="AW40">
        <v>0.11745266733979701</v>
      </c>
      <c r="AX40">
        <v>1.712033723827E-2</v>
      </c>
    </row>
    <row r="41" spans="1:50" x14ac:dyDescent="0.25">
      <c r="A41" t="s">
        <v>593</v>
      </c>
      <c r="B41" s="131">
        <v>6600.0842591296996</v>
      </c>
      <c r="C41" s="133">
        <v>33029.115209134499</v>
      </c>
      <c r="D41" s="140">
        <v>0.304071851793357</v>
      </c>
      <c r="E41" s="87">
        <v>0.17211503502431799</v>
      </c>
      <c r="F41" s="31">
        <f t="shared" si="0"/>
        <v>0.31481605794089057</v>
      </c>
      <c r="G41" s="89">
        <f t="shared" si="1"/>
        <v>0.17211503502431799</v>
      </c>
      <c r="H41" s="115">
        <v>0.28539858494343701</v>
      </c>
      <c r="I41" s="147">
        <v>1.7119580353206001E-2</v>
      </c>
      <c r="J41" s="150">
        <v>0.10597384908802533</v>
      </c>
      <c r="K41" s="167">
        <v>1.06391187740945</v>
      </c>
      <c r="L41">
        <v>0.46164865811178002</v>
      </c>
      <c r="M41" s="32">
        <f t="shared" si="2"/>
        <v>1.101504599216087</v>
      </c>
      <c r="N41" s="92">
        <f t="shared" si="3"/>
        <v>0.46164865811178002</v>
      </c>
      <c r="O41" s="50">
        <v>3.50426155718948</v>
      </c>
      <c r="P41" s="50">
        <v>0.14053537957846499</v>
      </c>
      <c r="Q41" s="77">
        <v>9.2423675706089795E-2</v>
      </c>
      <c r="Y41">
        <v>7358.6498814234801</v>
      </c>
      <c r="Z41">
        <v>268.54968573345099</v>
      </c>
      <c r="AA41">
        <v>39259.9022332764</v>
      </c>
      <c r="AB41">
        <v>1259.86973498362</v>
      </c>
      <c r="AC41">
        <v>324.01288773666602</v>
      </c>
      <c r="AD41">
        <v>37.805146299427797</v>
      </c>
      <c r="AE41">
        <v>213772.112781781</v>
      </c>
      <c r="AF41">
        <v>14171.047458360899</v>
      </c>
      <c r="AG41">
        <v>1.03064291035684</v>
      </c>
      <c r="AH41">
        <v>0.164348027825448</v>
      </c>
      <c r="AI41">
        <v>637.65249055392201</v>
      </c>
      <c r="AJ41">
        <v>79.9155953372791</v>
      </c>
      <c r="AK41">
        <v>288.07135055484002</v>
      </c>
      <c r="AL41">
        <v>59.498087257767303</v>
      </c>
      <c r="AM41">
        <v>12.9406587862079</v>
      </c>
      <c r="AN41">
        <v>0.57948466252808795</v>
      </c>
      <c r="AO41">
        <v>5.3777403289249603</v>
      </c>
      <c r="AP41">
        <v>0.23458236443606001</v>
      </c>
      <c r="AQ41">
        <v>1.28577217038313</v>
      </c>
      <c r="AR41">
        <v>0.25101769851420802</v>
      </c>
      <c r="AS41">
        <v>126.22576671768999</v>
      </c>
      <c r="AT41">
        <v>4.2006059041146298</v>
      </c>
      <c r="AU41">
        <v>18.815615313957402</v>
      </c>
      <c r="AV41">
        <v>0.58047574274648195</v>
      </c>
      <c r="AW41">
        <v>8.4432581716127793</v>
      </c>
      <c r="AX41">
        <v>1.7294638754146201</v>
      </c>
    </row>
    <row r="42" spans="1:50" x14ac:dyDescent="0.25">
      <c r="A42" t="s">
        <v>594</v>
      </c>
      <c r="B42" s="131">
        <v>35.135545289341998</v>
      </c>
      <c r="C42" s="133">
        <v>132.616528234941</v>
      </c>
      <c r="D42" s="140">
        <v>6.4197912232671097</v>
      </c>
      <c r="E42" s="87">
        <v>0.41242710031816898</v>
      </c>
      <c r="F42" s="31">
        <f t="shared" si="0"/>
        <v>6.6466308992190397</v>
      </c>
      <c r="G42" s="89">
        <f t="shared" si="1"/>
        <v>0.41242710031816898</v>
      </c>
      <c r="H42" s="115">
        <v>0.38190429600384201</v>
      </c>
      <c r="I42" s="147">
        <v>5.2398490151478003E-2</v>
      </c>
      <c r="J42" s="150">
        <v>0.46823304548294892</v>
      </c>
      <c r="K42" s="167">
        <v>16.786563627050501</v>
      </c>
      <c r="L42">
        <v>2.4164747972657898</v>
      </c>
      <c r="M42" s="32">
        <f t="shared" si="2"/>
        <v>17.379707316786995</v>
      </c>
      <c r="N42" s="92">
        <f t="shared" si="3"/>
        <v>2.4164747972657898</v>
      </c>
      <c r="O42" s="50">
        <v>2.6191241217141399</v>
      </c>
      <c r="P42" s="50">
        <v>0.77604102927891805</v>
      </c>
      <c r="Q42" s="77">
        <v>0.48583843195559057</v>
      </c>
      <c r="Y42">
        <v>7284.5908174302704</v>
      </c>
      <c r="Z42">
        <v>266.64630924266498</v>
      </c>
      <c r="AA42">
        <v>39176.2356479515</v>
      </c>
      <c r="AB42">
        <v>1260.3078425896199</v>
      </c>
      <c r="AC42">
        <v>495.22173299485502</v>
      </c>
      <c r="AD42">
        <v>57.683358882029303</v>
      </c>
      <c r="AE42">
        <v>212777.49786575601</v>
      </c>
      <c r="AF42">
        <v>14117.981563657</v>
      </c>
      <c r="AG42">
        <v>0.42110907902842898</v>
      </c>
      <c r="AH42">
        <v>3.6003609772671002E-2</v>
      </c>
      <c r="AI42">
        <v>147.71614313560599</v>
      </c>
      <c r="AJ42">
        <v>19.475691125098301</v>
      </c>
      <c r="AK42">
        <v>1.8234573209064699</v>
      </c>
      <c r="AL42">
        <v>0.29787149554489201</v>
      </c>
      <c r="AM42">
        <v>9.5915926250209997E-3</v>
      </c>
      <c r="AN42">
        <v>8.7045122032440008E-3</v>
      </c>
      <c r="AO42">
        <v>2.7184244606981999E-2</v>
      </c>
      <c r="AP42">
        <v>1.3694242120848001E-2</v>
      </c>
      <c r="AQ42">
        <v>0.30103775230719598</v>
      </c>
      <c r="AR42">
        <v>5.0273358154486997E-2</v>
      </c>
      <c r="AS42">
        <v>12.4429810281722</v>
      </c>
      <c r="AT42">
        <v>0.53388490022058599</v>
      </c>
      <c r="AU42">
        <v>1.5938660359810299</v>
      </c>
      <c r="AV42">
        <v>6.5651788670886002E-2</v>
      </c>
      <c r="AW42">
        <v>3.4016263329094999E-2</v>
      </c>
      <c r="AX42">
        <v>2.3575521846080001E-3</v>
      </c>
    </row>
    <row r="43" spans="1:50" x14ac:dyDescent="0.25">
      <c r="A43" t="s">
        <v>595</v>
      </c>
      <c r="B43" s="131">
        <v>101.266090297857</v>
      </c>
      <c r="C43" s="133">
        <v>130.706627104185</v>
      </c>
      <c r="D43" s="140">
        <v>55.191893222582998</v>
      </c>
      <c r="E43" s="87">
        <v>5.4278640750909997</v>
      </c>
      <c r="F43" s="31">
        <f t="shared" si="0"/>
        <v>57.142067416474127</v>
      </c>
      <c r="G43" s="89">
        <f t="shared" si="1"/>
        <v>5.4278640750909997</v>
      </c>
      <c r="H43" s="115">
        <v>1.11307408628989</v>
      </c>
      <c r="I43" s="147">
        <v>0.24900457948749799</v>
      </c>
      <c r="J43" s="150">
        <v>0.43961288127695403</v>
      </c>
      <c r="K43" s="167">
        <v>49.124917406115301</v>
      </c>
      <c r="L43">
        <v>5.4764100159937597</v>
      </c>
      <c r="M43" s="32">
        <f t="shared" si="2"/>
        <v>50.860718456028181</v>
      </c>
      <c r="N43" s="92">
        <f t="shared" si="3"/>
        <v>5.4764100159937597</v>
      </c>
      <c r="O43" s="50">
        <v>0.88379322479269395</v>
      </c>
      <c r="P43" s="50">
        <v>0.15277617261199</v>
      </c>
      <c r="Q43" s="77">
        <v>0.64489523052636577</v>
      </c>
      <c r="Y43">
        <v>7219.1019675252101</v>
      </c>
      <c r="Z43">
        <v>269.17518379613699</v>
      </c>
      <c r="AA43">
        <v>38042.130136234497</v>
      </c>
      <c r="AB43">
        <v>1308.99828634648</v>
      </c>
      <c r="AC43">
        <v>410.09486925669</v>
      </c>
      <c r="AD43">
        <v>49.488744415177401</v>
      </c>
      <c r="AE43">
        <v>211543.949406856</v>
      </c>
      <c r="AF43">
        <v>14116.2819670507</v>
      </c>
      <c r="AG43">
        <v>0.42219259431678902</v>
      </c>
      <c r="AH43">
        <v>7.0061075274470003E-2</v>
      </c>
      <c r="AI43">
        <v>500.68808171555202</v>
      </c>
      <c r="AJ43">
        <v>64.693170893600794</v>
      </c>
      <c r="AK43">
        <v>1.96889506385802</v>
      </c>
      <c r="AL43">
        <v>0.46368203041142603</v>
      </c>
      <c r="AM43" t="s">
        <v>141</v>
      </c>
      <c r="AN43">
        <v>2.136331386813E-3</v>
      </c>
      <c r="AO43">
        <v>3.9315409075597003E-2</v>
      </c>
      <c r="AP43">
        <v>2.4987207238453001E-2</v>
      </c>
      <c r="AQ43">
        <v>0.232793262748065</v>
      </c>
      <c r="AR43">
        <v>6.5866104552289001E-2</v>
      </c>
      <c r="AS43">
        <v>91.835813645672502</v>
      </c>
      <c r="AT43">
        <v>3.1165915718202402</v>
      </c>
      <c r="AU43">
        <v>12.999259696007201</v>
      </c>
      <c r="AV43">
        <v>0.40562209680296202</v>
      </c>
      <c r="AW43">
        <v>3.1814713554175998E-2</v>
      </c>
      <c r="AX43">
        <v>3.9660758101340001E-3</v>
      </c>
    </row>
    <row r="44" spans="1:50" x14ac:dyDescent="0.25">
      <c r="A44" t="s">
        <v>596</v>
      </c>
      <c r="B44" s="131">
        <v>67.532994148260897</v>
      </c>
      <c r="C44" s="133">
        <v>131.470774348535</v>
      </c>
      <c r="D44" s="140">
        <v>30.69822287285</v>
      </c>
      <c r="E44" s="87">
        <v>2.3655338456896202</v>
      </c>
      <c r="F44" s="31">
        <f t="shared" si="0"/>
        <v>31.782927139172479</v>
      </c>
      <c r="G44" s="89">
        <f t="shared" si="1"/>
        <v>2.3655338456896202</v>
      </c>
      <c r="H44" s="115">
        <v>0.74841139225113396</v>
      </c>
      <c r="I44" s="147">
        <v>0.107493150842493</v>
      </c>
      <c r="J44" s="150">
        <v>0.53650716709153823</v>
      </c>
      <c r="K44" s="167">
        <v>40.6881754792621</v>
      </c>
      <c r="L44">
        <v>4.4199006837653796</v>
      </c>
      <c r="M44" s="32">
        <f t="shared" si="2"/>
        <v>42.125869045890887</v>
      </c>
      <c r="N44" s="92">
        <f t="shared" si="3"/>
        <v>4.4199006837653796</v>
      </c>
      <c r="O44" s="50">
        <v>1.33479980250319</v>
      </c>
      <c r="P44" s="50">
        <v>0.17646571499552899</v>
      </c>
      <c r="Q44" s="77">
        <v>0.82167502842667361</v>
      </c>
      <c r="Y44">
        <v>7343.8688646635501</v>
      </c>
      <c r="Z44">
        <v>270.58060046888198</v>
      </c>
      <c r="AA44">
        <v>39024.6282783809</v>
      </c>
      <c r="AB44">
        <v>1342.26622510624</v>
      </c>
      <c r="AC44">
        <v>439.23975527488602</v>
      </c>
      <c r="AD44">
        <v>51.684530866651201</v>
      </c>
      <c r="AE44">
        <v>213617.27477960201</v>
      </c>
      <c r="AF44">
        <v>14199.650275244199</v>
      </c>
      <c r="AG44">
        <v>0.225875434989808</v>
      </c>
      <c r="AH44">
        <v>2.9929837661671999E-2</v>
      </c>
      <c r="AI44">
        <v>330.319032389705</v>
      </c>
      <c r="AJ44">
        <v>43.4982904232564</v>
      </c>
      <c r="AK44">
        <v>1.90564436192874</v>
      </c>
      <c r="AL44">
        <v>0.35792799205546399</v>
      </c>
      <c r="AM44">
        <v>0.170202241167104</v>
      </c>
      <c r="AN44">
        <v>4.3846698760422999E-2</v>
      </c>
      <c r="AO44">
        <v>0.10789851009391201</v>
      </c>
      <c r="AP44">
        <v>3.2380484913229E-2</v>
      </c>
      <c r="AQ44">
        <v>0.31313192457733702</v>
      </c>
      <c r="AR44">
        <v>6.0216611625694999E-2</v>
      </c>
      <c r="AS44">
        <v>50.110786952496298</v>
      </c>
      <c r="AT44">
        <v>2.8054328654082599</v>
      </c>
      <c r="AU44">
        <v>7.18562325669859</v>
      </c>
      <c r="AV44">
        <v>0.42693374401955198</v>
      </c>
      <c r="AW44">
        <v>3.2398120720399E-2</v>
      </c>
      <c r="AX44">
        <v>4.035802914693E-3</v>
      </c>
    </row>
    <row r="45" spans="1:50" x14ac:dyDescent="0.25">
      <c r="A45" t="s">
        <v>597</v>
      </c>
      <c r="B45" s="131">
        <v>148.25430752311499</v>
      </c>
      <c r="C45" s="133">
        <v>156.77679210115201</v>
      </c>
      <c r="D45" s="140">
        <v>67.578614511885306</v>
      </c>
      <c r="E45" s="87">
        <v>3.4614128250586802</v>
      </c>
      <c r="F45" s="31">
        <f t="shared" si="0"/>
        <v>69.966466465948557</v>
      </c>
      <c r="G45" s="89">
        <f t="shared" si="1"/>
        <v>3.4614128250586802</v>
      </c>
      <c r="H45" s="115">
        <v>1.36792218083412</v>
      </c>
      <c r="I45" s="147">
        <v>0.100487472066324</v>
      </c>
      <c r="J45" s="150">
        <v>0.69725812792847419</v>
      </c>
      <c r="K45" s="167">
        <v>49.281534671390702</v>
      </c>
      <c r="L45">
        <v>2.5864614721392298</v>
      </c>
      <c r="M45" s="32">
        <f t="shared" si="2"/>
        <v>51.022869703401753</v>
      </c>
      <c r="N45" s="92">
        <f t="shared" si="3"/>
        <v>2.5864614721392298</v>
      </c>
      <c r="O45" s="50">
        <v>0.73302571421683305</v>
      </c>
      <c r="P45" s="50">
        <v>5.5835168772323002E-2</v>
      </c>
      <c r="Q45" s="77">
        <v>0.689022123059294</v>
      </c>
      <c r="Y45">
        <v>7622.5885830799098</v>
      </c>
      <c r="Z45">
        <v>281.65604014879199</v>
      </c>
      <c r="AA45">
        <v>37523.920476176099</v>
      </c>
      <c r="AB45">
        <v>1224.07066986064</v>
      </c>
      <c r="AC45">
        <v>310.16033146474501</v>
      </c>
      <c r="AD45">
        <v>36.086574866721797</v>
      </c>
      <c r="AE45">
        <v>217317.94967466401</v>
      </c>
      <c r="AF45">
        <v>14449.3913865705</v>
      </c>
      <c r="AG45">
        <v>8.9772411384669001E-2</v>
      </c>
      <c r="AH45">
        <v>1.3464649411369999E-2</v>
      </c>
      <c r="AI45">
        <v>633.24237620629401</v>
      </c>
      <c r="AJ45">
        <v>79.035243334329095</v>
      </c>
      <c r="AK45">
        <v>2.4083952914901401</v>
      </c>
      <c r="AL45">
        <v>0.29686888516833199</v>
      </c>
      <c r="AM45">
        <v>0.92435236929778997</v>
      </c>
      <c r="AN45">
        <v>9.4892511201743995E-2</v>
      </c>
      <c r="AO45">
        <v>0.60763519246351005</v>
      </c>
      <c r="AP45">
        <v>6.3938826283722994E-2</v>
      </c>
      <c r="AQ45">
        <v>0.35030021729858501</v>
      </c>
      <c r="AR45">
        <v>4.6855453136377997E-2</v>
      </c>
      <c r="AS45">
        <v>127.3711586762</v>
      </c>
      <c r="AT45">
        <v>4.2808467412280002</v>
      </c>
      <c r="AU45">
        <v>18.541658180081001</v>
      </c>
      <c r="AV45">
        <v>0.577871421025553</v>
      </c>
      <c r="AW45">
        <v>3.7584447820108002E-2</v>
      </c>
      <c r="AX45">
        <v>2.5640106512229998E-3</v>
      </c>
    </row>
    <row r="46" spans="1:50" x14ac:dyDescent="0.25">
      <c r="A46" t="s">
        <v>598</v>
      </c>
      <c r="B46" s="131">
        <v>112.340958230228</v>
      </c>
      <c r="C46" s="133">
        <v>118.31365722715201</v>
      </c>
      <c r="D46" s="140">
        <v>70.899540891733096</v>
      </c>
      <c r="E46" s="87">
        <v>5.6456559851753401</v>
      </c>
      <c r="F46" s="31">
        <f t="shared" si="0"/>
        <v>73.40473589289337</v>
      </c>
      <c r="G46" s="89">
        <f t="shared" si="1"/>
        <v>5.6456559851753401</v>
      </c>
      <c r="H46" s="115">
        <v>1.3930740655737299</v>
      </c>
      <c r="I46" s="147">
        <v>0.15859726823686199</v>
      </c>
      <c r="J46" s="150">
        <v>0.69943843371838688</v>
      </c>
      <c r="K46" s="167">
        <v>51.515396511290497</v>
      </c>
      <c r="L46">
        <v>4.2020556899140598</v>
      </c>
      <c r="M46" s="32">
        <f t="shared" si="2"/>
        <v>53.335663782413583</v>
      </c>
      <c r="N46" s="92">
        <f t="shared" si="3"/>
        <v>4.2020556899140598</v>
      </c>
      <c r="O46" s="50">
        <v>0.73049447278895796</v>
      </c>
      <c r="P46" s="50">
        <v>8.1765476148677005E-2</v>
      </c>
      <c r="Q46" s="77">
        <v>0.72873851116159649</v>
      </c>
      <c r="Y46">
        <v>7477.6440166665097</v>
      </c>
      <c r="Z46">
        <v>275.21084810829097</v>
      </c>
      <c r="AA46">
        <v>37806.149526240602</v>
      </c>
      <c r="AB46">
        <v>1261.3894843753901</v>
      </c>
      <c r="AC46">
        <v>283.94662643317798</v>
      </c>
      <c r="AD46">
        <v>33.907540443656103</v>
      </c>
      <c r="AE46">
        <v>215288.36476471499</v>
      </c>
      <c r="AF46">
        <v>14308.4180265998</v>
      </c>
      <c r="AG46">
        <v>1.118484358078E-2</v>
      </c>
      <c r="AH46">
        <v>6.2948694142880004E-3</v>
      </c>
      <c r="AI46">
        <v>542.729737270854</v>
      </c>
      <c r="AJ46">
        <v>68.896778222204802</v>
      </c>
      <c r="AK46">
        <v>2.2055035601827599</v>
      </c>
      <c r="AL46">
        <v>0.37531187541604999</v>
      </c>
      <c r="AM46">
        <v>1.8181313316589999E-3</v>
      </c>
      <c r="AN46">
        <v>4.3467102341999998E-3</v>
      </c>
      <c r="AO46">
        <v>2.0089749220402998E-2</v>
      </c>
      <c r="AP46">
        <v>1.3502526490464E-2</v>
      </c>
      <c r="AQ46">
        <v>0.18262241148708999</v>
      </c>
      <c r="AR46">
        <v>4.4263213016652002E-2</v>
      </c>
      <c r="AS46">
        <v>100.756286425384</v>
      </c>
      <c r="AT46">
        <v>3.3708769164880898</v>
      </c>
      <c r="AU46">
        <v>14.575540705580799</v>
      </c>
      <c r="AV46">
        <v>0.44638831929288297</v>
      </c>
      <c r="AW46">
        <v>2.8259727031337001E-2</v>
      </c>
      <c r="AX46">
        <v>2.3574321339830001E-3</v>
      </c>
    </row>
    <row r="47" spans="1:50" x14ac:dyDescent="0.25">
      <c r="A47" t="s">
        <v>599</v>
      </c>
      <c r="B47" s="131">
        <v>125.471066600009</v>
      </c>
      <c r="C47" s="133">
        <v>123.753957682017</v>
      </c>
      <c r="D47" s="140">
        <v>78.059257554248703</v>
      </c>
      <c r="E47" s="87">
        <v>5.3752251830381699</v>
      </c>
      <c r="F47" s="31">
        <f t="shared" si="0"/>
        <v>80.817437076423687</v>
      </c>
      <c r="G47" s="89">
        <f t="shared" si="1"/>
        <v>5.3752251830381699</v>
      </c>
      <c r="H47" s="115">
        <v>1.4764587504725</v>
      </c>
      <c r="I47" s="147">
        <v>0.14435289657821501</v>
      </c>
      <c r="J47" s="150">
        <v>0.70431682280005758</v>
      </c>
      <c r="K47" s="167">
        <v>52.486167325662798</v>
      </c>
      <c r="L47">
        <v>3.5612731830535198</v>
      </c>
      <c r="M47" s="32">
        <f t="shared" si="2"/>
        <v>54.340736232041202</v>
      </c>
      <c r="N47" s="92">
        <f t="shared" si="3"/>
        <v>3.5612731830535198</v>
      </c>
      <c r="O47" s="50">
        <v>0.67848718677576603</v>
      </c>
      <c r="P47" s="50">
        <v>7.0066378860071998E-2</v>
      </c>
      <c r="Q47" s="77">
        <v>0.65704090218509437</v>
      </c>
      <c r="Y47">
        <v>7485.4083046348096</v>
      </c>
      <c r="Z47">
        <v>279.99006051569597</v>
      </c>
      <c r="AA47">
        <v>37813.927448819297</v>
      </c>
      <c r="AB47">
        <v>1257.8885728922901</v>
      </c>
      <c r="AC47">
        <v>307.83436355699899</v>
      </c>
      <c r="AD47">
        <v>36.590560866596398</v>
      </c>
      <c r="AE47">
        <v>217555.427588077</v>
      </c>
      <c r="AF47">
        <v>14474.060541903</v>
      </c>
      <c r="AG47">
        <v>5.0368677406809996E-3</v>
      </c>
      <c r="AH47">
        <v>3.7421006663720001E-3</v>
      </c>
      <c r="AI47">
        <v>624.68556879880396</v>
      </c>
      <c r="AJ47">
        <v>78.7820036294777</v>
      </c>
      <c r="AK47">
        <v>2.2828407470413201</v>
      </c>
      <c r="AL47">
        <v>0.34094109154423202</v>
      </c>
      <c r="AM47">
        <v>7.3647006293620001E-3</v>
      </c>
      <c r="AN47">
        <v>7.7594196582560001E-3</v>
      </c>
      <c r="AO47">
        <v>2.9952409287238E-2</v>
      </c>
      <c r="AP47">
        <v>1.4628642498340999E-2</v>
      </c>
      <c r="AQ47">
        <v>0.202977463081457</v>
      </c>
      <c r="AR47">
        <v>4.1593256619083002E-2</v>
      </c>
      <c r="AS47">
        <v>120.16667947804299</v>
      </c>
      <c r="AT47">
        <v>4.0761705054315804</v>
      </c>
      <c r="AU47">
        <v>17.240489740044001</v>
      </c>
      <c r="AV47">
        <v>0.53334217680363605</v>
      </c>
      <c r="AW47">
        <v>3.0350998459359999E-2</v>
      </c>
      <c r="AX47">
        <v>2.7927705658919999E-3</v>
      </c>
    </row>
    <row r="48" spans="1:50" x14ac:dyDescent="0.25">
      <c r="A48" t="s">
        <v>600</v>
      </c>
      <c r="B48" s="131">
        <v>98.430720327910805</v>
      </c>
      <c r="C48" s="133">
        <v>136.69253916481301</v>
      </c>
      <c r="D48" s="140">
        <v>52.872578248651898</v>
      </c>
      <c r="E48" s="87">
        <v>3.69533979008754</v>
      </c>
      <c r="F48" s="31">
        <f t="shared" si="0"/>
        <v>54.740800765483769</v>
      </c>
      <c r="G48" s="89">
        <f t="shared" si="1"/>
        <v>3.69533979008754</v>
      </c>
      <c r="H48" s="115">
        <v>1.0540444445244701</v>
      </c>
      <c r="I48" s="147">
        <v>0.134422531043981</v>
      </c>
      <c r="J48" s="150">
        <v>0.54803809100565037</v>
      </c>
      <c r="K48" s="167">
        <v>50.450334236298097</v>
      </c>
      <c r="L48">
        <v>4.0636510794772702</v>
      </c>
      <c r="M48" s="32">
        <f t="shared" si="2"/>
        <v>52.232968136969461</v>
      </c>
      <c r="N48" s="92">
        <f t="shared" si="3"/>
        <v>4.0636510794772702</v>
      </c>
      <c r="O48" s="50">
        <v>0.962919266500185</v>
      </c>
      <c r="P48" s="50">
        <v>0.11598274473969</v>
      </c>
      <c r="Q48" s="77">
        <v>0.66872699815940506</v>
      </c>
      <c r="Y48">
        <v>7359.0176824978198</v>
      </c>
      <c r="Z48">
        <v>270.129819591233</v>
      </c>
      <c r="AA48">
        <v>38857.209713666103</v>
      </c>
      <c r="AB48">
        <v>1313.88325234736</v>
      </c>
      <c r="AC48">
        <v>315.55436121901403</v>
      </c>
      <c r="AD48">
        <v>37.451985627557001</v>
      </c>
      <c r="AE48">
        <v>213204.90951918499</v>
      </c>
      <c r="AF48">
        <v>14158.4866104263</v>
      </c>
      <c r="AG48">
        <v>1.2529423561958899</v>
      </c>
      <c r="AH48">
        <v>7.3654635301565005E-2</v>
      </c>
      <c r="AI48">
        <v>591.63988731525899</v>
      </c>
      <c r="AJ48">
        <v>75.301032651763194</v>
      </c>
      <c r="AK48">
        <v>2.0021205850367001</v>
      </c>
      <c r="AL48">
        <v>0.33738806513402703</v>
      </c>
      <c r="AM48" t="s">
        <v>142</v>
      </c>
      <c r="AN48">
        <v>2.7337583426040001E-3</v>
      </c>
      <c r="AO48">
        <v>2.7898115423869999E-2</v>
      </c>
      <c r="AP48">
        <v>1.5015478021270999E-2</v>
      </c>
      <c r="AQ48">
        <v>0.28550291094732</v>
      </c>
      <c r="AR48">
        <v>5.2721319905823003E-2</v>
      </c>
      <c r="AS48">
        <v>94.792868159831798</v>
      </c>
      <c r="AT48">
        <v>3.4050282379337302</v>
      </c>
      <c r="AU48">
        <v>13.0166703213188</v>
      </c>
      <c r="AV48">
        <v>0.46264420000656897</v>
      </c>
      <c r="AW48">
        <v>3.3823783382377001E-2</v>
      </c>
      <c r="AX48">
        <v>2.9625974095750002E-3</v>
      </c>
    </row>
    <row r="49" spans="1:50" x14ac:dyDescent="0.25">
      <c r="A49" t="s">
        <v>601</v>
      </c>
      <c r="B49" s="131">
        <v>773.76479215373001</v>
      </c>
      <c r="C49" s="133">
        <v>3266.7050745933502</v>
      </c>
      <c r="D49" s="140">
        <v>3.2563534974891</v>
      </c>
      <c r="E49" s="87">
        <v>0.99283221441042302</v>
      </c>
      <c r="F49" s="31">
        <f t="shared" si="0"/>
        <v>3.3714148984702121</v>
      </c>
      <c r="G49" s="89">
        <f t="shared" si="1"/>
        <v>0.99283221441042302</v>
      </c>
      <c r="H49" s="115">
        <v>0.34030303045180599</v>
      </c>
      <c r="I49" s="147">
        <v>2.6514930722074E-2</v>
      </c>
      <c r="J49" s="150">
        <v>0.25555263542967344</v>
      </c>
      <c r="K49" s="167">
        <v>9.51880122061538</v>
      </c>
      <c r="L49">
        <v>1.7361383880432499</v>
      </c>
      <c r="M49" s="32">
        <f t="shared" si="2"/>
        <v>9.8551426543538376</v>
      </c>
      <c r="N49" s="92">
        <f t="shared" si="3"/>
        <v>1.7361383880432499</v>
      </c>
      <c r="O49" s="50">
        <v>2.9310816743442598</v>
      </c>
      <c r="P49" s="50">
        <v>0.16317654492960201</v>
      </c>
      <c r="Q49" s="77">
        <v>0.30523036126739278</v>
      </c>
      <c r="Y49">
        <v>7160.3482699582701</v>
      </c>
      <c r="Z49">
        <v>263.90899783520399</v>
      </c>
      <c r="AA49">
        <v>39326.823248848799</v>
      </c>
      <c r="AB49">
        <v>1271.23126908674</v>
      </c>
      <c r="AC49">
        <v>367.18248422614897</v>
      </c>
      <c r="AD49">
        <v>42.535951351319298</v>
      </c>
      <c r="AE49">
        <v>210650.08508899299</v>
      </c>
      <c r="AF49">
        <v>13964.086868295701</v>
      </c>
      <c r="AG49">
        <v>1.7909423803395601</v>
      </c>
      <c r="AH49">
        <v>8.1354189251956005E-2</v>
      </c>
      <c r="AI49">
        <v>670.93839342636295</v>
      </c>
      <c r="AJ49">
        <v>84.660217687764501</v>
      </c>
      <c r="AK49">
        <v>29.953781282390398</v>
      </c>
      <c r="AL49">
        <v>5.1913673342080502</v>
      </c>
      <c r="AM49">
        <v>2.5082009742681199</v>
      </c>
      <c r="AN49">
        <v>0.15653174032782799</v>
      </c>
      <c r="AO49">
        <v>1.1273558993038</v>
      </c>
      <c r="AP49">
        <v>8.3555699093531E-2</v>
      </c>
      <c r="AQ49">
        <v>0.48746598325933399</v>
      </c>
      <c r="AR49">
        <v>5.7175401451882997E-2</v>
      </c>
      <c r="AS49">
        <v>134.813893727334</v>
      </c>
      <c r="AT49">
        <v>4.8723970051521599</v>
      </c>
      <c r="AU49">
        <v>19.532480278275202</v>
      </c>
      <c r="AV49">
        <v>0.68264563664726996</v>
      </c>
      <c r="AW49">
        <v>0.81382134383550397</v>
      </c>
      <c r="AX49">
        <v>0.11522151366991799</v>
      </c>
    </row>
    <row r="50" spans="1:50" x14ac:dyDescent="0.25">
      <c r="A50" t="s">
        <v>602</v>
      </c>
      <c r="B50" s="131">
        <v>251.93653443285299</v>
      </c>
      <c r="C50" s="133">
        <v>984.13362676260294</v>
      </c>
      <c r="D50" s="140">
        <v>5.27230832693518</v>
      </c>
      <c r="E50" s="87">
        <v>0.85977537185329</v>
      </c>
      <c r="F50" s="31">
        <f t="shared" si="0"/>
        <v>5.4586023466014453</v>
      </c>
      <c r="G50" s="89">
        <f t="shared" si="1"/>
        <v>0.85977537185329</v>
      </c>
      <c r="H50" s="115">
        <v>0.377483760967318</v>
      </c>
      <c r="I50" s="147">
        <v>3.4718440407847002E-2</v>
      </c>
      <c r="J50" s="150">
        <v>0.56399822081190276</v>
      </c>
      <c r="K50" s="167">
        <v>14.123480301192901</v>
      </c>
      <c r="L50">
        <v>1.5985098991148401</v>
      </c>
      <c r="M50" s="32">
        <f t="shared" si="2"/>
        <v>14.622525454440989</v>
      </c>
      <c r="N50" s="92">
        <f t="shared" si="3"/>
        <v>1.5985098991148401</v>
      </c>
      <c r="O50" s="50">
        <v>2.6673151454506701</v>
      </c>
      <c r="P50" s="50">
        <v>0.190725163832383</v>
      </c>
      <c r="Q50" s="77">
        <v>0.6317715489875354</v>
      </c>
      <c r="Y50">
        <v>7421.7614168139698</v>
      </c>
      <c r="Z50">
        <v>273.86919400137702</v>
      </c>
      <c r="AA50">
        <v>38509.857478646103</v>
      </c>
      <c r="AB50">
        <v>1261.4468586791299</v>
      </c>
      <c r="AC50">
        <v>391.10330842681901</v>
      </c>
      <c r="AD50">
        <v>45.433253720808302</v>
      </c>
      <c r="AE50">
        <v>214366.832267866</v>
      </c>
      <c r="AF50">
        <v>14264.7086495519</v>
      </c>
      <c r="AG50">
        <v>5.4689558443288</v>
      </c>
      <c r="AH50">
        <v>0.50926266277852905</v>
      </c>
      <c r="AI50">
        <v>410.075325318767</v>
      </c>
      <c r="AJ50">
        <v>52.490562063319999</v>
      </c>
      <c r="AK50">
        <v>8.4621096785103092</v>
      </c>
      <c r="AL50">
        <v>0.61929833513145205</v>
      </c>
      <c r="AM50">
        <v>58.653145788538502</v>
      </c>
      <c r="AN50">
        <v>6.3464010073566701</v>
      </c>
      <c r="AO50">
        <v>25.943341945351499</v>
      </c>
      <c r="AP50">
        <v>2.81759220510662</v>
      </c>
      <c r="AQ50">
        <v>5.6432713755202304</v>
      </c>
      <c r="AR50">
        <v>0.655214793103163</v>
      </c>
      <c r="AS50">
        <v>66.198794439595503</v>
      </c>
      <c r="AT50">
        <v>2.6191880694411598</v>
      </c>
      <c r="AU50">
        <v>9.4436186830350604</v>
      </c>
      <c r="AV50">
        <v>0.35305445341616298</v>
      </c>
      <c r="AW50">
        <v>0.23999106220080499</v>
      </c>
      <c r="AX50">
        <v>8.3842016792253005E-2</v>
      </c>
    </row>
    <row r="51" spans="1:50" x14ac:dyDescent="0.25">
      <c r="A51" t="s">
        <v>603</v>
      </c>
      <c r="B51" s="131">
        <v>123.140879058077</v>
      </c>
      <c r="C51" s="133">
        <v>87.8607619962645</v>
      </c>
      <c r="D51" s="140">
        <v>107.471881741375</v>
      </c>
      <c r="E51" s="87">
        <v>7.3191060100292704</v>
      </c>
      <c r="F51" s="31">
        <f t="shared" si="0"/>
        <v>111.26933963062876</v>
      </c>
      <c r="G51" s="89">
        <f t="shared" si="1"/>
        <v>7.3191060100292704</v>
      </c>
      <c r="H51" s="115">
        <v>2.0182813141318001</v>
      </c>
      <c r="I51" s="147">
        <v>0.18046541237845601</v>
      </c>
      <c r="J51" s="150">
        <v>0.76164203652040285</v>
      </c>
      <c r="K51" s="167">
        <v>52.8466603284866</v>
      </c>
      <c r="L51">
        <v>3.0362124251706102</v>
      </c>
      <c r="M51" s="32">
        <f t="shared" si="2"/>
        <v>54.713967050332755</v>
      </c>
      <c r="N51" s="92">
        <f t="shared" si="3"/>
        <v>3.0362124251706102</v>
      </c>
      <c r="O51" s="50">
        <v>0.49181012501795801</v>
      </c>
      <c r="P51" s="50">
        <v>4.3642694414394001E-2</v>
      </c>
      <c r="Q51" s="77">
        <v>0.64744147433484389</v>
      </c>
      <c r="Y51">
        <v>7532.1825236387804</v>
      </c>
      <c r="Z51">
        <v>276.184539557552</v>
      </c>
      <c r="AA51">
        <v>37377.462018994702</v>
      </c>
      <c r="AB51">
        <v>1208.1143203393201</v>
      </c>
      <c r="AC51">
        <v>245.76124345943299</v>
      </c>
      <c r="AD51">
        <v>28.6998289046137</v>
      </c>
      <c r="AE51">
        <v>218664.10234631901</v>
      </c>
      <c r="AF51">
        <v>14538.3267895227</v>
      </c>
      <c r="AG51">
        <v>7.2137150388669998E-3</v>
      </c>
      <c r="AH51">
        <v>3.787427698845E-3</v>
      </c>
      <c r="AI51">
        <v>612.90431804667503</v>
      </c>
      <c r="AJ51">
        <v>76.523553727693297</v>
      </c>
      <c r="AK51">
        <v>1.6381324427978801</v>
      </c>
      <c r="AL51">
        <v>0.24405257137518899</v>
      </c>
      <c r="AM51">
        <v>4.2116636736959E-2</v>
      </c>
      <c r="AN51">
        <v>1.5755199672900001E-2</v>
      </c>
      <c r="AO51">
        <v>5.3062875176346003E-2</v>
      </c>
      <c r="AP51">
        <v>1.6499161483567001E-2</v>
      </c>
      <c r="AQ51">
        <v>0.20787068883078799</v>
      </c>
      <c r="AR51">
        <v>3.5850168602827998E-2</v>
      </c>
      <c r="AS51">
        <v>117.839348110437</v>
      </c>
      <c r="AT51">
        <v>3.93938217556363</v>
      </c>
      <c r="AU51">
        <v>16.958900504673299</v>
      </c>
      <c r="AV51">
        <v>0.52183593948575502</v>
      </c>
      <c r="AW51">
        <v>2.1571206123592E-2</v>
      </c>
      <c r="AX51">
        <v>1.701471867077E-3</v>
      </c>
    </row>
    <row r="52" spans="1:50" x14ac:dyDescent="0.25">
      <c r="A52" t="s">
        <v>604</v>
      </c>
      <c r="B52" s="131">
        <v>45.501241196299198</v>
      </c>
      <c r="C52" s="133">
        <v>112.678615558849</v>
      </c>
      <c r="D52" s="140">
        <v>26.8692189925675</v>
      </c>
      <c r="E52" s="87">
        <v>2.2515413337422201</v>
      </c>
      <c r="F52" s="31">
        <f t="shared" si="0"/>
        <v>27.818627581941165</v>
      </c>
      <c r="G52" s="89">
        <f t="shared" si="1"/>
        <v>2.2515413337422201</v>
      </c>
      <c r="H52" s="115">
        <v>0.58084064443337102</v>
      </c>
      <c r="I52" s="147">
        <v>9.6657469761118997E-2</v>
      </c>
      <c r="J52" s="150">
        <v>0.5035544722989761</v>
      </c>
      <c r="K52" s="167">
        <v>45.766449678147801</v>
      </c>
      <c r="L52">
        <v>5.9963937653715096</v>
      </c>
      <c r="M52" s="32">
        <f t="shared" si="2"/>
        <v>47.383581178754142</v>
      </c>
      <c r="N52" s="92">
        <f t="shared" si="3"/>
        <v>5.9963937653715096</v>
      </c>
      <c r="O52" s="50">
        <v>1.7142852185950701</v>
      </c>
      <c r="P52" s="50">
        <v>0.27291257352367898</v>
      </c>
      <c r="Q52" s="77">
        <v>0.82300496681791158</v>
      </c>
      <c r="Y52">
        <v>7741.4197837373804</v>
      </c>
      <c r="Z52">
        <v>285.22813413026603</v>
      </c>
      <c r="AA52">
        <v>35556.201863649701</v>
      </c>
      <c r="AB52">
        <v>1182.9544148095699</v>
      </c>
      <c r="AC52">
        <v>300.43453073285099</v>
      </c>
      <c r="AD52">
        <v>36.177062860252299</v>
      </c>
      <c r="AE52">
        <v>221734.942662499</v>
      </c>
      <c r="AF52">
        <v>14781.7779591902</v>
      </c>
      <c r="AG52">
        <v>1.5793069624084999E-2</v>
      </c>
      <c r="AH52">
        <v>7.742864878556E-3</v>
      </c>
      <c r="AI52">
        <v>303.503058635343</v>
      </c>
      <c r="AJ52">
        <v>40.208253198786402</v>
      </c>
      <c r="AK52">
        <v>1.8070639976669001</v>
      </c>
      <c r="AL52">
        <v>0.349559643290135</v>
      </c>
      <c r="AM52" t="s">
        <v>141</v>
      </c>
      <c r="AN52">
        <v>1.3183994112009999E-3</v>
      </c>
      <c r="AO52">
        <v>2.2141430994743E-2</v>
      </c>
      <c r="AP52">
        <v>1.4874977366778E-2</v>
      </c>
      <c r="AQ52">
        <v>0.19823136418774701</v>
      </c>
      <c r="AR52">
        <v>4.8384144340691999E-2</v>
      </c>
      <c r="AS52">
        <v>40.524065974759701</v>
      </c>
      <c r="AT52">
        <v>1.6835225269480201</v>
      </c>
      <c r="AU52">
        <v>5.5169916534799102</v>
      </c>
      <c r="AV52">
        <v>0.225828108717885</v>
      </c>
      <c r="AW52">
        <v>2.7947439130265001E-2</v>
      </c>
      <c r="AX52">
        <v>2.4730076061839999E-3</v>
      </c>
    </row>
    <row r="53" spans="1:50" x14ac:dyDescent="0.25">
      <c r="A53" t="s">
        <v>605</v>
      </c>
      <c r="B53" s="131">
        <v>39.1315825069751</v>
      </c>
      <c r="C53" s="133">
        <v>171.22811224594099</v>
      </c>
      <c r="D53" s="140">
        <v>1.46428193392154</v>
      </c>
      <c r="E53" s="87">
        <v>0.131401897801632</v>
      </c>
      <c r="F53" s="31">
        <f t="shared" si="0"/>
        <v>1.5160215042348546</v>
      </c>
      <c r="G53" s="89">
        <f t="shared" si="1"/>
        <v>0.131401897801632</v>
      </c>
      <c r="H53" s="115">
        <v>0.32832443199350497</v>
      </c>
      <c r="I53" s="147">
        <v>3.7255111967498998E-2</v>
      </c>
      <c r="J53" s="150">
        <v>0.79085026072588493</v>
      </c>
      <c r="K53" s="167">
        <v>4.2987649647489103</v>
      </c>
      <c r="L53">
        <v>0.49893687229686901</v>
      </c>
      <c r="M53" s="32">
        <f t="shared" si="2"/>
        <v>4.4506593827578653</v>
      </c>
      <c r="N53" s="92">
        <f t="shared" si="3"/>
        <v>0.49893687229686901</v>
      </c>
      <c r="O53" s="50">
        <v>2.99752164863779</v>
      </c>
      <c r="P53" s="50">
        <v>0.39146149780582501</v>
      </c>
      <c r="Q53" s="77">
        <v>0.88874091533219512</v>
      </c>
      <c r="Y53">
        <v>7516.1820108234897</v>
      </c>
      <c r="Z53">
        <v>276.28852707330998</v>
      </c>
      <c r="AA53">
        <v>41272.553895833997</v>
      </c>
      <c r="AB53">
        <v>1307.0930577571</v>
      </c>
      <c r="AC53">
        <v>352.00749608381102</v>
      </c>
      <c r="AD53">
        <v>41.1813694854944</v>
      </c>
      <c r="AE53">
        <v>217932.135599981</v>
      </c>
      <c r="AF53">
        <v>14462.998888214201</v>
      </c>
      <c r="AG53">
        <v>1.5575190530080201</v>
      </c>
      <c r="AH53">
        <v>7.2914018790274995E-2</v>
      </c>
      <c r="AI53">
        <v>105.80148965571399</v>
      </c>
      <c r="AJ53">
        <v>14.5609813927495</v>
      </c>
      <c r="AK53">
        <v>2.90379733334419</v>
      </c>
      <c r="AL53">
        <v>0.53435745067227702</v>
      </c>
      <c r="AM53">
        <v>21.6515126389485</v>
      </c>
      <c r="AN53">
        <v>0.91885520516090802</v>
      </c>
      <c r="AO53">
        <v>9.1120729745912197</v>
      </c>
      <c r="AP53">
        <v>0.34905093477261501</v>
      </c>
      <c r="AQ53">
        <v>2.0486062440919199</v>
      </c>
      <c r="AR53">
        <v>0.13546801545540599</v>
      </c>
      <c r="AS53">
        <v>4.22612493784961</v>
      </c>
      <c r="AT53">
        <v>0.183775640738565</v>
      </c>
      <c r="AU53">
        <v>0.44234263117352601</v>
      </c>
      <c r="AV53">
        <v>1.8418288362609999E-2</v>
      </c>
      <c r="AW53">
        <v>4.1330795611865E-2</v>
      </c>
      <c r="AX53">
        <v>3.8313890800670001E-3</v>
      </c>
    </row>
    <row r="54" spans="1:50" x14ac:dyDescent="0.25">
      <c r="A54" t="s">
        <v>606</v>
      </c>
      <c r="B54" s="131">
        <v>73.363188453034695</v>
      </c>
      <c r="C54" s="133">
        <v>90.196635868149002</v>
      </c>
      <c r="D54" s="140">
        <v>50.827317722919602</v>
      </c>
      <c r="E54" s="87">
        <v>5.9771777800421404</v>
      </c>
      <c r="F54" s="31">
        <f t="shared" si="0"/>
        <v>52.62327212093588</v>
      </c>
      <c r="G54" s="89">
        <f t="shared" si="1"/>
        <v>5.9771777800421404</v>
      </c>
      <c r="H54" s="115">
        <v>1.1783433112091299</v>
      </c>
      <c r="I54" s="147">
        <v>0.20412394595678701</v>
      </c>
      <c r="J54" s="150">
        <v>0.67885475991787114</v>
      </c>
      <c r="K54" s="167">
        <v>42.437063843669499</v>
      </c>
      <c r="L54">
        <v>5.4808830063318901</v>
      </c>
      <c r="M54" s="32">
        <f t="shared" si="2"/>
        <v>43.936553387155051</v>
      </c>
      <c r="N54" s="92">
        <f t="shared" si="3"/>
        <v>5.4808830063318901</v>
      </c>
      <c r="O54" s="50">
        <v>0.85535337382541399</v>
      </c>
      <c r="P54" s="50">
        <v>0.14502374082757299</v>
      </c>
      <c r="Q54" s="77">
        <v>0.76174861467882693</v>
      </c>
      <c r="Y54">
        <v>7703.2000049222597</v>
      </c>
      <c r="Z54">
        <v>291.470972808417</v>
      </c>
      <c r="AA54">
        <v>37402.8513075191</v>
      </c>
      <c r="AB54">
        <v>1353.9636973004101</v>
      </c>
      <c r="AC54">
        <v>539.26682112097706</v>
      </c>
      <c r="AD54">
        <v>78.584018686733302</v>
      </c>
      <c r="AE54">
        <v>219041.4603101</v>
      </c>
      <c r="AF54">
        <v>14717.483597106</v>
      </c>
      <c r="AG54">
        <v>3.59323098539608</v>
      </c>
      <c r="AH54">
        <v>0.56859998991175398</v>
      </c>
      <c r="AI54">
        <v>424.501711971887</v>
      </c>
      <c r="AJ54">
        <v>55.149138258948398</v>
      </c>
      <c r="AK54">
        <v>1.74605014441059</v>
      </c>
      <c r="AL54">
        <v>0.42549179891293099</v>
      </c>
      <c r="AM54">
        <v>0.12948902262325701</v>
      </c>
      <c r="AN54">
        <v>4.7584569220848E-2</v>
      </c>
      <c r="AO54">
        <v>6.3740875909998995E-2</v>
      </c>
      <c r="AP54">
        <v>3.1050489704326001E-2</v>
      </c>
      <c r="AQ54">
        <v>0.290812304416949</v>
      </c>
      <c r="AR54">
        <v>7.2007029148302995E-2</v>
      </c>
      <c r="AS54">
        <v>58.205988887525997</v>
      </c>
      <c r="AT54">
        <v>2.0614061365316698</v>
      </c>
      <c r="AU54">
        <v>7.9510572919998097</v>
      </c>
      <c r="AV54">
        <v>0.25572468283416799</v>
      </c>
      <c r="AW54">
        <v>2.1905764631768999E-2</v>
      </c>
      <c r="AX54">
        <v>2.804586774364E-3</v>
      </c>
    </row>
    <row r="55" spans="1:50" x14ac:dyDescent="0.25">
      <c r="A55" t="s">
        <v>607</v>
      </c>
      <c r="B55" s="131">
        <v>94.554424509856602</v>
      </c>
      <c r="C55" s="133">
        <v>80.209654186089097</v>
      </c>
      <c r="D55" s="140">
        <v>91.559161706294603</v>
      </c>
      <c r="E55" s="87">
        <v>11.0724507603743</v>
      </c>
      <c r="F55" s="31">
        <f t="shared" si="0"/>
        <v>94.794352672725523</v>
      </c>
      <c r="G55" s="89">
        <f t="shared" si="1"/>
        <v>11.0724507603743</v>
      </c>
      <c r="H55" s="115">
        <v>1.6915955198917501</v>
      </c>
      <c r="I55" s="147">
        <v>0.27604526641001698</v>
      </c>
      <c r="J55" s="150">
        <v>0.7410681901462004</v>
      </c>
      <c r="K55" s="167">
        <v>54.120650081163703</v>
      </c>
      <c r="L55">
        <v>6.0532231316930298</v>
      </c>
      <c r="M55" s="32">
        <f t="shared" si="2"/>
        <v>56.032972507199112</v>
      </c>
      <c r="N55" s="92">
        <f t="shared" si="3"/>
        <v>6.0532231316930298</v>
      </c>
      <c r="O55" s="50">
        <v>0.591666106831641</v>
      </c>
      <c r="P55" s="50">
        <v>9.6893499571377995E-2</v>
      </c>
      <c r="Q55" s="77">
        <v>0.68297644908904842</v>
      </c>
      <c r="Y55">
        <v>7695.7564283949596</v>
      </c>
      <c r="Z55">
        <v>286.17776136565101</v>
      </c>
      <c r="AA55">
        <v>36611.413206242898</v>
      </c>
      <c r="AB55">
        <v>1306.9844466457801</v>
      </c>
      <c r="AC55">
        <v>215.776592207764</v>
      </c>
      <c r="AD55">
        <v>27.476943890765</v>
      </c>
      <c r="AE55">
        <v>221884.67215787701</v>
      </c>
      <c r="AF55">
        <v>14793.9192096893</v>
      </c>
      <c r="AG55" t="s">
        <v>140</v>
      </c>
      <c r="AH55">
        <v>3.2438622034000001E-3</v>
      </c>
      <c r="AI55">
        <v>549.30252554650599</v>
      </c>
      <c r="AJ55">
        <v>70.961128174658498</v>
      </c>
      <c r="AK55">
        <v>1.2749583167737399</v>
      </c>
      <c r="AL55">
        <v>0.36751220577830102</v>
      </c>
      <c r="AM55" t="s">
        <v>141</v>
      </c>
      <c r="AN55">
        <v>1.6856262878750001E-3</v>
      </c>
      <c r="AO55">
        <v>7.43956747647E-3</v>
      </c>
      <c r="AP55">
        <v>1.0741725526937E-2</v>
      </c>
      <c r="AQ55">
        <v>0.25012100873885001</v>
      </c>
      <c r="AR55">
        <v>6.7599741117166004E-2</v>
      </c>
      <c r="AS55">
        <v>97.072902362916594</v>
      </c>
      <c r="AT55">
        <v>3.2837036460982398</v>
      </c>
      <c r="AU55">
        <v>13.9155915061803</v>
      </c>
      <c r="AV55">
        <v>0.43254966884166601</v>
      </c>
      <c r="AW55">
        <v>2.0922396598703E-2</v>
      </c>
      <c r="AX55">
        <v>2.5910846815019998E-3</v>
      </c>
    </row>
    <row r="56" spans="1:50" x14ac:dyDescent="0.25">
      <c r="A56" t="s">
        <v>608</v>
      </c>
      <c r="B56" s="131">
        <v>102.13691153232</v>
      </c>
      <c r="C56" s="133">
        <v>98.679350641506005</v>
      </c>
      <c r="D56" s="140">
        <v>85.283212051419397</v>
      </c>
      <c r="E56" s="87">
        <v>7.6464052265733597</v>
      </c>
      <c r="F56" s="31">
        <f t="shared" si="0"/>
        <v>88.296645902004741</v>
      </c>
      <c r="G56" s="89">
        <f t="shared" si="1"/>
        <v>7.6464052265733597</v>
      </c>
      <c r="H56" s="115">
        <v>1.5129514095307599</v>
      </c>
      <c r="I56" s="147">
        <v>0.18975608060481</v>
      </c>
      <c r="J56" s="150">
        <v>0.71486336299811548</v>
      </c>
      <c r="K56" s="167">
        <v>56.436387919875401</v>
      </c>
      <c r="L56">
        <v>4.9489302087193296</v>
      </c>
      <c r="M56" s="32">
        <f t="shared" si="2"/>
        <v>58.430535626929164</v>
      </c>
      <c r="N56" s="92">
        <f t="shared" si="3"/>
        <v>4.9489302087193296</v>
      </c>
      <c r="O56" s="50">
        <v>0.65701865966037298</v>
      </c>
      <c r="P56" s="50">
        <v>8.0623570250154E-2</v>
      </c>
      <c r="Q56" s="77">
        <v>0.71460787391874825</v>
      </c>
      <c r="Y56">
        <v>7408.9962087787999</v>
      </c>
      <c r="Z56">
        <v>272.82805352549298</v>
      </c>
      <c r="AA56">
        <v>39239.6135631711</v>
      </c>
      <c r="AB56">
        <v>1344.0326890271299</v>
      </c>
      <c r="AC56">
        <v>260.92549399292801</v>
      </c>
      <c r="AD56">
        <v>32.278937300151</v>
      </c>
      <c r="AE56">
        <v>216406.69005072399</v>
      </c>
      <c r="AF56">
        <v>14385.0693681674</v>
      </c>
      <c r="AG56">
        <v>3.4332669052568101</v>
      </c>
      <c r="AH56">
        <v>1.3523702774086801</v>
      </c>
      <c r="AI56">
        <v>591.385063475827</v>
      </c>
      <c r="AJ56">
        <v>75.434098604246898</v>
      </c>
      <c r="AK56">
        <v>1.3822252890587901</v>
      </c>
      <c r="AL56">
        <v>0.304278938150156</v>
      </c>
      <c r="AM56">
        <v>41.8890845920968</v>
      </c>
      <c r="AN56">
        <v>11.5478305844837</v>
      </c>
      <c r="AO56">
        <v>18.152238467988902</v>
      </c>
      <c r="AP56">
        <v>4.7192209429426004</v>
      </c>
      <c r="AQ56">
        <v>3.8128850589809602</v>
      </c>
      <c r="AR56">
        <v>1.0088287260555999</v>
      </c>
      <c r="AS56">
        <v>105.445447256457</v>
      </c>
      <c r="AT56">
        <v>3.8614807324855702</v>
      </c>
      <c r="AU56">
        <v>15.1814445249522</v>
      </c>
      <c r="AV56">
        <v>0.54497640513711898</v>
      </c>
      <c r="AW56">
        <v>2.4449471759393E-2</v>
      </c>
      <c r="AX56">
        <v>2.3577989626190001E-3</v>
      </c>
    </row>
    <row r="57" spans="1:50" x14ac:dyDescent="0.25">
      <c r="A57" t="s">
        <v>609</v>
      </c>
      <c r="B57" s="131">
        <v>107.108478502457</v>
      </c>
      <c r="C57" s="133">
        <v>86.761621218945393</v>
      </c>
      <c r="D57" s="140">
        <v>93.550863914196896</v>
      </c>
      <c r="E57" s="87">
        <v>7.6649183343788003</v>
      </c>
      <c r="F57" s="31">
        <f t="shared" si="0"/>
        <v>96.856430546708026</v>
      </c>
      <c r="G57" s="89">
        <f t="shared" si="1"/>
        <v>7.6649183343788003</v>
      </c>
      <c r="H57" s="115">
        <v>1.7756439081436799</v>
      </c>
      <c r="I57" s="147">
        <v>0.19292745455680699</v>
      </c>
      <c r="J57" s="150">
        <v>0.75408720332077139</v>
      </c>
      <c r="K57" s="167">
        <v>52.737620707935299</v>
      </c>
      <c r="L57">
        <v>3.6644610078097499</v>
      </c>
      <c r="M57" s="32">
        <f t="shared" si="2"/>
        <v>54.601074576731953</v>
      </c>
      <c r="N57" s="92">
        <f t="shared" si="3"/>
        <v>3.6644610078097499</v>
      </c>
      <c r="O57" s="50">
        <v>0.55880080211253302</v>
      </c>
      <c r="P57" s="50">
        <v>5.9052448397785E-2</v>
      </c>
      <c r="Q57" s="77">
        <v>0.65751957165468744</v>
      </c>
      <c r="Y57">
        <v>7795.7869299063896</v>
      </c>
      <c r="Z57">
        <v>285.285926339497</v>
      </c>
      <c r="AA57">
        <v>36480.591704598301</v>
      </c>
      <c r="AB57">
        <v>1177.6530695300701</v>
      </c>
      <c r="AC57">
        <v>231.811821589701</v>
      </c>
      <c r="AD57">
        <v>27.586760470349802</v>
      </c>
      <c r="AE57">
        <v>223171.60974658199</v>
      </c>
      <c r="AF57">
        <v>14806.498887278</v>
      </c>
      <c r="AG57" t="s">
        <v>142</v>
      </c>
      <c r="AH57">
        <v>1.348657748457E-3</v>
      </c>
      <c r="AI57">
        <v>556.251097212888</v>
      </c>
      <c r="AJ57">
        <v>70.471204263642406</v>
      </c>
      <c r="AK57">
        <v>1.60645617075136</v>
      </c>
      <c r="AL57">
        <v>0.27427695078850101</v>
      </c>
      <c r="AM57" t="s">
        <v>141</v>
      </c>
      <c r="AN57">
        <v>1.086350490114E-3</v>
      </c>
      <c r="AO57">
        <v>3.4582812167295002E-2</v>
      </c>
      <c r="AP57">
        <v>1.5195010084941001E-2</v>
      </c>
      <c r="AQ57">
        <v>0.25077662902432302</v>
      </c>
      <c r="AR57">
        <v>4.4938319569249999E-2</v>
      </c>
      <c r="AS57">
        <v>102.950074031371</v>
      </c>
      <c r="AT57">
        <v>3.4153850875903302</v>
      </c>
      <c r="AU57">
        <v>15.095234800300901</v>
      </c>
      <c r="AV57">
        <v>0.46165064805358003</v>
      </c>
      <c r="AW57">
        <v>2.1940618687088999E-2</v>
      </c>
      <c r="AX57">
        <v>1.9134705465E-3</v>
      </c>
    </row>
    <row r="58" spans="1:50" x14ac:dyDescent="0.25">
      <c r="A58" t="s">
        <v>610</v>
      </c>
      <c r="B58" s="131">
        <v>141.268918633901</v>
      </c>
      <c r="C58" s="133">
        <v>88.305332023848493</v>
      </c>
      <c r="D58" s="140">
        <v>131.50226062304699</v>
      </c>
      <c r="E58" s="87">
        <v>9.3079595278052896</v>
      </c>
      <c r="F58" s="31">
        <f t="shared" si="0"/>
        <v>136.1488182990297</v>
      </c>
      <c r="G58" s="89">
        <f t="shared" si="1"/>
        <v>9.3079595278052896</v>
      </c>
      <c r="H58" s="115">
        <v>2.3268392865705199</v>
      </c>
      <c r="I58" s="147">
        <v>0.20925734749177899</v>
      </c>
      <c r="J58" s="150">
        <v>0.78705836563119203</v>
      </c>
      <c r="K58" s="167">
        <v>56.642516824596797</v>
      </c>
      <c r="L58">
        <v>3.1676949175572702</v>
      </c>
      <c r="M58" s="32">
        <f t="shared" si="2"/>
        <v>58.643947979402235</v>
      </c>
      <c r="N58" s="92">
        <f t="shared" si="3"/>
        <v>3.1676949175572702</v>
      </c>
      <c r="O58" s="50">
        <v>0.43314579898428002</v>
      </c>
      <c r="P58" s="50">
        <v>3.8879382695130998E-2</v>
      </c>
      <c r="Q58" s="77">
        <v>0.6230394568508707</v>
      </c>
      <c r="Y58">
        <v>7695.1689222996401</v>
      </c>
      <c r="Z58">
        <v>286.90877553074398</v>
      </c>
      <c r="AA58">
        <v>38022.853510377303</v>
      </c>
      <c r="AB58">
        <v>1234.2358634518</v>
      </c>
      <c r="AC58">
        <v>244.097030175334</v>
      </c>
      <c r="AD58">
        <v>29.144525044172799</v>
      </c>
      <c r="AE58">
        <v>219001.899070124</v>
      </c>
      <c r="AF58">
        <v>14612.0245549131</v>
      </c>
      <c r="AG58">
        <v>1.5545658670677E-2</v>
      </c>
      <c r="AH58">
        <v>5.6267583655589997E-3</v>
      </c>
      <c r="AI58">
        <v>641.58295756213602</v>
      </c>
      <c r="AJ58">
        <v>80.366025458659607</v>
      </c>
      <c r="AK58">
        <v>1.69446426147875</v>
      </c>
      <c r="AL58">
        <v>0.25083261803835999</v>
      </c>
      <c r="AM58">
        <v>0.34038701119954201</v>
      </c>
      <c r="AN58">
        <v>4.6931744327453E-2</v>
      </c>
      <c r="AO58">
        <v>0.24990672078533899</v>
      </c>
      <c r="AP58">
        <v>3.6785268419124002E-2</v>
      </c>
      <c r="AQ58">
        <v>0.31074485756206899</v>
      </c>
      <c r="AR58">
        <v>4.4814095146156002E-2</v>
      </c>
      <c r="AS58">
        <v>131.65726753575601</v>
      </c>
      <c r="AT58">
        <v>4.4304788095666803</v>
      </c>
      <c r="AU58">
        <v>19.589391927392601</v>
      </c>
      <c r="AV58">
        <v>0.60046779809581696</v>
      </c>
      <c r="AW58">
        <v>2.0442451948797E-2</v>
      </c>
      <c r="AX58">
        <v>1.5696483400100001E-3</v>
      </c>
    </row>
    <row r="59" spans="1:50" x14ac:dyDescent="0.25">
      <c r="A59" t="s">
        <v>611</v>
      </c>
      <c r="B59" s="131">
        <v>28794.5124688879</v>
      </c>
      <c r="C59" s="133">
        <v>146650.10306469299</v>
      </c>
      <c r="D59" s="140">
        <v>8.8317818531255005E-2</v>
      </c>
      <c r="E59" s="87">
        <v>8.8069577313439999E-3</v>
      </c>
      <c r="F59" s="31">
        <f t="shared" si="0"/>
        <v>9.1438478477921581E-2</v>
      </c>
      <c r="G59" s="89">
        <f t="shared" si="1"/>
        <v>8.8069577313439999E-3</v>
      </c>
      <c r="H59" s="115">
        <v>0.28181497151495799</v>
      </c>
      <c r="I59" s="147">
        <v>1.7072897293170001E-3</v>
      </c>
      <c r="J59" s="150">
        <v>6.0752700539119145E-2</v>
      </c>
      <c r="K59" s="167">
        <v>0.31267427372925299</v>
      </c>
      <c r="L59">
        <v>3.0572039814906998E-2</v>
      </c>
      <c r="M59" s="32">
        <f t="shared" si="2"/>
        <v>0.32372244156907154</v>
      </c>
      <c r="N59" s="92">
        <f t="shared" si="3"/>
        <v>3.0572039814906998E-2</v>
      </c>
      <c r="O59" s="50">
        <v>3.5471235855939902</v>
      </c>
      <c r="P59" s="50">
        <v>2.1424659648716E-2</v>
      </c>
      <c r="Q59" s="77">
        <v>6.1773946081640628E-2</v>
      </c>
      <c r="Y59">
        <v>7349.7989622485602</v>
      </c>
      <c r="Z59">
        <v>240.68294794331501</v>
      </c>
      <c r="AA59">
        <v>39962.3800993974</v>
      </c>
      <c r="AB59">
        <v>1349.6912721027099</v>
      </c>
      <c r="AC59">
        <v>354.38044917943699</v>
      </c>
      <c r="AD59">
        <v>29.371833119523</v>
      </c>
      <c r="AE59">
        <v>214577.260674508</v>
      </c>
      <c r="AF59">
        <v>10586.104453858799</v>
      </c>
      <c r="AG59">
        <v>6.7019726801293897</v>
      </c>
      <c r="AH59">
        <v>0.49664401450213203</v>
      </c>
      <c r="AI59">
        <v>680.78599002757801</v>
      </c>
      <c r="AJ59">
        <v>45.059239575295699</v>
      </c>
      <c r="AK59">
        <v>1129.3310816555099</v>
      </c>
      <c r="AL59">
        <v>112.363251953009</v>
      </c>
      <c r="AM59">
        <v>68.377949684378507</v>
      </c>
      <c r="AN59">
        <v>5.4416003029330602</v>
      </c>
      <c r="AO59">
        <v>29.576358904208401</v>
      </c>
      <c r="AP59">
        <v>2.2257707590647602</v>
      </c>
      <c r="AQ59">
        <v>6.58344518224715</v>
      </c>
      <c r="AR59">
        <v>0.50704575200497204</v>
      </c>
      <c r="AS59">
        <v>140.42151866500899</v>
      </c>
      <c r="AT59">
        <v>4.2118750465090598</v>
      </c>
      <c r="AU59">
        <v>21.228040499543301</v>
      </c>
      <c r="AV59">
        <v>0.63605247055187497</v>
      </c>
      <c r="AW59">
        <v>32.8798855894036</v>
      </c>
      <c r="AX59">
        <v>3.1333446047125899</v>
      </c>
    </row>
    <row r="60" spans="1:50" x14ac:dyDescent="0.25">
      <c r="A60" t="s">
        <v>612</v>
      </c>
      <c r="B60" s="131">
        <v>700.62525060331996</v>
      </c>
      <c r="C60" s="133">
        <v>3504.0593317170501</v>
      </c>
      <c r="D60" s="140">
        <v>0.30427057836415899</v>
      </c>
      <c r="E60" s="87">
        <v>9.4649686173819997E-2</v>
      </c>
      <c r="F60" s="31">
        <f t="shared" si="0"/>
        <v>0.31502180640218025</v>
      </c>
      <c r="G60" s="89">
        <f t="shared" si="1"/>
        <v>9.4649686173819997E-2</v>
      </c>
      <c r="H60" s="115">
        <v>0.28781179413774099</v>
      </c>
      <c r="I60" s="147">
        <v>2.9636099427886999E-2</v>
      </c>
      <c r="J60" s="150">
        <v>0.33101924063901245</v>
      </c>
      <c r="K60" s="167">
        <v>1.04915106332425</v>
      </c>
      <c r="L60">
        <v>0.40895723056878103</v>
      </c>
      <c r="M60" s="32">
        <f t="shared" si="2"/>
        <v>1.0862222201504343</v>
      </c>
      <c r="N60" s="92">
        <f t="shared" si="3"/>
        <v>0.40895723056878103</v>
      </c>
      <c r="O60" s="50">
        <v>3.4408725959840099</v>
      </c>
      <c r="P60" s="50">
        <v>0.35720000400318502</v>
      </c>
      <c r="Q60" s="77">
        <v>0.26631951830020567</v>
      </c>
      <c r="Y60">
        <v>6837.21102687435</v>
      </c>
      <c r="Z60">
        <v>216.04934202305401</v>
      </c>
      <c r="AA60">
        <v>41498.830767235799</v>
      </c>
      <c r="AB60">
        <v>1362.7473846304299</v>
      </c>
      <c r="AC60">
        <v>1047.6896272609099</v>
      </c>
      <c r="AD60">
        <v>186.35100461924901</v>
      </c>
      <c r="AE60">
        <v>206227.00521694199</v>
      </c>
      <c r="AF60">
        <v>9868.6330291809209</v>
      </c>
      <c r="AG60">
        <v>3.7463135456033997E-2</v>
      </c>
      <c r="AH60">
        <v>8.8650598358199998E-3</v>
      </c>
      <c r="AI60">
        <v>171.644075263839</v>
      </c>
      <c r="AJ60">
        <v>14.2854839909657</v>
      </c>
      <c r="AK60">
        <v>30.633353113154399</v>
      </c>
      <c r="AL60">
        <v>10.7977722148143</v>
      </c>
      <c r="AM60">
        <v>0.45366305487815101</v>
      </c>
      <c r="AN60">
        <v>5.4548414380237997E-2</v>
      </c>
      <c r="AO60">
        <v>0.184983009928609</v>
      </c>
      <c r="AP60">
        <v>3.1783128918458997E-2</v>
      </c>
      <c r="AQ60">
        <v>0.377087014004581</v>
      </c>
      <c r="AR60">
        <v>4.9316962526929999E-2</v>
      </c>
      <c r="AS60">
        <v>15.8169812188343</v>
      </c>
      <c r="AT60">
        <v>0.59850890169429705</v>
      </c>
      <c r="AU60">
        <v>1.99011908354996</v>
      </c>
      <c r="AV60">
        <v>7.6157137589155002E-2</v>
      </c>
      <c r="AW60">
        <v>0.89694901378639802</v>
      </c>
      <c r="AX60">
        <v>0.33493797626402799</v>
      </c>
    </row>
    <row r="61" spans="1:50" s="56" customFormat="1" x14ac:dyDescent="0.25">
      <c r="A61" s="56" t="s">
        <v>613</v>
      </c>
      <c r="B61" s="170">
        <v>3531.62081541724</v>
      </c>
      <c r="C61" s="136">
        <v>17338.4018629001</v>
      </c>
      <c r="D61" s="141">
        <v>0.74390765209913201</v>
      </c>
      <c r="E61" s="145">
        <v>0.227703254305819</v>
      </c>
      <c r="F61" s="57">
        <f t="shared" si="0"/>
        <v>0.77019320639079492</v>
      </c>
      <c r="G61" s="107">
        <f t="shared" si="1"/>
        <v>0.227703254305819</v>
      </c>
      <c r="H61" s="164">
        <v>0.29382306639553202</v>
      </c>
      <c r="I61" s="157">
        <v>1.0544143644514999E-2</v>
      </c>
      <c r="J61" s="158">
        <v>0.11723983955913141</v>
      </c>
      <c r="K61" s="168">
        <v>2.5269446428959901</v>
      </c>
      <c r="L61" s="56">
        <v>0.677273390497385</v>
      </c>
      <c r="M61" s="58">
        <f t="shared" si="2"/>
        <v>2.6162327963589118</v>
      </c>
      <c r="N61" s="112">
        <f t="shared" si="3"/>
        <v>0.677273390497385</v>
      </c>
      <c r="O61" s="60">
        <v>3.4029741193499801</v>
      </c>
      <c r="P61" s="60">
        <v>0.110336919668422</v>
      </c>
      <c r="Q61" s="106">
        <v>0.12097452467395051</v>
      </c>
      <c r="R61" s="56" t="s">
        <v>337</v>
      </c>
      <c r="Y61" s="56">
        <v>6763.2476363525802</v>
      </c>
      <c r="Z61" s="56">
        <v>215.03071319946301</v>
      </c>
      <c r="AA61" s="56">
        <v>42547.269901321</v>
      </c>
      <c r="AB61" s="56">
        <v>1413.35628322003</v>
      </c>
      <c r="AC61" s="56">
        <v>494.42064530686002</v>
      </c>
      <c r="AD61" s="56">
        <v>40.517458666099202</v>
      </c>
      <c r="AE61" s="56">
        <v>200999.38776262</v>
      </c>
      <c r="AF61" s="56">
        <v>9643.0395836554708</v>
      </c>
      <c r="AG61" s="56">
        <v>33.222216374670602</v>
      </c>
      <c r="AH61" s="56">
        <v>5.2733716228319096</v>
      </c>
      <c r="AI61" s="56">
        <v>765.53779505600096</v>
      </c>
      <c r="AJ61" s="56">
        <v>51.1515158828824</v>
      </c>
      <c r="AK61" s="56">
        <v>133.294844190981</v>
      </c>
      <c r="AL61" s="56">
        <v>28.627955529219701</v>
      </c>
      <c r="AM61" s="56">
        <v>342.96939506069401</v>
      </c>
      <c r="AN61" s="56">
        <v>61.482837361090397</v>
      </c>
      <c r="AO61" s="56">
        <v>142.451060083854</v>
      </c>
      <c r="AP61" s="56">
        <v>24.985529707955401</v>
      </c>
      <c r="AQ61" s="56">
        <v>28.740272896322601</v>
      </c>
      <c r="AR61" s="56">
        <v>4.8660406322945997</v>
      </c>
      <c r="AS61" s="56">
        <v>159.92534382970601</v>
      </c>
      <c r="AT61" s="56">
        <v>4.7219655775021803</v>
      </c>
      <c r="AU61" s="56">
        <v>23.9430044951743</v>
      </c>
      <c r="AV61" s="56">
        <v>0.703919866044322</v>
      </c>
      <c r="AW61" s="56">
        <v>4.3375549294192401</v>
      </c>
      <c r="AX61" s="56">
        <v>1.09098398628736</v>
      </c>
    </row>
    <row r="62" spans="1:50" x14ac:dyDescent="0.25">
      <c r="A62" t="s">
        <v>614</v>
      </c>
      <c r="B62" s="131">
        <v>1637.4276311277999</v>
      </c>
      <c r="C62" s="133">
        <v>7507.9748145413796</v>
      </c>
      <c r="D62" s="140">
        <v>1.9797017261490699</v>
      </c>
      <c r="E62" s="87">
        <v>0.61704641747232902</v>
      </c>
      <c r="F62" s="31">
        <f t="shared" si="0"/>
        <v>2.049653362023701</v>
      </c>
      <c r="G62" s="89">
        <f t="shared" si="1"/>
        <v>0.61704641747232902</v>
      </c>
      <c r="H62" s="115">
        <v>0.31419121127511801</v>
      </c>
      <c r="I62" s="147">
        <v>2.2522363038166002E-2</v>
      </c>
      <c r="J62" s="150">
        <v>0.22998623762345688</v>
      </c>
      <c r="K62" s="167">
        <v>6.2942371421893499</v>
      </c>
      <c r="L62">
        <v>1.40114429604923</v>
      </c>
      <c r="M62" s="32">
        <f t="shared" si="2"/>
        <v>6.5166404360105181</v>
      </c>
      <c r="N62" s="92">
        <f t="shared" si="3"/>
        <v>1.40114429604923</v>
      </c>
      <c r="O62" s="50">
        <v>3.1821342849195702</v>
      </c>
      <c r="P62" s="50">
        <v>0.16233955309918399</v>
      </c>
      <c r="Q62" s="77">
        <v>0.22917438867872456</v>
      </c>
      <c r="Y62">
        <v>6985.6561168997096</v>
      </c>
      <c r="Z62">
        <v>223.48835969974601</v>
      </c>
      <c r="AA62">
        <v>40583.643977441097</v>
      </c>
      <c r="AB62">
        <v>1341.90517169553</v>
      </c>
      <c r="AC62">
        <v>404.58648076641902</v>
      </c>
      <c r="AD62">
        <v>29.672444484173599</v>
      </c>
      <c r="AE62">
        <v>206375.97290710299</v>
      </c>
      <c r="AF62">
        <v>9915.2086740382001</v>
      </c>
      <c r="AG62">
        <v>6.7015056032093403</v>
      </c>
      <c r="AH62">
        <v>1.31347162286648</v>
      </c>
      <c r="AI62">
        <v>731.17348125411002</v>
      </c>
      <c r="AJ62">
        <v>48.207031601192398</v>
      </c>
      <c r="AK62">
        <v>63.968441369966499</v>
      </c>
      <c r="AL62">
        <v>10.077175426530101</v>
      </c>
      <c r="AM62">
        <v>66.998852478867406</v>
      </c>
      <c r="AN62">
        <v>13.1257630400726</v>
      </c>
      <c r="AO62">
        <v>28.315258378122099</v>
      </c>
      <c r="AP62">
        <v>5.4144473638664801</v>
      </c>
      <c r="AQ62">
        <v>6.1234915193707797</v>
      </c>
      <c r="AR62">
        <v>1.23958080437402</v>
      </c>
      <c r="AS62">
        <v>176.37855259384099</v>
      </c>
      <c r="AT62">
        <v>5.2223232107409299</v>
      </c>
      <c r="AU62">
        <v>27.533233529335501</v>
      </c>
      <c r="AV62">
        <v>0.80949075344561705</v>
      </c>
      <c r="AW62">
        <v>1.8798512356278201</v>
      </c>
      <c r="AX62">
        <v>0.29058096169092601</v>
      </c>
    </row>
    <row r="63" spans="1:50" x14ac:dyDescent="0.25">
      <c r="A63" t="s">
        <v>615</v>
      </c>
      <c r="B63" s="131">
        <v>211.628405152363</v>
      </c>
      <c r="C63" s="133">
        <v>222.33731747108899</v>
      </c>
      <c r="D63" s="140">
        <v>66.498909056106797</v>
      </c>
      <c r="E63" s="87">
        <v>5.7494863274738499</v>
      </c>
      <c r="F63" s="31">
        <f t="shared" si="0"/>
        <v>68.848610231243683</v>
      </c>
      <c r="G63" s="89">
        <f t="shared" si="1"/>
        <v>5.7494863274738499</v>
      </c>
      <c r="H63" s="115">
        <v>1.3730964901498799</v>
      </c>
      <c r="I63" s="147">
        <v>0.1393413640559</v>
      </c>
      <c r="J63" s="150">
        <v>0.85199201464759544</v>
      </c>
      <c r="K63" s="167">
        <v>47.620644709813902</v>
      </c>
      <c r="L63">
        <v>2.9452689517111499</v>
      </c>
      <c r="M63" s="32">
        <f t="shared" si="2"/>
        <v>49.303293138542521</v>
      </c>
      <c r="N63" s="92">
        <f t="shared" si="3"/>
        <v>2.9452689517111499</v>
      </c>
      <c r="O63" s="50">
        <v>0.71893139538053796</v>
      </c>
      <c r="P63" s="50">
        <v>7.1268436272019994E-2</v>
      </c>
      <c r="Q63" s="77">
        <v>0.62390707140707613</v>
      </c>
      <c r="Y63">
        <v>6972.0352676304101</v>
      </c>
      <c r="Z63">
        <v>227.612915921439</v>
      </c>
      <c r="AA63">
        <v>44098.866945420603</v>
      </c>
      <c r="AB63">
        <v>2227.9974494097801</v>
      </c>
      <c r="AC63">
        <v>433.55198288094903</v>
      </c>
      <c r="AD63">
        <v>35.595137389104998</v>
      </c>
      <c r="AE63">
        <v>204865.86779985501</v>
      </c>
      <c r="AF63">
        <v>9954.9085519541604</v>
      </c>
      <c r="AG63">
        <v>10.083157729663601</v>
      </c>
      <c r="AH63">
        <v>1.84797762485635</v>
      </c>
      <c r="AI63">
        <v>712.08880343453404</v>
      </c>
      <c r="AJ63">
        <v>53.010875042975499</v>
      </c>
      <c r="AK63">
        <v>2.6947220952053699</v>
      </c>
      <c r="AL63">
        <v>0.438229113966007</v>
      </c>
      <c r="AM63">
        <v>0.211802039255227</v>
      </c>
      <c r="AN63">
        <v>5.0084906428489E-2</v>
      </c>
      <c r="AO63">
        <v>0.165578387598635</v>
      </c>
      <c r="AP63">
        <v>4.1258386099405998E-2</v>
      </c>
      <c r="AQ63">
        <v>0.34755623316047801</v>
      </c>
      <c r="AR63">
        <v>7.1072500511358994E-2</v>
      </c>
      <c r="AS63">
        <v>172.25139974138199</v>
      </c>
      <c r="AT63">
        <v>5.2131223671036198</v>
      </c>
      <c r="AU63">
        <v>26.411684700468101</v>
      </c>
      <c r="AV63">
        <v>0.78991663981965199</v>
      </c>
      <c r="AW63">
        <v>5.4418678049956003E-2</v>
      </c>
      <c r="AX63">
        <v>5.0474367636800001E-3</v>
      </c>
    </row>
    <row r="64" spans="1:50" x14ac:dyDescent="0.25">
      <c r="A64" t="s">
        <v>616</v>
      </c>
      <c r="B64" s="131">
        <v>529.81241774984699</v>
      </c>
      <c r="C64" s="133">
        <v>641.85704538181199</v>
      </c>
      <c r="D64" s="140">
        <v>57.035601629995703</v>
      </c>
      <c r="E64" s="87">
        <v>4.99802240378569</v>
      </c>
      <c r="F64" s="31">
        <f t="shared" si="0"/>
        <v>59.050922213098303</v>
      </c>
      <c r="G64" s="89">
        <f t="shared" si="1"/>
        <v>4.99802240378569</v>
      </c>
      <c r="H64" s="115">
        <v>1.2004564478839499</v>
      </c>
      <c r="I64" s="147">
        <v>0.105903220750639</v>
      </c>
      <c r="J64" s="150">
        <v>0.99332053099510786</v>
      </c>
      <c r="K64" s="167">
        <v>47.492549555231797</v>
      </c>
      <c r="L64">
        <v>2.0048130039726302</v>
      </c>
      <c r="M64" s="32">
        <f t="shared" si="2"/>
        <v>49.170671814440901</v>
      </c>
      <c r="N64" s="92">
        <f t="shared" si="3"/>
        <v>2.0048130039726302</v>
      </c>
      <c r="O64" s="50">
        <v>0.83837996022737304</v>
      </c>
      <c r="P64" s="50">
        <v>7.3159004717348999E-2</v>
      </c>
      <c r="Q64" s="77">
        <v>0.4837505662627517</v>
      </c>
      <c r="Y64">
        <v>6801.0956851515703</v>
      </c>
      <c r="Z64">
        <v>222.67127002959799</v>
      </c>
      <c r="AA64">
        <v>40526.528077850002</v>
      </c>
      <c r="AB64">
        <v>1492.12090665758</v>
      </c>
      <c r="AC64">
        <v>438.40230304237502</v>
      </c>
      <c r="AD64">
        <v>34.971280758784999</v>
      </c>
      <c r="AE64">
        <v>206764.41650357199</v>
      </c>
      <c r="AF64">
        <v>10108.926904366501</v>
      </c>
      <c r="AG64">
        <v>3.6286035608988999E-2</v>
      </c>
      <c r="AH64">
        <v>1.2887358094438001E-2</v>
      </c>
      <c r="AI64">
        <v>849.46423167208798</v>
      </c>
      <c r="AJ64">
        <v>59.635929010648397</v>
      </c>
      <c r="AK64">
        <v>6.8450364375276997</v>
      </c>
      <c r="AL64">
        <v>0.76971036829407602</v>
      </c>
      <c r="AM64">
        <v>3.3247436743443E-2</v>
      </c>
      <c r="AN64">
        <v>2.110359747516E-2</v>
      </c>
      <c r="AO64">
        <v>2.0100911149684E-2</v>
      </c>
      <c r="AP64">
        <v>1.5316615343208001E-2</v>
      </c>
      <c r="AQ64">
        <v>0.21498069896380101</v>
      </c>
      <c r="AR64">
        <v>5.4154055274724999E-2</v>
      </c>
      <c r="AS64">
        <v>353.816308745539</v>
      </c>
      <c r="AT64">
        <v>10.758490680625499</v>
      </c>
      <c r="AU64">
        <v>66.071026984664698</v>
      </c>
      <c r="AV64">
        <v>1.9875704002655701</v>
      </c>
      <c r="AW64">
        <v>0.158805645133307</v>
      </c>
      <c r="AX64">
        <v>1.3410953879934E-2</v>
      </c>
    </row>
    <row r="65" spans="1:50" x14ac:dyDescent="0.25">
      <c r="A65" t="s">
        <v>617</v>
      </c>
      <c r="B65" s="131">
        <v>3825.6433336031</v>
      </c>
      <c r="C65" s="133">
        <v>18035.884111039701</v>
      </c>
      <c r="D65" s="140">
        <v>1.5831150521423301</v>
      </c>
      <c r="E65" s="87">
        <v>0.71762292025164298</v>
      </c>
      <c r="F65" s="31">
        <f t="shared" si="0"/>
        <v>1.6390535231818653</v>
      </c>
      <c r="G65" s="89">
        <f t="shared" si="1"/>
        <v>0.71762292025164298</v>
      </c>
      <c r="H65" s="115">
        <v>0.30723361105272201</v>
      </c>
      <c r="I65" s="147">
        <v>7.8804500873225006E-2</v>
      </c>
      <c r="J65" s="150">
        <v>0.56584629193106983</v>
      </c>
      <c r="K65" s="167">
        <v>5.14415792513475</v>
      </c>
      <c r="L65">
        <v>1.21099550068329</v>
      </c>
      <c r="M65" s="32">
        <f t="shared" si="2"/>
        <v>5.3259238231524231</v>
      </c>
      <c r="N65" s="92">
        <f t="shared" si="3"/>
        <v>1.21099550068329</v>
      </c>
      <c r="O65" s="50">
        <v>3.2525501602245002</v>
      </c>
      <c r="P65" s="50">
        <v>0.34420650240863498</v>
      </c>
      <c r="Q65" s="77">
        <v>0.44953843651501524</v>
      </c>
      <c r="Y65">
        <v>6783.9321736145503</v>
      </c>
      <c r="Z65">
        <v>215.255952946202</v>
      </c>
      <c r="AA65">
        <v>40340.115054165602</v>
      </c>
      <c r="AB65">
        <v>1320.7701502822899</v>
      </c>
      <c r="AC65">
        <v>401.47791811899998</v>
      </c>
      <c r="AD65">
        <v>30.512538575259001</v>
      </c>
      <c r="AE65">
        <v>202658.70336335199</v>
      </c>
      <c r="AF65">
        <v>9706.4971015776791</v>
      </c>
      <c r="AG65">
        <v>0.64745020791850505</v>
      </c>
      <c r="AH65">
        <v>0.111954700166201</v>
      </c>
      <c r="AI65">
        <v>716.71050390292601</v>
      </c>
      <c r="AJ65">
        <v>47.321773899070898</v>
      </c>
      <c r="AK65">
        <v>151.093112639493</v>
      </c>
      <c r="AL65">
        <v>5.7147016567081703</v>
      </c>
      <c r="AM65">
        <v>0.203206610632022</v>
      </c>
      <c r="AN65">
        <v>3.5367324526414001E-2</v>
      </c>
      <c r="AO65">
        <v>0.10328217893281599</v>
      </c>
      <c r="AP65">
        <v>2.3334424208051999E-2</v>
      </c>
      <c r="AQ65">
        <v>0.20001153742577399</v>
      </c>
      <c r="AR65">
        <v>3.5086739688147003E-2</v>
      </c>
      <c r="AS65">
        <v>288.02170295438202</v>
      </c>
      <c r="AT65">
        <v>8.5475885676219203</v>
      </c>
      <c r="AU65">
        <v>53.319799202067401</v>
      </c>
      <c r="AV65">
        <v>1.5804223473016099</v>
      </c>
      <c r="AW65">
        <v>4.5154412149496101</v>
      </c>
      <c r="AX65">
        <v>1.55982697900009</v>
      </c>
    </row>
    <row r="66" spans="1:50" x14ac:dyDescent="0.25">
      <c r="A66" t="s">
        <v>618</v>
      </c>
      <c r="B66" s="131">
        <v>254.60529546983901</v>
      </c>
      <c r="C66" s="133">
        <v>142.495394595091</v>
      </c>
      <c r="D66" s="140">
        <v>143.355534297319</v>
      </c>
      <c r="E66" s="87">
        <v>10.4431652057663</v>
      </c>
      <c r="F66" s="31">
        <f t="shared" si="0"/>
        <v>148.42092066503494</v>
      </c>
      <c r="G66" s="89">
        <f t="shared" si="1"/>
        <v>10.4431652057663</v>
      </c>
      <c r="H66" s="115">
        <v>2.5771318087993502</v>
      </c>
      <c r="I66" s="147">
        <v>0.21944750775999999</v>
      </c>
      <c r="J66" s="150">
        <v>0.85550718836757034</v>
      </c>
      <c r="K66" s="167">
        <v>55.191714945153599</v>
      </c>
      <c r="L66">
        <v>2.3443359276359002</v>
      </c>
      <c r="M66" s="32">
        <f t="shared" si="2"/>
        <v>57.141882839713041</v>
      </c>
      <c r="N66" s="92">
        <f t="shared" si="3"/>
        <v>2.3443359276359002</v>
      </c>
      <c r="O66" s="50">
        <v>0.38725479386947598</v>
      </c>
      <c r="P66" s="50">
        <v>3.8079056726482E-2</v>
      </c>
      <c r="Q66" s="77">
        <v>0.43197297288737968</v>
      </c>
      <c r="Y66">
        <v>6801.2936763406997</v>
      </c>
      <c r="Z66">
        <v>215.59298518556301</v>
      </c>
      <c r="AA66">
        <v>39770.027811201799</v>
      </c>
      <c r="AB66">
        <v>1315.1202983830101</v>
      </c>
      <c r="AC66">
        <v>381.97746447080101</v>
      </c>
      <c r="AD66">
        <v>29.438863218361401</v>
      </c>
      <c r="AE66">
        <v>205237.58783755399</v>
      </c>
      <c r="AF66">
        <v>9867.6878670071201</v>
      </c>
      <c r="AG66">
        <v>2.3408578614160999E-2</v>
      </c>
      <c r="AH66">
        <v>7.1866695298590001E-3</v>
      </c>
      <c r="AI66">
        <v>704.70679762636803</v>
      </c>
      <c r="AJ66">
        <v>46.8936656542527</v>
      </c>
      <c r="AK66">
        <v>2.1987099032719901</v>
      </c>
      <c r="AL66">
        <v>0.37289793958297501</v>
      </c>
      <c r="AM66">
        <v>4.6701562812379999E-3</v>
      </c>
      <c r="AN66">
        <v>5.4795403774859997E-3</v>
      </c>
      <c r="AO66">
        <v>1.6528047080529001E-2</v>
      </c>
      <c r="AP66">
        <v>9.6369989835010002E-3</v>
      </c>
      <c r="AQ66">
        <v>0.232616912824328</v>
      </c>
      <c r="AR66">
        <v>3.9406298235990997E-2</v>
      </c>
      <c r="AS66">
        <v>217.80817739892601</v>
      </c>
      <c r="AT66">
        <v>6.4748389161284798</v>
      </c>
      <c r="AU66">
        <v>36.129993089379603</v>
      </c>
      <c r="AV66">
        <v>1.06681907470543</v>
      </c>
      <c r="AW66">
        <v>3.4508665196077003E-2</v>
      </c>
      <c r="AX66">
        <v>3.3370421001150002E-3</v>
      </c>
    </row>
    <row r="67" spans="1:50" x14ac:dyDescent="0.25">
      <c r="A67" t="s">
        <v>619</v>
      </c>
      <c r="B67" s="131">
        <v>284.66626994288299</v>
      </c>
      <c r="C67" s="133">
        <v>294.69360981521902</v>
      </c>
      <c r="D67" s="140">
        <v>72.332570741043995</v>
      </c>
      <c r="E67" s="87">
        <v>4.4923896915657302</v>
      </c>
      <c r="F67" s="31">
        <f t="shared" si="0"/>
        <v>74.888401037861399</v>
      </c>
      <c r="G67" s="89">
        <f t="shared" si="1"/>
        <v>4.4923896915657302</v>
      </c>
      <c r="H67" s="115">
        <v>1.4095351039534201</v>
      </c>
      <c r="I67" s="147">
        <v>9.5300563899836002E-2</v>
      </c>
      <c r="J67" s="150">
        <v>0.91859472563578715</v>
      </c>
      <c r="K67" s="167">
        <v>51.191135836804698</v>
      </c>
      <c r="L67">
        <v>2.0580121845333399</v>
      </c>
      <c r="M67" s="32">
        <f t="shared" si="2"/>
        <v>52.999945541199175</v>
      </c>
      <c r="N67" s="92">
        <f t="shared" si="3"/>
        <v>2.0580121845333399</v>
      </c>
      <c r="O67" s="50">
        <v>0.711507788731776</v>
      </c>
      <c r="P67" s="50">
        <v>5.3906269302832002E-2</v>
      </c>
      <c r="Q67" s="77">
        <v>0.53063214791265778</v>
      </c>
      <c r="Y67">
        <v>6873.6326593490003</v>
      </c>
      <c r="Z67">
        <v>222.51673346054099</v>
      </c>
      <c r="AA67">
        <v>40891.322427061197</v>
      </c>
      <c r="AB67">
        <v>1416.26652387577</v>
      </c>
      <c r="AC67">
        <v>405.79849722568298</v>
      </c>
      <c r="AD67">
        <v>29.855732711558801</v>
      </c>
      <c r="AE67">
        <v>206229.85050506401</v>
      </c>
      <c r="AF67">
        <v>10049.6139238175</v>
      </c>
      <c r="AG67">
        <v>7.3359886792287998E-2</v>
      </c>
      <c r="AH67">
        <v>1.2685708930061001E-2</v>
      </c>
      <c r="AI67">
        <v>692.14137834513099</v>
      </c>
      <c r="AJ67">
        <v>46.036655264842601</v>
      </c>
      <c r="AK67">
        <v>3.1760976782274999</v>
      </c>
      <c r="AL67">
        <v>0.71987179776458599</v>
      </c>
      <c r="AM67">
        <v>0.647491833874699</v>
      </c>
      <c r="AN67">
        <v>6.7104880729878996E-2</v>
      </c>
      <c r="AO67">
        <v>0.394084287579684</v>
      </c>
      <c r="AP67">
        <v>4.7869479578295002E-2</v>
      </c>
      <c r="AQ67">
        <v>0.33985207484683899</v>
      </c>
      <c r="AR67">
        <v>4.7373358993780999E-2</v>
      </c>
      <c r="AS67">
        <v>217.766030056614</v>
      </c>
      <c r="AT67">
        <v>6.4673585523032902</v>
      </c>
      <c r="AU67">
        <v>36.503537581646299</v>
      </c>
      <c r="AV67">
        <v>1.0829591739848099</v>
      </c>
      <c r="AW67">
        <v>6.9507196700973994E-2</v>
      </c>
      <c r="AX67">
        <v>5.487651240733E-3</v>
      </c>
    </row>
    <row r="68" spans="1:50" x14ac:dyDescent="0.25">
      <c r="A68" t="s">
        <v>620</v>
      </c>
      <c r="B68" s="131">
        <v>1750.5385401450401</v>
      </c>
      <c r="C68" s="133">
        <v>8408.2925579299099</v>
      </c>
      <c r="D68" s="140">
        <v>1.16305737908198</v>
      </c>
      <c r="E68" s="87">
        <v>0.227523039378414</v>
      </c>
      <c r="F68" s="31">
        <f t="shared" si="0"/>
        <v>1.2041533508681457</v>
      </c>
      <c r="G68" s="89">
        <f t="shared" si="1"/>
        <v>0.227523039378414</v>
      </c>
      <c r="H68" s="115">
        <v>0.29922169920946901</v>
      </c>
      <c r="I68" s="147">
        <v>1.2785550678175E-2</v>
      </c>
      <c r="J68" s="150">
        <v>0.21842488389183026</v>
      </c>
      <c r="K68" s="167">
        <v>3.8765949487004199</v>
      </c>
      <c r="L68">
        <v>0.72519452739241097</v>
      </c>
      <c r="M68" s="32">
        <f t="shared" si="2"/>
        <v>4.0135722290164875</v>
      </c>
      <c r="N68" s="92">
        <f t="shared" si="3"/>
        <v>0.72519452739241097</v>
      </c>
      <c r="O68" s="50">
        <v>3.3372061248526599</v>
      </c>
      <c r="P68" s="50">
        <v>0.12571494508032099</v>
      </c>
      <c r="Q68" s="77">
        <v>0.20137232550617906</v>
      </c>
      <c r="Y68">
        <v>6770.36511932964</v>
      </c>
      <c r="Z68">
        <v>228.04370223292901</v>
      </c>
      <c r="AA68">
        <v>41775.508984209599</v>
      </c>
      <c r="AB68">
        <v>1433.5926894131801</v>
      </c>
      <c r="AC68">
        <v>626.32593726513403</v>
      </c>
      <c r="AD68">
        <v>45.486892930802902</v>
      </c>
      <c r="AE68">
        <v>205821.47976722001</v>
      </c>
      <c r="AF68">
        <v>10142.669664978201</v>
      </c>
      <c r="AG68">
        <v>1.58726910079327</v>
      </c>
      <c r="AH68">
        <v>0.184698824335884</v>
      </c>
      <c r="AI68">
        <v>411.95890222795202</v>
      </c>
      <c r="AJ68">
        <v>29.206330493540499</v>
      </c>
      <c r="AK68">
        <v>55.467910840235596</v>
      </c>
      <c r="AL68">
        <v>11.518281746596299</v>
      </c>
      <c r="AM68">
        <v>17.321787104440499</v>
      </c>
      <c r="AN68">
        <v>2.2856275734102098</v>
      </c>
      <c r="AO68">
        <v>7.6162635585815197</v>
      </c>
      <c r="AP68">
        <v>0.984385635738389</v>
      </c>
      <c r="AQ68">
        <v>1.69114961277619</v>
      </c>
      <c r="AR68">
        <v>0.203348247338802</v>
      </c>
      <c r="AS68">
        <v>100.843888146377</v>
      </c>
      <c r="AT68">
        <v>3.2361070449264302</v>
      </c>
      <c r="AU68">
        <v>16.180383098492701</v>
      </c>
      <c r="AV68">
        <v>0.49720203185400003</v>
      </c>
      <c r="AW68">
        <v>1.9048769447054199</v>
      </c>
      <c r="AX68">
        <v>0.30376284105404899</v>
      </c>
    </row>
    <row r="69" spans="1:50" x14ac:dyDescent="0.25">
      <c r="A69" t="s">
        <v>621</v>
      </c>
      <c r="B69" s="131">
        <v>10530.224114742099</v>
      </c>
      <c r="C69" s="133">
        <v>52356.9774023633</v>
      </c>
      <c r="D69" s="140">
        <v>0.52629519213187603</v>
      </c>
      <c r="E69" s="87">
        <v>8.8754077806903003E-2</v>
      </c>
      <c r="F69" s="31">
        <f t="shared" si="0"/>
        <v>0.54489153377077082</v>
      </c>
      <c r="G69" s="89">
        <f t="shared" si="1"/>
        <v>8.8754077806903003E-2</v>
      </c>
      <c r="H69" s="115">
        <v>0.29046181718575198</v>
      </c>
      <c r="I69" s="147">
        <v>3.3649771357459998E-3</v>
      </c>
      <c r="J69" s="150">
        <v>6.8696427787782205E-2</v>
      </c>
      <c r="K69" s="167">
        <v>1.8087632227480599</v>
      </c>
      <c r="L69">
        <v>0.29091006327969199</v>
      </c>
      <c r="M69" s="32">
        <f t="shared" si="2"/>
        <v>1.8726748437108882</v>
      </c>
      <c r="N69" s="92">
        <f t="shared" si="3"/>
        <v>0.29091006327969199</v>
      </c>
      <c r="O69" s="50">
        <v>3.4437175696048801</v>
      </c>
      <c r="P69" s="50">
        <v>3.8005504172760003E-2</v>
      </c>
      <c r="Q69" s="77">
        <v>6.8618614686233662E-2</v>
      </c>
      <c r="Y69">
        <v>6896.7866654161799</v>
      </c>
      <c r="Z69">
        <v>221.52441189720301</v>
      </c>
      <c r="AA69">
        <v>40564.018289168002</v>
      </c>
      <c r="AB69">
        <v>1369.0142794352601</v>
      </c>
      <c r="AC69">
        <v>406.84862788841502</v>
      </c>
      <c r="AD69">
        <v>31.5309423703834</v>
      </c>
      <c r="AE69">
        <v>204611.610094081</v>
      </c>
      <c r="AF69">
        <v>9900.7243290247297</v>
      </c>
      <c r="AG69">
        <v>7.4361036725904697</v>
      </c>
      <c r="AH69">
        <v>0.76063038379401804</v>
      </c>
      <c r="AI69">
        <v>897.28597780436905</v>
      </c>
      <c r="AJ69">
        <v>59.549574192009899</v>
      </c>
      <c r="AK69">
        <v>432.787944561735</v>
      </c>
      <c r="AL69">
        <v>60.960013936993498</v>
      </c>
      <c r="AM69">
        <v>50.310744623430402</v>
      </c>
      <c r="AN69">
        <v>6.0586117584540604</v>
      </c>
      <c r="AO69">
        <v>21.6246243611556</v>
      </c>
      <c r="AP69">
        <v>2.6009912502975201</v>
      </c>
      <c r="AQ69">
        <v>4.5382840289323898</v>
      </c>
      <c r="AR69">
        <v>0.51712230999909004</v>
      </c>
      <c r="AS69">
        <v>287.04770215619499</v>
      </c>
      <c r="AT69">
        <v>8.5425989390354804</v>
      </c>
      <c r="AU69">
        <v>48.682191822135998</v>
      </c>
      <c r="AV69">
        <v>1.43837685853071</v>
      </c>
      <c r="AW69">
        <v>12.6085704202183</v>
      </c>
      <c r="AX69">
        <v>1.7548367152533599</v>
      </c>
    </row>
    <row r="70" spans="1:50" x14ac:dyDescent="0.25">
      <c r="A70" t="s">
        <v>622</v>
      </c>
      <c r="B70" s="131">
        <v>9845.2119016469605</v>
      </c>
      <c r="C70" s="133">
        <v>49197.056354136599</v>
      </c>
      <c r="D70" s="140">
        <v>0.26738533941210502</v>
      </c>
      <c r="E70" s="87">
        <v>9.9828267105525004E-2</v>
      </c>
      <c r="F70" s="31">
        <f t="shared" si="0"/>
        <v>0.27683324848533364</v>
      </c>
      <c r="G70" s="89">
        <f t="shared" si="1"/>
        <v>9.9828267105525004E-2</v>
      </c>
      <c r="H70" s="115">
        <v>0.28498157441407401</v>
      </c>
      <c r="I70" s="147">
        <v>3.2209852648188E-2</v>
      </c>
      <c r="J70" s="150">
        <v>0.30273038671877667</v>
      </c>
      <c r="K70" s="167">
        <v>0.93615482055802601</v>
      </c>
      <c r="L70">
        <v>0.26721944805612102</v>
      </c>
      <c r="M70" s="32">
        <f t="shared" si="2"/>
        <v>0.96923331933639434</v>
      </c>
      <c r="N70" s="92">
        <f t="shared" si="3"/>
        <v>0.26721944805612102</v>
      </c>
      <c r="O70" s="50">
        <v>3.5071513253639699</v>
      </c>
      <c r="P70" s="50">
        <v>0.23379478581730501</v>
      </c>
      <c r="Q70" s="77">
        <v>0.23353927701391813</v>
      </c>
      <c r="Y70">
        <v>6981.8357152278104</v>
      </c>
      <c r="Z70">
        <v>223.830458272225</v>
      </c>
      <c r="AA70">
        <v>39144.045206725503</v>
      </c>
      <c r="AB70">
        <v>1316.0147418153699</v>
      </c>
      <c r="AC70">
        <v>409.13725930257698</v>
      </c>
      <c r="AD70">
        <v>30.298094054721599</v>
      </c>
      <c r="AE70">
        <v>207011.12607506101</v>
      </c>
      <c r="AF70">
        <v>9959.0722049378601</v>
      </c>
      <c r="AG70">
        <v>4.4235426522490604</v>
      </c>
      <c r="AH70">
        <v>0.42854340232767602</v>
      </c>
      <c r="AI70">
        <v>780.56435124616598</v>
      </c>
      <c r="AJ70">
        <v>51.255423111489499</v>
      </c>
      <c r="AK70">
        <v>391.88384454719602</v>
      </c>
      <c r="AL70">
        <v>139.257161447453</v>
      </c>
      <c r="AM70">
        <v>53.317987049215802</v>
      </c>
      <c r="AN70">
        <v>6.3403557587652397</v>
      </c>
      <c r="AO70">
        <v>21.487018780490001</v>
      </c>
      <c r="AP70">
        <v>2.5082175620080598</v>
      </c>
      <c r="AQ70">
        <v>4.3568363562830399</v>
      </c>
      <c r="AR70">
        <v>0.53378598561480195</v>
      </c>
      <c r="AS70">
        <v>157.59862680625</v>
      </c>
      <c r="AT70">
        <v>4.7015952365997702</v>
      </c>
      <c r="AU70">
        <v>23.0958037396232</v>
      </c>
      <c r="AV70">
        <v>0.70755686754963298</v>
      </c>
      <c r="AW70">
        <v>11.799467204604399</v>
      </c>
      <c r="AX70">
        <v>4.1728623377500398</v>
      </c>
    </row>
    <row r="71" spans="1:50" x14ac:dyDescent="0.25">
      <c r="A71" t="s">
        <v>623</v>
      </c>
      <c r="B71" s="131">
        <v>229.86110724536999</v>
      </c>
      <c r="C71" s="133">
        <v>125.21361518112499</v>
      </c>
      <c r="D71" s="140">
        <v>149.38494719617199</v>
      </c>
      <c r="E71" s="87">
        <v>11.6226787552453</v>
      </c>
      <c r="F71" s="31">
        <f t="shared" si="0"/>
        <v>154.66337944351082</v>
      </c>
      <c r="G71" s="89">
        <f t="shared" si="1"/>
        <v>11.6226787552453</v>
      </c>
      <c r="H71" s="115">
        <v>2.6770318524188901</v>
      </c>
      <c r="I71" s="147">
        <v>0.21581232525687399</v>
      </c>
      <c r="J71" s="150">
        <v>0.96510972305319531</v>
      </c>
      <c r="K71" s="167">
        <v>55.887317315319201</v>
      </c>
      <c r="L71">
        <v>2.6832910959398499</v>
      </c>
      <c r="M71" s="32">
        <f t="shared" si="2"/>
        <v>57.862063924474199</v>
      </c>
      <c r="N71" s="92">
        <f t="shared" si="3"/>
        <v>2.6832910959398499</v>
      </c>
      <c r="O71" s="50">
        <v>0.37591835059312101</v>
      </c>
      <c r="P71" s="50">
        <v>4.0309691793983998E-2</v>
      </c>
      <c r="Q71" s="77">
        <v>0.44775307300859479</v>
      </c>
      <c r="Y71">
        <v>6840.47727212686</v>
      </c>
      <c r="Z71">
        <v>217.667181050804</v>
      </c>
      <c r="AA71">
        <v>39825.429802458901</v>
      </c>
      <c r="AB71">
        <v>1366.5706932568401</v>
      </c>
      <c r="AC71">
        <v>383.72878760280798</v>
      </c>
      <c r="AD71">
        <v>29.627930519072699</v>
      </c>
      <c r="AE71">
        <v>205336.831449099</v>
      </c>
      <c r="AF71">
        <v>9942.1802984679307</v>
      </c>
      <c r="AG71">
        <v>1.1939392365253E-2</v>
      </c>
      <c r="AH71">
        <v>5.4700596630999996E-3</v>
      </c>
      <c r="AI71">
        <v>715.87018273829199</v>
      </c>
      <c r="AJ71">
        <v>47.686659014581501</v>
      </c>
      <c r="AK71">
        <v>2.1712669091191299</v>
      </c>
      <c r="AL71">
        <v>0.31442457527343798</v>
      </c>
      <c r="AM71">
        <v>1.6354509672300999E-2</v>
      </c>
      <c r="AN71">
        <v>1.0964538887326999E-2</v>
      </c>
      <c r="AO71">
        <v>1.8917459986000001E-2</v>
      </c>
      <c r="AP71">
        <v>1.101698512141E-2</v>
      </c>
      <c r="AQ71">
        <v>0.17330571119444099</v>
      </c>
      <c r="AR71">
        <v>3.6141326166287999E-2</v>
      </c>
      <c r="AS71">
        <v>203.15653480619901</v>
      </c>
      <c r="AT71">
        <v>6.0603785090348703</v>
      </c>
      <c r="AU71">
        <v>32.598515818771602</v>
      </c>
      <c r="AV71">
        <v>0.96797817148646603</v>
      </c>
      <c r="AW71">
        <v>2.9924548547390999E-2</v>
      </c>
      <c r="AX71">
        <v>3.261781295398E-3</v>
      </c>
    </row>
    <row r="72" spans="1:50" x14ac:dyDescent="0.25">
      <c r="A72" t="s">
        <v>624</v>
      </c>
      <c r="B72" s="131">
        <v>541.89463540723</v>
      </c>
      <c r="C72" s="133">
        <v>2680.9939366455901</v>
      </c>
      <c r="D72" s="140">
        <v>0.72370310837374996</v>
      </c>
      <c r="E72" s="87">
        <v>0.16051798945370299</v>
      </c>
      <c r="F72" s="31">
        <f t="shared" ref="F72:F137" si="4">IF(ISNUMBER(D72),(D72*(EXP(B$2*0.00001867)-1)/(EXP(B$3*0.00001867)-1)),"&lt; DL")</f>
        <v>0.74927474659057047</v>
      </c>
      <c r="G72" s="89">
        <f t="shared" ref="G72:G137" si="5">E72</f>
        <v>0.16051798945370299</v>
      </c>
      <c r="H72" s="115">
        <v>0.288123206895674</v>
      </c>
      <c r="I72" s="147">
        <v>1.5001923071325E-2</v>
      </c>
      <c r="J72" s="150">
        <v>0.2347499025837341</v>
      </c>
      <c r="K72" s="167">
        <v>2.5068983760960002</v>
      </c>
      <c r="L72">
        <v>0.57248573876270303</v>
      </c>
      <c r="M72" s="32">
        <f t="shared" ref="M72:M137" si="6">IF(ISNUMBER(K72),(K72*(EXP(B$2*0.00001867)-1)/(EXP(B$3*0.00001867)-1)),"&lt; DL")</f>
        <v>2.5954782061093256</v>
      </c>
      <c r="N72" s="92">
        <f t="shared" ref="N72:N137" si="7">L72</f>
        <v>0.57248573876270303</v>
      </c>
      <c r="O72" s="50">
        <v>3.4715804048607399</v>
      </c>
      <c r="P72" s="50">
        <v>0.148398788697613</v>
      </c>
      <c r="Q72" s="77">
        <v>0.18718678461395352</v>
      </c>
      <c r="Y72">
        <v>6813.9911398969998</v>
      </c>
      <c r="Z72">
        <v>215.315615758999</v>
      </c>
      <c r="AA72">
        <v>40978.476982771303</v>
      </c>
      <c r="AB72">
        <v>1349.07368318609</v>
      </c>
      <c r="AC72">
        <v>3645.72181087731</v>
      </c>
      <c r="AD72">
        <v>307.49725216220099</v>
      </c>
      <c r="AE72">
        <v>205995.28318440399</v>
      </c>
      <c r="AF72">
        <v>9857.5443761624192</v>
      </c>
      <c r="AG72">
        <v>6.0450112680553998</v>
      </c>
      <c r="AH72">
        <v>0.82119155806995203</v>
      </c>
      <c r="AI72">
        <v>294.14175322319198</v>
      </c>
      <c r="AJ72">
        <v>20.620591239359499</v>
      </c>
      <c r="AK72">
        <v>24.154308521980301</v>
      </c>
      <c r="AL72">
        <v>5.8418903147225896</v>
      </c>
      <c r="AM72">
        <v>72.493423088338702</v>
      </c>
      <c r="AN72">
        <v>9.8685779551824808</v>
      </c>
      <c r="AO72">
        <v>30.598574024154601</v>
      </c>
      <c r="AP72">
        <v>4.3758007504994696</v>
      </c>
      <c r="AQ72">
        <v>6.5689703565577</v>
      </c>
      <c r="AR72">
        <v>0.84110220939697899</v>
      </c>
      <c r="AS72">
        <v>28.347137460184999</v>
      </c>
      <c r="AT72">
        <v>0.86554094505075496</v>
      </c>
      <c r="AU72">
        <v>3.7055220694398301</v>
      </c>
      <c r="AV72">
        <v>0.113481282420118</v>
      </c>
      <c r="AW72">
        <v>0.69911575973870399</v>
      </c>
      <c r="AX72">
        <v>0.18135884889057</v>
      </c>
    </row>
    <row r="73" spans="1:50" x14ac:dyDescent="0.25">
      <c r="A73" t="s">
        <v>625</v>
      </c>
      <c r="B73" s="131">
        <v>3028.4560052260299</v>
      </c>
      <c r="C73" s="133">
        <v>15457.1230085402</v>
      </c>
      <c r="D73" s="140">
        <v>1.8337106298835001E-2</v>
      </c>
      <c r="E73" s="87">
        <v>7.4488146314170001E-3</v>
      </c>
      <c r="F73" s="31">
        <f t="shared" si="4"/>
        <v>1.8985037533054635E-2</v>
      </c>
      <c r="G73" s="89">
        <f t="shared" si="5"/>
        <v>7.4488146314170001E-3</v>
      </c>
      <c r="H73" s="115">
        <v>0.284901278708034</v>
      </c>
      <c r="I73" s="147">
        <v>8.8287398277310004E-3</v>
      </c>
      <c r="J73" s="150">
        <v>7.6286546760595153E-2</v>
      </c>
      <c r="K73" s="167">
        <v>6.3991635920175996E-2</v>
      </c>
      <c r="L73">
        <v>2.5304968427780999E-2</v>
      </c>
      <c r="M73" s="32">
        <f t="shared" si="6"/>
        <v>6.625274402337368E-2</v>
      </c>
      <c r="N73" s="92">
        <f t="shared" si="7"/>
        <v>2.5304968427780999E-2</v>
      </c>
      <c r="O73" s="50">
        <v>3.4856960708524798</v>
      </c>
      <c r="P73" s="50">
        <v>9.9705571965470002E-2</v>
      </c>
      <c r="Q73" s="77">
        <v>7.2334806725480497E-2</v>
      </c>
      <c r="Y73">
        <v>6677.8828892294396</v>
      </c>
      <c r="Z73">
        <v>211.15190880283899</v>
      </c>
      <c r="AA73">
        <v>45317.028316722797</v>
      </c>
      <c r="AB73">
        <v>1498.60594080901</v>
      </c>
      <c r="AC73">
        <v>1798.7186674222401</v>
      </c>
      <c r="AD73">
        <v>193.349588787659</v>
      </c>
      <c r="AE73">
        <v>202840.48106687999</v>
      </c>
      <c r="AF73">
        <v>9709.3289115975695</v>
      </c>
      <c r="AG73">
        <v>1.3514543964861001E-2</v>
      </c>
      <c r="AH73">
        <v>5.3466589569339997E-3</v>
      </c>
      <c r="AI73">
        <v>105.00430706143401</v>
      </c>
      <c r="AJ73">
        <v>8.5583951457719607</v>
      </c>
      <c r="AK73">
        <v>122.88595274619399</v>
      </c>
      <c r="AL73">
        <v>42.3924066734888</v>
      </c>
      <c r="AM73">
        <v>4.4653373859459999E-2</v>
      </c>
      <c r="AN73">
        <v>1.6676242472112999E-2</v>
      </c>
      <c r="AO73">
        <v>7.7910422443069005E-2</v>
      </c>
      <c r="AP73">
        <v>2.0631310869298002E-2</v>
      </c>
      <c r="AQ73">
        <v>0.38234212129807599</v>
      </c>
      <c r="AR73">
        <v>5.0101078488742998E-2</v>
      </c>
      <c r="AS73">
        <v>4.2537896744430803</v>
      </c>
      <c r="AT73">
        <v>0.16468097754951999</v>
      </c>
      <c r="AU73">
        <v>0.51151313724880598</v>
      </c>
      <c r="AV73">
        <v>2.7295810783128999E-2</v>
      </c>
      <c r="AW73">
        <v>3.8473395802622701</v>
      </c>
      <c r="AX73">
        <v>1.3101011726318901</v>
      </c>
    </row>
    <row r="74" spans="1:50" x14ac:dyDescent="0.25">
      <c r="A74" t="s">
        <v>626</v>
      </c>
      <c r="B74" s="131">
        <v>45.317278775433898</v>
      </c>
      <c r="C74" s="133">
        <v>219.30455603922999</v>
      </c>
      <c r="D74" s="140">
        <v>1.02607815416911</v>
      </c>
      <c r="E74" s="87">
        <v>5.2412394465611002E-2</v>
      </c>
      <c r="F74" s="31">
        <f t="shared" si="4"/>
        <v>1.0623340428574377</v>
      </c>
      <c r="G74" s="89">
        <f t="shared" si="5"/>
        <v>5.2412394465611002E-2</v>
      </c>
      <c r="H74" s="115">
        <v>0.29772640985760501</v>
      </c>
      <c r="I74" s="147">
        <v>3.1122695611503999E-2</v>
      </c>
      <c r="J74" s="150">
        <v>0.48864528762207432</v>
      </c>
      <c r="K74" s="167">
        <v>3.43286124653594</v>
      </c>
      <c r="L74">
        <v>0.332165175974658</v>
      </c>
      <c r="M74" s="32">
        <f t="shared" si="6"/>
        <v>3.5541594485600019</v>
      </c>
      <c r="N74" s="92">
        <f t="shared" si="7"/>
        <v>0.332165175974658</v>
      </c>
      <c r="O74" s="50">
        <v>3.3459263486308002</v>
      </c>
      <c r="P74" s="50">
        <v>0.347015050017279</v>
      </c>
      <c r="Q74" s="77">
        <v>0.9329662119832941</v>
      </c>
      <c r="Y74">
        <v>6941.0323568486901</v>
      </c>
      <c r="Z74">
        <v>219.329996948103</v>
      </c>
      <c r="AA74">
        <v>40633.557208569102</v>
      </c>
      <c r="AB74">
        <v>1329.4930607191</v>
      </c>
      <c r="AC74">
        <v>797.60070534716795</v>
      </c>
      <c r="AD74">
        <v>57.583394439029199</v>
      </c>
      <c r="AE74">
        <v>207188.03319889901</v>
      </c>
      <c r="AF74">
        <v>9914.6213442162098</v>
      </c>
      <c r="AG74">
        <v>2.8605614889982998E-2</v>
      </c>
      <c r="AH74">
        <v>7.5864618893800003E-3</v>
      </c>
      <c r="AI74">
        <v>103.865683064016</v>
      </c>
      <c r="AJ74">
        <v>8.2533889466720893</v>
      </c>
      <c r="AK74">
        <v>2.8207585548441401</v>
      </c>
      <c r="AL74">
        <v>0.56544473296911102</v>
      </c>
      <c r="AM74">
        <v>0.220939465286971</v>
      </c>
      <c r="AN74">
        <v>3.6636086301522E-2</v>
      </c>
      <c r="AO74">
        <v>0.18183376953595201</v>
      </c>
      <c r="AP74">
        <v>3.0921727503745E-2</v>
      </c>
      <c r="AQ74">
        <v>0.30972590464285998</v>
      </c>
      <c r="AR74">
        <v>4.3658703206934997E-2</v>
      </c>
      <c r="AS74">
        <v>3.7611698101820501</v>
      </c>
      <c r="AT74">
        <v>0.149917336294076</v>
      </c>
      <c r="AU74">
        <v>0.405856128800479</v>
      </c>
      <c r="AV74">
        <v>1.6642038812009E-2</v>
      </c>
      <c r="AW74">
        <v>5.4010822225552001E-2</v>
      </c>
      <c r="AX74">
        <v>3.3132689729239999E-3</v>
      </c>
    </row>
    <row r="75" spans="1:50" x14ac:dyDescent="0.25">
      <c r="A75" t="s">
        <v>627</v>
      </c>
      <c r="B75" s="131">
        <v>85.173355883960795</v>
      </c>
      <c r="C75" s="133">
        <v>184.634176084861</v>
      </c>
      <c r="D75" s="140">
        <v>25.209535141983601</v>
      </c>
      <c r="E75" s="87">
        <v>1.1923032000709699</v>
      </c>
      <c r="F75" s="31">
        <f t="shared" si="4"/>
        <v>26.10029974532161</v>
      </c>
      <c r="G75" s="89">
        <f t="shared" si="5"/>
        <v>1.1923032000709699</v>
      </c>
      <c r="H75" s="115">
        <v>0.66862445452323904</v>
      </c>
      <c r="I75" s="147">
        <v>6.3141157083398999E-2</v>
      </c>
      <c r="J75" s="150">
        <v>0.50083144960540482</v>
      </c>
      <c r="K75" s="167">
        <v>37.895889034384197</v>
      </c>
      <c r="L75">
        <v>2.6243403302683799</v>
      </c>
      <c r="M75" s="32">
        <f t="shared" si="6"/>
        <v>39.234918745711049</v>
      </c>
      <c r="N75" s="92">
        <f t="shared" si="7"/>
        <v>2.6243403302683799</v>
      </c>
      <c r="O75" s="50">
        <v>1.50465780379589</v>
      </c>
      <c r="P75" s="50">
        <v>0.125471805835735</v>
      </c>
      <c r="Q75" s="77">
        <v>0.8304617762692682</v>
      </c>
      <c r="Y75">
        <v>7134.6776647071401</v>
      </c>
      <c r="Z75">
        <v>225.50909639819699</v>
      </c>
      <c r="AA75">
        <v>37056.534709935397</v>
      </c>
      <c r="AB75">
        <v>1239.6308082836899</v>
      </c>
      <c r="AC75">
        <v>395.62288047521798</v>
      </c>
      <c r="AD75">
        <v>29.323878935284799</v>
      </c>
      <c r="AE75">
        <v>209587.74986544999</v>
      </c>
      <c r="AF75">
        <v>10044.8239829294</v>
      </c>
      <c r="AG75">
        <v>2.322187490706E-3</v>
      </c>
      <c r="AH75">
        <v>2.1681453082070001E-3</v>
      </c>
      <c r="AI75">
        <v>588.35518427588499</v>
      </c>
      <c r="AJ75">
        <v>39.5366700292603</v>
      </c>
      <c r="AK75">
        <v>3.17071417116281</v>
      </c>
      <c r="AL75">
        <v>0.401224560675631</v>
      </c>
      <c r="AM75">
        <v>4.2190686501283998E-2</v>
      </c>
      <c r="AN75">
        <v>1.5892727359949999E-2</v>
      </c>
      <c r="AO75">
        <v>3.8599390543449998E-2</v>
      </c>
      <c r="AP75">
        <v>1.4194687860361E-2</v>
      </c>
      <c r="AQ75">
        <v>0.31076910384481898</v>
      </c>
      <c r="AR75">
        <v>4.4106370293909999E-2</v>
      </c>
      <c r="AS75">
        <v>66.087560959929306</v>
      </c>
      <c r="AT75">
        <v>1.96934320580163</v>
      </c>
      <c r="AU75">
        <v>8.5467985739467096</v>
      </c>
      <c r="AV75">
        <v>0.25384334005950798</v>
      </c>
      <c r="AW75">
        <v>4.6288913973716997E-2</v>
      </c>
      <c r="AX75">
        <v>2.8370525350130001E-3</v>
      </c>
    </row>
    <row r="76" spans="1:50" x14ac:dyDescent="0.25">
      <c r="A76" t="s">
        <v>628</v>
      </c>
      <c r="B76" s="131">
        <v>757.95315740259105</v>
      </c>
      <c r="C76" s="133">
        <v>3712.7499337286899</v>
      </c>
      <c r="D76" s="140">
        <v>0.39818486133383302</v>
      </c>
      <c r="E76" s="87">
        <v>8.8201377788655E-2</v>
      </c>
      <c r="F76" s="31">
        <f t="shared" si="4"/>
        <v>0.41225449721024149</v>
      </c>
      <c r="G76" s="89">
        <f t="shared" si="5"/>
        <v>8.8201377788655E-2</v>
      </c>
      <c r="H76" s="115">
        <v>0.29057453763590702</v>
      </c>
      <c r="I76" s="147">
        <v>2.9026949273186001E-2</v>
      </c>
      <c r="J76" s="150">
        <v>0.45097577518122633</v>
      </c>
      <c r="K76" s="167">
        <v>1.36741792376932</v>
      </c>
      <c r="L76">
        <v>0.32845927321403501</v>
      </c>
      <c r="M76" s="32">
        <f t="shared" si="6"/>
        <v>1.4157348593099179</v>
      </c>
      <c r="N76" s="92">
        <f t="shared" si="7"/>
        <v>0.32845927321403501</v>
      </c>
      <c r="O76" s="50">
        <v>3.44070557584093</v>
      </c>
      <c r="P76" s="50">
        <v>0.25423039326868502</v>
      </c>
      <c r="Q76" s="77">
        <v>0.30760946803505579</v>
      </c>
      <c r="Y76">
        <v>7094.81784469181</v>
      </c>
      <c r="Z76">
        <v>224.18947156876399</v>
      </c>
      <c r="AA76">
        <v>39750.668757235602</v>
      </c>
      <c r="AB76">
        <v>1312.6552915298801</v>
      </c>
      <c r="AC76">
        <v>544.64593450126597</v>
      </c>
      <c r="AD76">
        <v>49.642938868179698</v>
      </c>
      <c r="AE76">
        <v>210020.44375510601</v>
      </c>
      <c r="AF76">
        <v>10050.161402792801</v>
      </c>
      <c r="AG76">
        <v>0.31365753276812303</v>
      </c>
      <c r="AH76">
        <v>2.6924746286933001E-2</v>
      </c>
      <c r="AI76">
        <v>291.09079997466699</v>
      </c>
      <c r="AJ76">
        <v>20.4502493165818</v>
      </c>
      <c r="AK76">
        <v>31.598867934014301</v>
      </c>
      <c r="AL76">
        <v>1.5176269768187201</v>
      </c>
      <c r="AM76">
        <v>0.16792595540873201</v>
      </c>
      <c r="AN76">
        <v>3.215043374979E-2</v>
      </c>
      <c r="AO76">
        <v>8.8360875357312005E-2</v>
      </c>
      <c r="AP76">
        <v>2.1629094086216001E-2</v>
      </c>
      <c r="AQ76">
        <v>0.31251530320487397</v>
      </c>
      <c r="AR76">
        <v>4.4354110017520001E-2</v>
      </c>
      <c r="AS76">
        <v>23.007583101557799</v>
      </c>
      <c r="AT76">
        <v>0.71474935259460104</v>
      </c>
      <c r="AU76">
        <v>2.7283546466220301</v>
      </c>
      <c r="AV76">
        <v>8.3859031197280998E-2</v>
      </c>
      <c r="AW76">
        <v>0.93597023496616605</v>
      </c>
      <c r="AX76">
        <v>0.40500485561539601</v>
      </c>
    </row>
    <row r="77" spans="1:50" x14ac:dyDescent="0.25">
      <c r="A77" t="s">
        <v>629</v>
      </c>
      <c r="B77" s="131">
        <v>270.463652323796</v>
      </c>
      <c r="C77" s="133">
        <v>866.71946063259998</v>
      </c>
      <c r="D77" s="140">
        <v>10.800808290206399</v>
      </c>
      <c r="E77" s="87">
        <v>1.0781987964899999</v>
      </c>
      <c r="F77" s="31">
        <f t="shared" si="4"/>
        <v>11.182448715472827</v>
      </c>
      <c r="G77" s="89">
        <f t="shared" si="5"/>
        <v>1.0781987964899999</v>
      </c>
      <c r="H77" s="115">
        <v>0.46322513500109003</v>
      </c>
      <c r="I77" s="147">
        <v>5.0362696704749001E-2</v>
      </c>
      <c r="J77" s="150">
        <v>0.91817555259193395</v>
      </c>
      <c r="K77" s="167">
        <v>23.591287189509799</v>
      </c>
      <c r="L77">
        <v>1.5697365626016799</v>
      </c>
      <c r="M77" s="32">
        <f t="shared" si="6"/>
        <v>24.424871920733182</v>
      </c>
      <c r="N77" s="92">
        <f t="shared" si="7"/>
        <v>1.5697365626016799</v>
      </c>
      <c r="O77" s="50">
        <v>2.2048590843854301</v>
      </c>
      <c r="P77" s="50">
        <v>0.221113138044436</v>
      </c>
      <c r="Q77" s="77">
        <v>0.66350076312152406</v>
      </c>
      <c r="Y77">
        <v>6679.0541613731202</v>
      </c>
      <c r="Z77">
        <v>218.16118951502901</v>
      </c>
      <c r="AA77">
        <v>42412.1347659819</v>
      </c>
      <c r="AB77">
        <v>1448.3548226160999</v>
      </c>
      <c r="AC77">
        <v>685.40313008566795</v>
      </c>
      <c r="AD77">
        <v>50.036689559186399</v>
      </c>
      <c r="AE77">
        <v>203190.73804300299</v>
      </c>
      <c r="AF77">
        <v>9969.8264898356192</v>
      </c>
      <c r="AG77">
        <v>1.8632187659815998E-2</v>
      </c>
      <c r="AH77">
        <v>6.2450535498209999E-3</v>
      </c>
      <c r="AI77">
        <v>297.13516135667601</v>
      </c>
      <c r="AJ77">
        <v>21.283077859831401</v>
      </c>
      <c r="AK77">
        <v>4.7820355356146598</v>
      </c>
      <c r="AL77">
        <v>0.44514996383011002</v>
      </c>
      <c r="AM77">
        <v>0.150886417103794</v>
      </c>
      <c r="AN77">
        <v>3.0741466384867001E-2</v>
      </c>
      <c r="AO77">
        <v>9.1602770404778003E-2</v>
      </c>
      <c r="AP77">
        <v>2.2256717404967999E-2</v>
      </c>
      <c r="AQ77">
        <v>0.26232964630208599</v>
      </c>
      <c r="AR77">
        <v>4.0899865979503E-2</v>
      </c>
      <c r="AS77">
        <v>90.357487566639406</v>
      </c>
      <c r="AT77">
        <v>3.3773815104190601</v>
      </c>
      <c r="AU77">
        <v>15.271823282828199</v>
      </c>
      <c r="AV77">
        <v>0.58144805763877205</v>
      </c>
      <c r="AW77">
        <v>0.19607085711479899</v>
      </c>
      <c r="AX77">
        <v>3.0137130159441E-2</v>
      </c>
    </row>
    <row r="78" spans="1:50" x14ac:dyDescent="0.25">
      <c r="A78" t="s">
        <v>630</v>
      </c>
      <c r="B78" s="131">
        <v>5602.0751792160299</v>
      </c>
      <c r="C78" s="133">
        <v>28975.582097369799</v>
      </c>
      <c r="D78" s="140">
        <v>6.9152947883624999E-2</v>
      </c>
      <c r="E78" s="87">
        <v>3.4451684757719002E-2</v>
      </c>
      <c r="F78" s="31">
        <f t="shared" si="4"/>
        <v>7.1596428013039407E-2</v>
      </c>
      <c r="G78" s="89">
        <f t="shared" si="5"/>
        <v>3.4451684757719002E-2</v>
      </c>
      <c r="H78" s="115">
        <v>0.281796661055079</v>
      </c>
      <c r="I78" s="147">
        <v>1.2348848789800001E-2</v>
      </c>
      <c r="J78" s="150">
        <v>8.7961142840460332E-2</v>
      </c>
      <c r="K78" s="167">
        <v>0.24472975411245601</v>
      </c>
      <c r="L78">
        <v>0.22105999571241</v>
      </c>
      <c r="M78" s="32">
        <f t="shared" si="6"/>
        <v>0.25337714094919073</v>
      </c>
      <c r="N78" s="92">
        <f t="shared" si="7"/>
        <v>0.22105999571241</v>
      </c>
      <c r="O78" s="50">
        <v>3.5427215089167601</v>
      </c>
      <c r="P78" s="50">
        <v>0.56447050700008405</v>
      </c>
      <c r="Q78" s="77">
        <v>0.17639280154947815</v>
      </c>
      <c r="Y78">
        <v>6744.9823989816796</v>
      </c>
      <c r="Z78">
        <v>214.15820931392199</v>
      </c>
      <c r="AA78">
        <v>41830.329308925197</v>
      </c>
      <c r="AB78">
        <v>1378.9866006627201</v>
      </c>
      <c r="AC78">
        <v>5681.7260538813298</v>
      </c>
      <c r="AD78">
        <v>447.93636194453597</v>
      </c>
      <c r="AE78">
        <v>208442.49243310001</v>
      </c>
      <c r="AF78">
        <v>10081.664288202001</v>
      </c>
      <c r="AG78">
        <v>1.5667687621403002E-2</v>
      </c>
      <c r="AH78">
        <v>5.5939784309900001E-3</v>
      </c>
      <c r="AI78">
        <v>214.38592019847701</v>
      </c>
      <c r="AJ78">
        <v>15.4136319357403</v>
      </c>
      <c r="AK78">
        <v>248.325890568707</v>
      </c>
      <c r="AL78">
        <v>9.0825615042363204</v>
      </c>
      <c r="AM78">
        <v>2.7526092326938E-2</v>
      </c>
      <c r="AN78">
        <v>1.2696100846022001E-2</v>
      </c>
      <c r="AO78">
        <v>4.0401330606296998E-2</v>
      </c>
      <c r="AP78">
        <v>1.4385571512023999E-2</v>
      </c>
      <c r="AQ78">
        <v>0.25052666798988799</v>
      </c>
      <c r="AR78">
        <v>3.9059462235011E-2</v>
      </c>
      <c r="AS78">
        <v>25.6605276123937</v>
      </c>
      <c r="AT78">
        <v>0.98742034890205699</v>
      </c>
      <c r="AU78">
        <v>3.5668872743861</v>
      </c>
      <c r="AV78">
        <v>0.146106263694427</v>
      </c>
      <c r="AW78">
        <v>7.1230180354893298</v>
      </c>
      <c r="AX78">
        <v>1.9754955795901501</v>
      </c>
    </row>
    <row r="79" spans="1:50" x14ac:dyDescent="0.25">
      <c r="A79" t="s">
        <v>631</v>
      </c>
      <c r="B79" s="131">
        <v>55.521673266988103</v>
      </c>
      <c r="C79" s="133">
        <v>156.39690523122599</v>
      </c>
      <c r="D79" s="140">
        <v>12.9378036329478</v>
      </c>
      <c r="E79" s="87">
        <v>0.66686111817586802</v>
      </c>
      <c r="F79" s="31">
        <f t="shared" si="4"/>
        <v>13.394953574676594</v>
      </c>
      <c r="G79" s="89">
        <f t="shared" si="5"/>
        <v>0.66686111817586802</v>
      </c>
      <c r="H79" s="115">
        <v>0.512548354984389</v>
      </c>
      <c r="I79" s="147">
        <v>5.1304920146194997E-2</v>
      </c>
      <c r="J79" s="150">
        <v>0.51493293379106864</v>
      </c>
      <c r="K79" s="167">
        <v>25.127424848012399</v>
      </c>
      <c r="L79">
        <v>2.14933024764081</v>
      </c>
      <c r="M79" s="32">
        <f t="shared" si="6"/>
        <v>26.015288130757735</v>
      </c>
      <c r="N79" s="92">
        <f t="shared" si="7"/>
        <v>2.14933024764081</v>
      </c>
      <c r="O79" s="50">
        <v>1.9421141742621899</v>
      </c>
      <c r="P79" s="50">
        <v>0.19265375028817999</v>
      </c>
      <c r="Q79" s="77">
        <v>0.86228822995864474</v>
      </c>
      <c r="Y79">
        <v>7144.0151757363401</v>
      </c>
      <c r="Z79">
        <v>230.00650247641099</v>
      </c>
      <c r="AA79">
        <v>38680.039305818696</v>
      </c>
      <c r="AB79">
        <v>1325.9052828551901</v>
      </c>
      <c r="AC79">
        <v>366.324254556109</v>
      </c>
      <c r="AD79">
        <v>27.011025187815701</v>
      </c>
      <c r="AE79">
        <v>209670.84571456301</v>
      </c>
      <c r="AF79">
        <v>10175.5450627665</v>
      </c>
      <c r="AG79">
        <v>8.3976475341790008E-3</v>
      </c>
      <c r="AH79">
        <v>4.0113182657290003E-3</v>
      </c>
      <c r="AI79">
        <v>415.74006518788502</v>
      </c>
      <c r="AJ79">
        <v>28.781739659260001</v>
      </c>
      <c r="AK79">
        <v>2.7862208241318398</v>
      </c>
      <c r="AL79">
        <v>0.338698711680961</v>
      </c>
      <c r="AM79">
        <v>2.213894746292E-2</v>
      </c>
      <c r="AN79">
        <v>1.1164565107467999E-2</v>
      </c>
      <c r="AO79">
        <v>3.3984802822151002E-2</v>
      </c>
      <c r="AP79">
        <v>1.2936985851917E-2</v>
      </c>
      <c r="AQ79">
        <v>0.28620783732634902</v>
      </c>
      <c r="AR79">
        <v>4.1095614289358998E-2</v>
      </c>
      <c r="AS79">
        <v>31.110054735282102</v>
      </c>
      <c r="AT79">
        <v>0.95311179305503302</v>
      </c>
      <c r="AU79">
        <v>3.50917659339451</v>
      </c>
      <c r="AV79">
        <v>0.10603187780345499</v>
      </c>
      <c r="AW79">
        <v>3.7000394010938999E-2</v>
      </c>
      <c r="AX79">
        <v>2.1633356471130001E-3</v>
      </c>
    </row>
    <row r="80" spans="1:50" x14ac:dyDescent="0.25">
      <c r="A80" t="s">
        <v>632</v>
      </c>
      <c r="B80" s="131">
        <v>43.171177184066202</v>
      </c>
      <c r="C80" s="133">
        <v>113.523800463406</v>
      </c>
      <c r="D80" s="140">
        <v>15.636571267586501</v>
      </c>
      <c r="E80" s="87">
        <v>0.94236448829216002</v>
      </c>
      <c r="F80" s="31">
        <f t="shared" si="4"/>
        <v>16.189080630583117</v>
      </c>
      <c r="G80" s="89">
        <f t="shared" si="5"/>
        <v>0.94236448829216002</v>
      </c>
      <c r="H80" s="115">
        <v>0.54632799305465596</v>
      </c>
      <c r="I80" s="147">
        <v>7.2049880351057999E-2</v>
      </c>
      <c r="J80" s="150">
        <v>0.45698039963606357</v>
      </c>
      <c r="K80" s="167">
        <v>28.613794955726899</v>
      </c>
      <c r="L80">
        <v>4.6480636641856803</v>
      </c>
      <c r="M80" s="32">
        <f t="shared" si="6"/>
        <v>29.624847145708998</v>
      </c>
      <c r="N80" s="92">
        <f t="shared" si="7"/>
        <v>4.6480636641856803</v>
      </c>
      <c r="O80" s="50">
        <v>1.82123636295014</v>
      </c>
      <c r="P80" s="50">
        <v>0.32531027541454399</v>
      </c>
      <c r="Q80" s="77">
        <v>0.90942133547595017</v>
      </c>
      <c r="Y80">
        <v>7252.1704692823896</v>
      </c>
      <c r="Z80">
        <v>232.52551048660601</v>
      </c>
      <c r="AA80">
        <v>36788.584787747699</v>
      </c>
      <c r="AB80">
        <v>1243.33434384303</v>
      </c>
      <c r="AC80">
        <v>291.84488180085401</v>
      </c>
      <c r="AD80">
        <v>22.351123738530401</v>
      </c>
      <c r="AE80">
        <v>213209.25409965901</v>
      </c>
      <c r="AF80">
        <v>10418.367901538</v>
      </c>
      <c r="AG80">
        <v>3.1549382628809999E-3</v>
      </c>
      <c r="AH80">
        <v>2.4580661384689998E-3</v>
      </c>
      <c r="AI80">
        <v>374.33705075422301</v>
      </c>
      <c r="AJ80">
        <v>25.634641980786501</v>
      </c>
      <c r="AK80">
        <v>1.8876182513976101</v>
      </c>
      <c r="AL80">
        <v>0.25747272271993799</v>
      </c>
      <c r="AM80">
        <v>1.114628466224E-3</v>
      </c>
      <c r="AN80">
        <v>2.5024207622690001E-3</v>
      </c>
      <c r="AO80">
        <v>2.4243443164308001E-2</v>
      </c>
      <c r="AP80">
        <v>1.0927381248793999E-2</v>
      </c>
      <c r="AQ80">
        <v>0.23869529694503999</v>
      </c>
      <c r="AR80">
        <v>3.7426456653336999E-2</v>
      </c>
      <c r="AS80">
        <v>27.502270712497399</v>
      </c>
      <c r="AT80">
        <v>0.83257734220326396</v>
      </c>
      <c r="AU80">
        <v>3.0893519296134002</v>
      </c>
      <c r="AV80">
        <v>9.3199985546029998E-2</v>
      </c>
      <c r="AW80">
        <v>2.6907629243248E-2</v>
      </c>
      <c r="AX80">
        <v>1.9842703278409998E-3</v>
      </c>
    </row>
    <row r="81" spans="1:50" x14ac:dyDescent="0.25">
      <c r="A81" t="s">
        <v>633</v>
      </c>
      <c r="B81" s="131">
        <v>1174.8674940424601</v>
      </c>
      <c r="C81" s="133">
        <v>4032.39411691135</v>
      </c>
      <c r="D81" s="140">
        <v>8.3431188510742498</v>
      </c>
      <c r="E81" s="87">
        <v>2.1071064252722098</v>
      </c>
      <c r="F81" s="31">
        <f t="shared" si="4"/>
        <v>8.6379182161606085</v>
      </c>
      <c r="G81" s="89">
        <f t="shared" si="5"/>
        <v>2.1071064252722098</v>
      </c>
      <c r="H81" s="115">
        <v>0.42671565761531999</v>
      </c>
      <c r="I81" s="147">
        <v>6.0032228770714E-2</v>
      </c>
      <c r="J81" s="150">
        <v>0.55704187939488048</v>
      </c>
      <c r="K81" s="167">
        <v>19.736380350789101</v>
      </c>
      <c r="L81">
        <v>2.4650846993189601</v>
      </c>
      <c r="M81" s="32">
        <f t="shared" si="6"/>
        <v>20.433754138742074</v>
      </c>
      <c r="N81" s="92">
        <f t="shared" si="7"/>
        <v>2.4650846993189601</v>
      </c>
      <c r="O81" s="50">
        <v>2.3512464205521999</v>
      </c>
      <c r="P81" s="50">
        <v>0.22272333330535199</v>
      </c>
      <c r="Q81" s="77">
        <v>0.7584085672819314</v>
      </c>
      <c r="Y81">
        <v>6444.9540723155096</v>
      </c>
      <c r="Z81">
        <v>212.825729650673</v>
      </c>
      <c r="AA81">
        <v>43403.256855520798</v>
      </c>
      <c r="AB81">
        <v>1535.0560035394501</v>
      </c>
      <c r="AC81">
        <v>443.220189927712</v>
      </c>
      <c r="AD81">
        <v>33.580128619825103</v>
      </c>
      <c r="AE81">
        <v>198326.658500413</v>
      </c>
      <c r="AF81">
        <v>9694.6286983901191</v>
      </c>
      <c r="AG81">
        <v>13.164432447561699</v>
      </c>
      <c r="AH81">
        <v>0.88342453276703203</v>
      </c>
      <c r="AI81">
        <v>833.15179920529295</v>
      </c>
      <c r="AJ81">
        <v>55.715841079940503</v>
      </c>
      <c r="AK81">
        <v>30.305205846162199</v>
      </c>
      <c r="AL81">
        <v>7.5804921171987498</v>
      </c>
      <c r="AM81">
        <v>51.262083832294302</v>
      </c>
      <c r="AN81">
        <v>4.6734575031025303</v>
      </c>
      <c r="AO81">
        <v>22.758878255068499</v>
      </c>
      <c r="AP81">
        <v>2.0327378241525902</v>
      </c>
      <c r="AQ81">
        <v>4.8994955202667203</v>
      </c>
      <c r="AR81">
        <v>0.41730155446896899</v>
      </c>
      <c r="AS81">
        <v>305.35314340230502</v>
      </c>
      <c r="AT81">
        <v>9.6143736284657493</v>
      </c>
      <c r="AU81">
        <v>54.727285599469901</v>
      </c>
      <c r="AV81">
        <v>1.75000527721206</v>
      </c>
      <c r="AW81">
        <v>0.87914180129958297</v>
      </c>
      <c r="AX81">
        <v>0.21694942180882801</v>
      </c>
    </row>
    <row r="82" spans="1:50" x14ac:dyDescent="0.25">
      <c r="A82" t="s">
        <v>634</v>
      </c>
      <c r="B82" s="131">
        <v>85.780068288922905</v>
      </c>
      <c r="C82" s="133">
        <v>160.97328087665699</v>
      </c>
      <c r="D82" s="140">
        <v>34.935917454976902</v>
      </c>
      <c r="E82" s="87">
        <v>1.9499830136313501</v>
      </c>
      <c r="F82" s="31">
        <f t="shared" si="4"/>
        <v>36.170358252030937</v>
      </c>
      <c r="G82" s="89">
        <f t="shared" si="5"/>
        <v>1.9499830136313501</v>
      </c>
      <c r="H82" s="115">
        <v>0.77030402428831901</v>
      </c>
      <c r="I82" s="147">
        <v>7.4781549296842997E-2</v>
      </c>
      <c r="J82" s="150">
        <v>0.57494510886126138</v>
      </c>
      <c r="K82" s="167">
        <v>45.206809630629202</v>
      </c>
      <c r="L82">
        <v>3.4364127378752301</v>
      </c>
      <c r="M82" s="32">
        <f t="shared" si="6"/>
        <v>46.804166568073931</v>
      </c>
      <c r="N82" s="92">
        <f t="shared" si="7"/>
        <v>3.4364127378752301</v>
      </c>
      <c r="O82" s="50">
        <v>1.2972461144052201</v>
      </c>
      <c r="P82" s="50">
        <v>0.12186880440230199</v>
      </c>
      <c r="Q82" s="77">
        <v>0.80915419395191568</v>
      </c>
      <c r="Y82">
        <v>6669.5548975663196</v>
      </c>
      <c r="Z82">
        <v>217.98029872957699</v>
      </c>
      <c r="AA82">
        <v>42210.386192049496</v>
      </c>
      <c r="AB82">
        <v>1458.5254329749901</v>
      </c>
      <c r="AC82">
        <v>529.65217712673495</v>
      </c>
      <c r="AD82">
        <v>40.7408422220904</v>
      </c>
      <c r="AE82">
        <v>203000.371570769</v>
      </c>
      <c r="AF82">
        <v>9906.6879928262406</v>
      </c>
      <c r="AG82">
        <v>5.6984124915537997E-2</v>
      </c>
      <c r="AH82">
        <v>1.1408568886939001E-2</v>
      </c>
      <c r="AI82">
        <v>507.29693900956499</v>
      </c>
      <c r="AJ82">
        <v>35.409128448564097</v>
      </c>
      <c r="AK82">
        <v>1.9647132256483799</v>
      </c>
      <c r="AL82">
        <v>0.28869967524471202</v>
      </c>
      <c r="AM82">
        <v>0.78080093245658999</v>
      </c>
      <c r="AN82">
        <v>7.6030487183185003E-2</v>
      </c>
      <c r="AO82">
        <v>0.393619278868031</v>
      </c>
      <c r="AP82">
        <v>4.8938889274394E-2</v>
      </c>
      <c r="AQ82">
        <v>0.33327222457706701</v>
      </c>
      <c r="AR82">
        <v>4.7968061173149001E-2</v>
      </c>
      <c r="AS82">
        <v>70.295301131660295</v>
      </c>
      <c r="AT82">
        <v>2.2399395058665199</v>
      </c>
      <c r="AU82">
        <v>9.3337771519888708</v>
      </c>
      <c r="AV82">
        <v>0.293788175125546</v>
      </c>
      <c r="AW82">
        <v>3.6442905728772998E-2</v>
      </c>
      <c r="AX82">
        <v>2.4400844129710002E-3</v>
      </c>
    </row>
    <row r="83" spans="1:50" x14ac:dyDescent="0.25">
      <c r="A83" t="s">
        <v>635</v>
      </c>
      <c r="B83" s="131">
        <v>713.45573044339096</v>
      </c>
      <c r="C83" s="133">
        <v>3571.6976633382801</v>
      </c>
      <c r="D83" s="140">
        <v>0.38253271793683602</v>
      </c>
      <c r="E83" s="87">
        <v>8.4775551242315006E-2</v>
      </c>
      <c r="F83" s="31">
        <f t="shared" si="4"/>
        <v>0.39604929421790125</v>
      </c>
      <c r="G83" s="89">
        <f t="shared" si="5"/>
        <v>8.4775551242315006E-2</v>
      </c>
      <c r="H83" s="115">
        <v>0.28856459187926398</v>
      </c>
      <c r="I83" s="147">
        <v>1.1786902056499E-2</v>
      </c>
      <c r="J83" s="150">
        <v>0.18431241870075329</v>
      </c>
      <c r="K83" s="167">
        <v>1.3227122561976501</v>
      </c>
      <c r="L83">
        <v>0.300685057169088</v>
      </c>
      <c r="M83" s="32">
        <f t="shared" si="6"/>
        <v>1.3694495423707707</v>
      </c>
      <c r="N83" s="92">
        <f t="shared" si="7"/>
        <v>0.300685057169088</v>
      </c>
      <c r="O83" s="50">
        <v>3.4678603890197</v>
      </c>
      <c r="P83" s="50">
        <v>0.137120460174915</v>
      </c>
      <c r="Q83" s="77">
        <v>0.1739378865113187</v>
      </c>
      <c r="R83" t="s">
        <v>337</v>
      </c>
      <c r="T83" s="56" t="s">
        <v>337</v>
      </c>
      <c r="Y83">
        <v>6837.5794207974996</v>
      </c>
      <c r="Z83">
        <v>224.981320202109</v>
      </c>
      <c r="AA83">
        <v>41342.699831106402</v>
      </c>
      <c r="AB83">
        <v>1382.1016586272599</v>
      </c>
      <c r="AC83">
        <v>684.99333004964103</v>
      </c>
      <c r="AD83">
        <v>50.084401034595601</v>
      </c>
      <c r="AE83">
        <v>206461.10687795701</v>
      </c>
      <c r="AF83">
        <v>9989.6151603358394</v>
      </c>
      <c r="AG83">
        <v>0.62950298445355701</v>
      </c>
      <c r="AH83">
        <v>3.9387834863844E-2</v>
      </c>
      <c r="AI83">
        <v>203.094505217049</v>
      </c>
      <c r="AJ83">
        <v>17.2776082102909</v>
      </c>
      <c r="AK83">
        <v>29.4432822427435</v>
      </c>
      <c r="AL83">
        <v>7.2790322443778797</v>
      </c>
      <c r="AM83">
        <v>6.3579715509781201</v>
      </c>
      <c r="AN83">
        <v>0.281366587508734</v>
      </c>
      <c r="AO83">
        <v>2.97537225260931</v>
      </c>
      <c r="AP83">
        <v>0.15020361067280899</v>
      </c>
      <c r="AQ83">
        <v>0.92934389885333102</v>
      </c>
      <c r="AR83">
        <v>7.7596136473921995E-2</v>
      </c>
      <c r="AS83">
        <v>18.508886548459301</v>
      </c>
      <c r="AT83">
        <v>1.56895669049842</v>
      </c>
      <c r="AU83">
        <v>2.3724256245130899</v>
      </c>
      <c r="AV83">
        <v>0.230054581343138</v>
      </c>
      <c r="AW83">
        <v>0.84438636548911195</v>
      </c>
      <c r="AX83">
        <v>0.19982399845186299</v>
      </c>
    </row>
    <row r="84" spans="1:50" x14ac:dyDescent="0.25">
      <c r="A84" t="s">
        <v>636</v>
      </c>
      <c r="B84" s="131">
        <v>54.501717426827902</v>
      </c>
      <c r="C84" s="133">
        <v>221.894700262236</v>
      </c>
      <c r="D84" s="140">
        <v>2.58417885506895</v>
      </c>
      <c r="E84" s="87">
        <v>0.12589450533119101</v>
      </c>
      <c r="F84" s="31">
        <f t="shared" si="4"/>
        <v>2.6754893469056844</v>
      </c>
      <c r="G84" s="89">
        <f t="shared" si="5"/>
        <v>0.12589450533119101</v>
      </c>
      <c r="H84" s="115">
        <v>0.35474700655314101</v>
      </c>
      <c r="I84" s="147">
        <v>3.7022150562077E-2</v>
      </c>
      <c r="J84" s="150">
        <v>0.46681123934593505</v>
      </c>
      <c r="K84" s="167">
        <v>7.3391338409008204</v>
      </c>
      <c r="L84">
        <v>0.69766526961256303</v>
      </c>
      <c r="M84" s="32">
        <f t="shared" si="6"/>
        <v>7.5984579659913782</v>
      </c>
      <c r="N84" s="92">
        <f t="shared" si="7"/>
        <v>0.69766526961256303</v>
      </c>
      <c r="O84" s="50">
        <v>2.83158171922214</v>
      </c>
      <c r="P84" s="50">
        <v>0.29607467337279503</v>
      </c>
      <c r="Q84" s="77">
        <v>0.9091386833183901</v>
      </c>
      <c r="Y84">
        <v>7058.6603632143297</v>
      </c>
      <c r="Z84">
        <v>242.33942872923399</v>
      </c>
      <c r="AA84">
        <v>40076.292496969101</v>
      </c>
      <c r="AB84">
        <v>1393.0432207219301</v>
      </c>
      <c r="AC84">
        <v>609.65346955432403</v>
      </c>
      <c r="AD84">
        <v>44.426119032472897</v>
      </c>
      <c r="AE84">
        <v>207112.587348934</v>
      </c>
      <c r="AF84">
        <v>10151.492916298201</v>
      </c>
      <c r="AG84">
        <v>4.285861293811E-3</v>
      </c>
      <c r="AH84">
        <v>3.0395215864859998E-3</v>
      </c>
      <c r="AI84">
        <v>167.293013611931</v>
      </c>
      <c r="AJ84">
        <v>13.165454963461199</v>
      </c>
      <c r="AK84">
        <v>2.9549586302399198</v>
      </c>
      <c r="AL84">
        <v>0.35245455430608502</v>
      </c>
      <c r="AM84">
        <v>1.0782747874191E-2</v>
      </c>
      <c r="AN84">
        <v>8.2622757957780003E-3</v>
      </c>
      <c r="AO84">
        <v>4.8021861503688E-2</v>
      </c>
      <c r="AP84">
        <v>1.6342216380350001E-2</v>
      </c>
      <c r="AQ84">
        <v>0.40371894075043602</v>
      </c>
      <c r="AR84">
        <v>5.4644416629060999E-2</v>
      </c>
      <c r="AS84">
        <v>8.4870107068976406</v>
      </c>
      <c r="AT84">
        <v>0.28441896580769499</v>
      </c>
      <c r="AU84">
        <v>0.94991795518907096</v>
      </c>
      <c r="AV84">
        <v>3.2627528342530999E-2</v>
      </c>
      <c r="AW84">
        <v>5.0197360869766998E-2</v>
      </c>
      <c r="AX84">
        <v>2.7418613514149999E-3</v>
      </c>
    </row>
    <row r="85" spans="1:50" x14ac:dyDescent="0.25">
      <c r="A85" t="s">
        <v>637</v>
      </c>
      <c r="B85" s="131">
        <v>190.73239269361201</v>
      </c>
      <c r="C85" s="133">
        <v>305.960330252571</v>
      </c>
      <c r="D85" s="140">
        <v>39.409880551302102</v>
      </c>
      <c r="E85" s="87">
        <v>4.5187539705037603</v>
      </c>
      <c r="F85" s="31">
        <f t="shared" si="4"/>
        <v>40.802406292818681</v>
      </c>
      <c r="G85" s="89">
        <f t="shared" si="5"/>
        <v>4.5187539705037603</v>
      </c>
      <c r="H85" s="115">
        <v>0.92666880663433004</v>
      </c>
      <c r="I85" s="147">
        <v>0.112003655592791</v>
      </c>
      <c r="J85" s="150">
        <v>0.94864981059119624</v>
      </c>
      <c r="K85" s="167">
        <v>43.654384818777601</v>
      </c>
      <c r="L85">
        <v>4.1563132532965197</v>
      </c>
      <c r="M85" s="32">
        <f t="shared" si="6"/>
        <v>45.196887707389116</v>
      </c>
      <c r="N85" s="92">
        <f t="shared" si="7"/>
        <v>4.1563132532965197</v>
      </c>
      <c r="O85" s="50">
        <v>1.1162349857815801</v>
      </c>
      <c r="P85" s="50">
        <v>0.188285820853071</v>
      </c>
      <c r="Q85" s="77">
        <v>0.56444081966702264</v>
      </c>
      <c r="Y85">
        <v>6923.6724059207299</v>
      </c>
      <c r="Z85">
        <v>233.58276822488699</v>
      </c>
      <c r="AA85">
        <v>42431.304351362502</v>
      </c>
      <c r="AB85">
        <v>1619.1248572377599</v>
      </c>
      <c r="AC85">
        <v>553.77132303799897</v>
      </c>
      <c r="AD85">
        <v>43.324249663491202</v>
      </c>
      <c r="AE85">
        <v>207135.28347404901</v>
      </c>
      <c r="AF85">
        <v>10428.7229011695</v>
      </c>
      <c r="AG85">
        <v>0.42320445891979402</v>
      </c>
      <c r="AH85">
        <v>9.0124530389142005E-2</v>
      </c>
      <c r="AI85">
        <v>473.82806818130899</v>
      </c>
      <c r="AJ85">
        <v>34.7552502447245</v>
      </c>
      <c r="AK85">
        <v>3.0783627476772901</v>
      </c>
      <c r="AL85">
        <v>0.699898200753305</v>
      </c>
      <c r="AM85">
        <v>0.29409318956837499</v>
      </c>
      <c r="AN85">
        <v>6.1149229444432997E-2</v>
      </c>
      <c r="AO85">
        <v>0.18373068891288799</v>
      </c>
      <c r="AP85">
        <v>4.4936512852116001E-2</v>
      </c>
      <c r="AQ85">
        <v>0.243064490050757</v>
      </c>
      <c r="AR85">
        <v>5.5547824489229999E-2</v>
      </c>
      <c r="AS85">
        <v>119.243065201067</v>
      </c>
      <c r="AT85">
        <v>3.91365477414231</v>
      </c>
      <c r="AU85">
        <v>18.644071517345299</v>
      </c>
      <c r="AV85">
        <v>0.63363232878897302</v>
      </c>
      <c r="AW85">
        <v>6.5437366125453006E-2</v>
      </c>
      <c r="AX85">
        <v>1.1653201150430999E-2</v>
      </c>
    </row>
    <row r="86" spans="1:50" x14ac:dyDescent="0.25">
      <c r="A86" t="s">
        <v>638</v>
      </c>
      <c r="B86" s="131">
        <v>5387.4986544772901</v>
      </c>
      <c r="C86" s="133">
        <v>24878.235642935299</v>
      </c>
      <c r="D86" s="140">
        <v>1.7604992985149499</v>
      </c>
      <c r="E86" s="87">
        <v>0.55689677406502303</v>
      </c>
      <c r="F86" s="31">
        <f t="shared" si="4"/>
        <v>1.822705541132525</v>
      </c>
      <c r="G86" s="89">
        <f t="shared" si="5"/>
        <v>0.55689677406502303</v>
      </c>
      <c r="H86" s="115">
        <v>0.30874176882520499</v>
      </c>
      <c r="I86" s="147">
        <v>2.5060559214406E-2</v>
      </c>
      <c r="J86" s="150">
        <v>0.25659992439318441</v>
      </c>
      <c r="K86" s="167">
        <v>5.6851763397025303</v>
      </c>
      <c r="L86">
        <v>1.27356917627732</v>
      </c>
      <c r="M86" s="32">
        <f t="shared" si="6"/>
        <v>5.886058816059978</v>
      </c>
      <c r="N86" s="92">
        <f t="shared" si="7"/>
        <v>1.27356917627732</v>
      </c>
      <c r="O86" s="50">
        <v>3.2347395338478901</v>
      </c>
      <c r="P86" s="50">
        <v>0.17697678953022999</v>
      </c>
      <c r="Q86" s="77">
        <v>0.24422965534745714</v>
      </c>
      <c r="Y86">
        <v>7067.3206657256396</v>
      </c>
      <c r="Z86">
        <v>239.32715940910199</v>
      </c>
      <c r="AA86">
        <v>40674.004423939099</v>
      </c>
      <c r="AB86">
        <v>1450.82131789804</v>
      </c>
      <c r="AC86">
        <v>403.75870817306298</v>
      </c>
      <c r="AD86">
        <v>30.678551756394601</v>
      </c>
      <c r="AE86">
        <v>205896.34227768201</v>
      </c>
      <c r="AF86">
        <v>10127.0384021549</v>
      </c>
      <c r="AG86">
        <v>0.86417322667255303</v>
      </c>
      <c r="AH86">
        <v>0.177648030419532</v>
      </c>
      <c r="AI86">
        <v>812.29985449528704</v>
      </c>
      <c r="AJ86">
        <v>54.180420597016202</v>
      </c>
      <c r="AK86">
        <v>189.295787305365</v>
      </c>
      <c r="AL86">
        <v>39.710468542912501</v>
      </c>
      <c r="AM86">
        <v>7.6842547944980302</v>
      </c>
      <c r="AN86">
        <v>1.638136915599</v>
      </c>
      <c r="AO86">
        <v>3.4428066814913199</v>
      </c>
      <c r="AP86">
        <v>0.64458670717530298</v>
      </c>
      <c r="AQ86">
        <v>1.08715488671726</v>
      </c>
      <c r="AR86">
        <v>0.18567492863610899</v>
      </c>
      <c r="AS86">
        <v>365.74820712474099</v>
      </c>
      <c r="AT86">
        <v>11.020124993917101</v>
      </c>
      <c r="AU86">
        <v>70.173124291938706</v>
      </c>
      <c r="AV86">
        <v>2.0875990547510299</v>
      </c>
      <c r="AW86">
        <v>5.4363532873784397</v>
      </c>
      <c r="AX86">
        <v>1.12110280385155</v>
      </c>
    </row>
    <row r="87" spans="1:50" x14ac:dyDescent="0.25">
      <c r="A87" s="47"/>
      <c r="C87" s="133"/>
      <c r="D87" s="191" t="s">
        <v>75</v>
      </c>
      <c r="E87" s="191"/>
      <c r="F87" s="194" t="s">
        <v>76</v>
      </c>
      <c r="G87" s="194"/>
      <c r="H87" s="162" t="s">
        <v>420</v>
      </c>
      <c r="I87" s="153"/>
      <c r="J87" s="154"/>
      <c r="K87" s="191" t="s">
        <v>75</v>
      </c>
      <c r="L87" s="191"/>
      <c r="M87" s="195" t="s">
        <v>76</v>
      </c>
      <c r="N87" s="195"/>
      <c r="O87" s="117" t="s">
        <v>420</v>
      </c>
      <c r="P87" s="118">
        <v>498</v>
      </c>
      <c r="Q87" s="119">
        <f>P87*SQRT(((51/P87)^2)+(($C$2/$B$2))^2)</f>
        <v>51.147464697006839</v>
      </c>
      <c r="R87" s="191" t="s">
        <v>75</v>
      </c>
      <c r="S87" s="191"/>
      <c r="T87" s="191" t="s">
        <v>76</v>
      </c>
      <c r="U87" s="191"/>
      <c r="V87" s="12"/>
      <c r="W87" s="12"/>
      <c r="X87" s="13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50" ht="17.25" x14ac:dyDescent="0.25">
      <c r="A88" s="66" t="s">
        <v>0</v>
      </c>
      <c r="B88" s="15" t="s">
        <v>77</v>
      </c>
      <c r="C88" s="134" t="s">
        <v>78</v>
      </c>
      <c r="D88" s="138" t="s">
        <v>79</v>
      </c>
      <c r="E88" s="143" t="s">
        <v>80</v>
      </c>
      <c r="F88" s="86" t="s">
        <v>81</v>
      </c>
      <c r="G88" s="86" t="s">
        <v>80</v>
      </c>
      <c r="H88" s="161" t="s">
        <v>82</v>
      </c>
      <c r="I88" s="151" t="s">
        <v>80</v>
      </c>
      <c r="J88" s="152" t="s">
        <v>83</v>
      </c>
      <c r="K88" s="143" t="s">
        <v>84</v>
      </c>
      <c r="L88" s="20" t="s">
        <v>80</v>
      </c>
      <c r="M88" s="90" t="s">
        <v>85</v>
      </c>
      <c r="N88" s="90" t="s">
        <v>80</v>
      </c>
      <c r="O88" s="22" t="s">
        <v>86</v>
      </c>
      <c r="P88" s="23" t="s">
        <v>80</v>
      </c>
      <c r="Q88" s="24" t="s">
        <v>83</v>
      </c>
      <c r="R88" s="15" t="s">
        <v>87</v>
      </c>
      <c r="S88" s="20" t="s">
        <v>80</v>
      </c>
      <c r="T88" s="25" t="s">
        <v>88</v>
      </c>
      <c r="U88" s="25" t="s">
        <v>80</v>
      </c>
      <c r="V88" s="25" t="s">
        <v>89</v>
      </c>
      <c r="W88" s="25" t="s">
        <v>80</v>
      </c>
      <c r="X88" s="26" t="s">
        <v>90</v>
      </c>
      <c r="Y88" s="27" t="s">
        <v>130</v>
      </c>
      <c r="Z88" s="27" t="s">
        <v>80</v>
      </c>
      <c r="AA88" s="27" t="s">
        <v>131</v>
      </c>
      <c r="AB88" s="27" t="s">
        <v>80</v>
      </c>
      <c r="AC88" s="27" t="s">
        <v>132</v>
      </c>
      <c r="AD88" s="27" t="s">
        <v>80</v>
      </c>
      <c r="AE88" s="27" t="s">
        <v>133</v>
      </c>
      <c r="AF88" s="28" t="s">
        <v>80</v>
      </c>
      <c r="AG88" s="28" t="s">
        <v>134</v>
      </c>
      <c r="AH88" s="28" t="s">
        <v>80</v>
      </c>
      <c r="AI88" s="28" t="s">
        <v>91</v>
      </c>
      <c r="AJ88" s="28" t="s">
        <v>80</v>
      </c>
      <c r="AK88" s="28" t="s">
        <v>92</v>
      </c>
      <c r="AL88" s="28" t="s">
        <v>80</v>
      </c>
      <c r="AM88" s="28" t="s">
        <v>93</v>
      </c>
      <c r="AN88" s="28" t="s">
        <v>80</v>
      </c>
      <c r="AO88" s="28" t="s">
        <v>135</v>
      </c>
      <c r="AP88" s="28" t="s">
        <v>80</v>
      </c>
      <c r="AQ88" s="28" t="s">
        <v>136</v>
      </c>
      <c r="AR88" s="28" t="s">
        <v>80</v>
      </c>
      <c r="AS88" s="28" t="s">
        <v>94</v>
      </c>
      <c r="AT88" s="28" t="s">
        <v>80</v>
      </c>
      <c r="AU88" s="28" t="s">
        <v>137</v>
      </c>
      <c r="AV88" s="28" t="s">
        <v>80</v>
      </c>
      <c r="AW88" s="28" t="s">
        <v>138</v>
      </c>
      <c r="AX88" s="29" t="s">
        <v>80</v>
      </c>
    </row>
    <row r="89" spans="1:50" x14ac:dyDescent="0.25">
      <c r="A89" t="s">
        <v>639</v>
      </c>
      <c r="B89" s="63">
        <v>108599.98772509499</v>
      </c>
      <c r="C89" s="133">
        <v>548358.35486960097</v>
      </c>
      <c r="D89" s="140">
        <v>7.139011265344E-3</v>
      </c>
      <c r="E89" s="87">
        <v>2.5920888298890002E-3</v>
      </c>
      <c r="F89" s="31">
        <f t="shared" si="4"/>
        <v>7.3912641729118687E-3</v>
      </c>
      <c r="G89" s="89">
        <f t="shared" si="5"/>
        <v>2.5920888298890002E-3</v>
      </c>
      <c r="H89" s="115">
        <v>0.28210082069293002</v>
      </c>
      <c r="I89" s="147">
        <v>2.164489735147E-3</v>
      </c>
      <c r="J89" s="150">
        <v>2.1131939938656807E-2</v>
      </c>
      <c r="K89" s="167">
        <v>2.5257285155420001E-2</v>
      </c>
      <c r="L89">
        <v>8.9827080292030001E-3</v>
      </c>
      <c r="M89" s="92">
        <f t="shared" si="6"/>
        <v>2.6149736978357204E-2</v>
      </c>
      <c r="N89" s="92">
        <f t="shared" si="7"/>
        <v>8.9827080292030001E-3</v>
      </c>
      <c r="O89" s="111">
        <v>3.5443856504146001</v>
      </c>
      <c r="P89" s="111">
        <v>2.7787724680473001E-2</v>
      </c>
      <c r="Q89" s="34">
        <v>2.2044050706384152E-2</v>
      </c>
      <c r="Y89">
        <v>8031.2969959714401</v>
      </c>
      <c r="Z89">
        <v>253.78131883763001</v>
      </c>
      <c r="AA89">
        <v>53558.525635623999</v>
      </c>
      <c r="AB89">
        <v>1758.8917864389</v>
      </c>
      <c r="AC89">
        <v>533.13254858537505</v>
      </c>
      <c r="AD89">
        <v>39.842652063371503</v>
      </c>
      <c r="AE89">
        <v>217478.98109287201</v>
      </c>
      <c r="AF89">
        <v>10407.076676054099</v>
      </c>
      <c r="AG89">
        <v>6.9750590106120001</v>
      </c>
      <c r="AH89">
        <v>0.41411867778433997</v>
      </c>
      <c r="AI89">
        <v>378.09992358909102</v>
      </c>
      <c r="AJ89">
        <v>26.415334057244099</v>
      </c>
      <c r="AK89">
        <v>5020.5519343527503</v>
      </c>
      <c r="AL89">
        <v>1189.95054919871</v>
      </c>
      <c r="AM89">
        <v>42.2460403374591</v>
      </c>
      <c r="AN89">
        <v>3.6398540092288498</v>
      </c>
      <c r="AO89">
        <v>18.996575400689501</v>
      </c>
      <c r="AP89">
        <v>1.60827101959067</v>
      </c>
      <c r="AQ89">
        <v>4.2053959585970198</v>
      </c>
      <c r="AR89">
        <v>0.36935473559263299</v>
      </c>
      <c r="AS89">
        <v>44.620989779441402</v>
      </c>
      <c r="AT89">
        <v>2.0840186347332299</v>
      </c>
      <c r="AU89">
        <v>7.3155869384640901</v>
      </c>
      <c r="AV89">
        <v>0.54241034555089795</v>
      </c>
      <c r="AW89">
        <v>139.89690649404901</v>
      </c>
      <c r="AX89">
        <v>32.395499925774701</v>
      </c>
    </row>
    <row r="90" spans="1:50" s="56" customFormat="1" x14ac:dyDescent="0.25">
      <c r="A90" s="56" t="s">
        <v>640</v>
      </c>
      <c r="B90" s="83">
        <v>51.750706005019502</v>
      </c>
      <c r="C90" s="136">
        <v>222.29149579118999</v>
      </c>
      <c r="D90" s="141">
        <v>7.1182518320550399</v>
      </c>
      <c r="E90" s="145">
        <v>0.492925145089948</v>
      </c>
      <c r="F90" s="57">
        <f t="shared" si="4"/>
        <v>7.3697712168405554</v>
      </c>
      <c r="G90" s="107">
        <f t="shared" si="5"/>
        <v>0.492925145089948</v>
      </c>
      <c r="H90" s="164">
        <v>0.33684853200132803</v>
      </c>
      <c r="I90" s="157">
        <v>4.6061328104031997E-2</v>
      </c>
      <c r="J90" s="158">
        <v>0.50641414459812306</v>
      </c>
      <c r="K90" s="168">
        <v>21.2386968488983</v>
      </c>
      <c r="L90" s="56">
        <v>2.6987702523245498</v>
      </c>
      <c r="M90" s="112">
        <f t="shared" si="6"/>
        <v>21.989154136883677</v>
      </c>
      <c r="N90" s="112">
        <f t="shared" si="7"/>
        <v>2.6987702523245498</v>
      </c>
      <c r="O90" s="113">
        <v>3.0010968684977599</v>
      </c>
      <c r="P90" s="113">
        <v>0.40593540996482602</v>
      </c>
      <c r="Q90" s="114">
        <v>0.93942286259836094</v>
      </c>
      <c r="R90" s="56" t="s">
        <v>337</v>
      </c>
      <c r="Y90" s="56">
        <v>7589.0672522836903</v>
      </c>
      <c r="Z90" s="56">
        <v>242.87008712500401</v>
      </c>
      <c r="AA90" s="56">
        <v>54935.614197908399</v>
      </c>
      <c r="AB90" s="56">
        <v>1890.4968357576599</v>
      </c>
      <c r="AC90" s="56">
        <v>515.12907747684096</v>
      </c>
      <c r="AD90" s="56">
        <v>39.420582166763602</v>
      </c>
      <c r="AE90" s="56">
        <v>212121.14000442901</v>
      </c>
      <c r="AF90" s="56">
        <v>10210.9541249995</v>
      </c>
      <c r="AG90" s="56">
        <v>9.9740911012411999</v>
      </c>
      <c r="AH90" s="56">
        <v>3.0324375714976202</v>
      </c>
      <c r="AI90" s="56">
        <v>172.48282025998401</v>
      </c>
      <c r="AJ90" s="56">
        <v>16.509450606696099</v>
      </c>
      <c r="AK90" s="56">
        <v>2.8076385326598499</v>
      </c>
      <c r="AL90" s="56">
        <v>0.44419099473457602</v>
      </c>
      <c r="AM90" s="56">
        <v>110.71893660112499</v>
      </c>
      <c r="AN90" s="56">
        <v>31.806535792666502</v>
      </c>
      <c r="AO90" s="56">
        <v>47.666196574269499</v>
      </c>
      <c r="AP90" s="56">
        <v>14.430338345475199</v>
      </c>
      <c r="AQ90" s="56">
        <v>8.9930181847439901</v>
      </c>
      <c r="AR90" s="56">
        <v>2.4800885303215701</v>
      </c>
      <c r="AS90" s="56">
        <v>19.7064043732077</v>
      </c>
      <c r="AT90" s="56">
        <v>0.62455696675167305</v>
      </c>
      <c r="AU90" s="56">
        <v>2.7574034983560698</v>
      </c>
      <c r="AV90" s="56">
        <v>8.9057170538104996E-2</v>
      </c>
      <c r="AW90" s="56">
        <v>5.3694100877022997E-2</v>
      </c>
      <c r="AX90" s="56">
        <v>5.1723869819210004E-3</v>
      </c>
    </row>
    <row r="91" spans="1:50" s="56" customFormat="1" x14ac:dyDescent="0.25">
      <c r="A91" s="56" t="s">
        <v>641</v>
      </c>
      <c r="B91" s="83">
        <v>12439.515921776099</v>
      </c>
      <c r="C91" s="136">
        <v>64083.408276396898</v>
      </c>
      <c r="D91" s="141">
        <v>6.2786678943724999E-2</v>
      </c>
      <c r="E91" s="145">
        <v>3.0535917759744999E-2</v>
      </c>
      <c r="F91" s="57">
        <f t="shared" si="4"/>
        <v>6.5005210576665598E-2</v>
      </c>
      <c r="G91" s="107">
        <f t="shared" si="5"/>
        <v>3.0535917759744999E-2</v>
      </c>
      <c r="H91" s="164">
        <v>0.28097388705877402</v>
      </c>
      <c r="I91" s="157">
        <v>8.6143750526669997E-3</v>
      </c>
      <c r="J91" s="158">
        <v>6.3039730986243284E-2</v>
      </c>
      <c r="K91" s="168">
        <v>0.22293185380587099</v>
      </c>
      <c r="L91" s="56">
        <v>0.102572050276729</v>
      </c>
      <c r="M91" s="112">
        <f t="shared" si="6"/>
        <v>0.23080902421811242</v>
      </c>
      <c r="N91" s="112">
        <f t="shared" si="7"/>
        <v>0.102572050276729</v>
      </c>
      <c r="O91" s="113">
        <v>3.5578312823976899</v>
      </c>
      <c r="P91" s="113">
        <v>8.4310107238637993E-2</v>
      </c>
      <c r="Q91" s="114">
        <v>5.1503575903131614E-2</v>
      </c>
      <c r="R91" s="56" t="s">
        <v>337</v>
      </c>
      <c r="Y91" s="56">
        <v>7798.2655023790803</v>
      </c>
      <c r="Z91" s="56">
        <v>252.03966405455199</v>
      </c>
      <c r="AA91" s="56">
        <v>54117.772220295097</v>
      </c>
      <c r="AB91" s="56">
        <v>1795.3891858894201</v>
      </c>
      <c r="AC91" s="56">
        <v>4219.9470512143798</v>
      </c>
      <c r="AD91" s="56">
        <v>310.17658403607498</v>
      </c>
      <c r="AE91" s="56">
        <v>215220.60141041101</v>
      </c>
      <c r="AF91" s="56">
        <v>10358.0226784305</v>
      </c>
      <c r="AG91" s="56">
        <v>52.075106138050003</v>
      </c>
      <c r="AH91" s="56">
        <v>3.4180319373375001</v>
      </c>
      <c r="AI91" s="56">
        <v>341.74098420896598</v>
      </c>
      <c r="AJ91" s="56">
        <v>23.761717201861298</v>
      </c>
      <c r="AK91" s="56">
        <v>500.54887427991298</v>
      </c>
      <c r="AL91" s="56">
        <v>160.149269370534</v>
      </c>
      <c r="AM91" s="56">
        <v>322.70907682551803</v>
      </c>
      <c r="AN91" s="56">
        <v>18.7580869930114</v>
      </c>
      <c r="AO91" s="56">
        <v>134.24752306852801</v>
      </c>
      <c r="AP91" s="56">
        <v>7.90271164806357</v>
      </c>
      <c r="AQ91" s="56">
        <v>24.8781521769452</v>
      </c>
      <c r="AR91" s="56">
        <v>1.5825952380839301</v>
      </c>
      <c r="AS91" s="56">
        <v>46.451239554509698</v>
      </c>
      <c r="AT91" s="56">
        <v>1.5042061167365299</v>
      </c>
      <c r="AU91" s="56">
        <v>7.0600197692590498</v>
      </c>
      <c r="AV91" s="56">
        <v>0.255946740817112</v>
      </c>
      <c r="AW91" s="56">
        <v>15.0954744653424</v>
      </c>
      <c r="AX91" s="56">
        <v>4.9192336273851804</v>
      </c>
    </row>
    <row r="92" spans="1:50" s="56" customFormat="1" x14ac:dyDescent="0.25">
      <c r="A92" s="56" t="s">
        <v>642</v>
      </c>
      <c r="B92" s="83">
        <v>3328.9582085563502</v>
      </c>
      <c r="C92" s="136">
        <v>17043.695306641301</v>
      </c>
      <c r="D92" s="141">
        <v>0.250388607428082</v>
      </c>
      <c r="E92" s="145">
        <v>3.4494470243281998E-2</v>
      </c>
      <c r="F92" s="57">
        <f t="shared" si="4"/>
        <v>0.25923594663207189</v>
      </c>
      <c r="G92" s="107">
        <f t="shared" si="5"/>
        <v>3.4494470243281998E-2</v>
      </c>
      <c r="H92" s="164">
        <v>0.28370219748258402</v>
      </c>
      <c r="I92" s="157">
        <v>4.030070147739E-3</v>
      </c>
      <c r="J92" s="158">
        <v>0.10311337240963024</v>
      </c>
      <c r="K92" s="168">
        <v>0.88075803603675196</v>
      </c>
      <c r="L92" s="56">
        <v>0.122202754756253</v>
      </c>
      <c r="M92" s="112">
        <f t="shared" si="6"/>
        <v>0.91187912090358347</v>
      </c>
      <c r="N92" s="112">
        <f t="shared" si="7"/>
        <v>0.122202754756253</v>
      </c>
      <c r="O92" s="113">
        <v>3.5230701091601802</v>
      </c>
      <c r="P92" s="113">
        <v>4.3590126653332999E-2</v>
      </c>
      <c r="Q92" s="114">
        <v>8.9174865591213112E-2</v>
      </c>
      <c r="R92" s="56" t="s">
        <v>337</v>
      </c>
      <c r="Y92" s="56">
        <v>8019.0166993533303</v>
      </c>
      <c r="Z92" s="56">
        <v>259.78712894393601</v>
      </c>
      <c r="AA92" s="56">
        <v>53613.126069541097</v>
      </c>
      <c r="AB92" s="56">
        <v>1773.3744255000299</v>
      </c>
      <c r="AC92" s="56">
        <v>492.60778538908198</v>
      </c>
      <c r="AD92" s="56">
        <v>35.575211206211399</v>
      </c>
      <c r="AE92" s="56">
        <v>216083.15067310701</v>
      </c>
      <c r="AF92" s="56">
        <v>10460.95819014</v>
      </c>
      <c r="AG92" s="56">
        <v>20.783743743753</v>
      </c>
      <c r="AH92" s="56">
        <v>1.54071200162281</v>
      </c>
      <c r="AI92" s="56">
        <v>437.86807506564901</v>
      </c>
      <c r="AJ92" s="56">
        <v>30.140469743812101</v>
      </c>
      <c r="AK92" s="56">
        <v>131.03928797239399</v>
      </c>
      <c r="AL92" s="56">
        <v>21.752468757553299</v>
      </c>
      <c r="AM92" s="56">
        <v>276.91446434484999</v>
      </c>
      <c r="AN92" s="56">
        <v>15.9237483076011</v>
      </c>
      <c r="AO92" s="56">
        <v>125.48845961556</v>
      </c>
      <c r="AP92" s="56">
        <v>6.7253039339568899</v>
      </c>
      <c r="AQ92" s="56">
        <v>25.157155661528101</v>
      </c>
      <c r="AR92" s="56">
        <v>1.4524827543097301</v>
      </c>
      <c r="AS92" s="56">
        <v>50.432691003287601</v>
      </c>
      <c r="AT92" s="56">
        <v>1.5207269165958199</v>
      </c>
      <c r="AU92" s="56">
        <v>7.1067072780129701</v>
      </c>
      <c r="AV92" s="56">
        <v>0.212087305838535</v>
      </c>
      <c r="AW92" s="56">
        <v>3.9089548693652301</v>
      </c>
      <c r="AX92" s="56">
        <v>0.63206360802581396</v>
      </c>
    </row>
    <row r="93" spans="1:50" s="56" customFormat="1" x14ac:dyDescent="0.25">
      <c r="A93" s="56" t="s">
        <v>643</v>
      </c>
      <c r="B93" s="83">
        <v>9004.6903829204493</v>
      </c>
      <c r="C93" s="136">
        <v>45514.432738859803</v>
      </c>
      <c r="D93" s="141">
        <v>6.8710609580206999E-2</v>
      </c>
      <c r="E93" s="145">
        <v>1.2387218187081999E-2</v>
      </c>
      <c r="F93" s="57">
        <f t="shared" si="4"/>
        <v>7.113845993695142E-2</v>
      </c>
      <c r="G93" s="107">
        <f t="shared" si="5"/>
        <v>1.2387218187081999E-2</v>
      </c>
      <c r="H93" s="164">
        <v>0.28219797048164402</v>
      </c>
      <c r="I93" s="157">
        <v>3.7327619913969999E-3</v>
      </c>
      <c r="J93" s="158">
        <v>7.3371336058582662E-2</v>
      </c>
      <c r="K93" s="168">
        <v>0.243024571978712</v>
      </c>
      <c r="L93" s="56">
        <v>4.3013537766615997E-2</v>
      </c>
      <c r="M93" s="112">
        <f t="shared" si="6"/>
        <v>0.25161170717342202</v>
      </c>
      <c r="N93" s="112">
        <f t="shared" si="7"/>
        <v>4.3013537766615997E-2</v>
      </c>
      <c r="O93" s="113">
        <v>3.5431637790241202</v>
      </c>
      <c r="P93" s="113">
        <v>4.1131760641063997E-2</v>
      </c>
      <c r="Q93" s="114">
        <v>6.5589012970510827E-2</v>
      </c>
      <c r="R93" s="56" t="s">
        <v>337</v>
      </c>
      <c r="Y93" s="56">
        <v>8551.4590306833397</v>
      </c>
      <c r="Z93" s="56">
        <v>272.47627239066298</v>
      </c>
      <c r="AA93" s="56">
        <v>50988.077529041999</v>
      </c>
      <c r="AB93" s="56">
        <v>1673.16346619982</v>
      </c>
      <c r="AC93" s="56">
        <v>529.38091433814998</v>
      </c>
      <c r="AD93" s="56">
        <v>39.947533919650098</v>
      </c>
      <c r="AE93" s="56">
        <v>222482.92184364001</v>
      </c>
      <c r="AF93" s="56">
        <v>8852.9227359994002</v>
      </c>
      <c r="AG93" s="56">
        <v>19.556276787761799</v>
      </c>
      <c r="AH93" s="56">
        <v>1.5214990546357301</v>
      </c>
      <c r="AI93" s="56">
        <v>437.07177528844699</v>
      </c>
      <c r="AJ93" s="56">
        <v>29.915364862170499</v>
      </c>
      <c r="AK93" s="56">
        <v>352.88321321599398</v>
      </c>
      <c r="AL93" s="56">
        <v>117.513881309486</v>
      </c>
      <c r="AM93" s="56">
        <v>143.44728471719799</v>
      </c>
      <c r="AN93" s="56">
        <v>10.707574396816099</v>
      </c>
      <c r="AO93" s="56">
        <v>62.048668951808203</v>
      </c>
      <c r="AP93" s="56">
        <v>4.7755249875476897</v>
      </c>
      <c r="AQ93" s="56">
        <v>12.307216822392901</v>
      </c>
      <c r="AR93" s="56">
        <v>1.0772818723964399</v>
      </c>
      <c r="AS93" s="56">
        <v>39.683612138100898</v>
      </c>
      <c r="AT93" s="56">
        <v>1.2389185009108099</v>
      </c>
      <c r="AU93" s="56">
        <v>5.34825898338537</v>
      </c>
      <c r="AV93" s="56">
        <v>0.177294935747319</v>
      </c>
      <c r="AW93" s="56">
        <v>10.6387343370154</v>
      </c>
      <c r="AX93" s="56">
        <v>3.5124734682021299</v>
      </c>
    </row>
    <row r="94" spans="1:50" x14ac:dyDescent="0.25">
      <c r="A94" t="s">
        <v>644</v>
      </c>
      <c r="B94" s="63">
        <v>40.399769979613602</v>
      </c>
      <c r="C94" s="133">
        <v>188.53166743163499</v>
      </c>
      <c r="D94" s="140">
        <v>3.4867448576724902</v>
      </c>
      <c r="E94" s="87">
        <v>0.17728975200187699</v>
      </c>
      <c r="F94" s="31">
        <f t="shared" si="4"/>
        <v>3.6099470064861356</v>
      </c>
      <c r="G94" s="89">
        <f t="shared" si="5"/>
        <v>0.17728975200187699</v>
      </c>
      <c r="H94" s="115">
        <v>0.30947479988745702</v>
      </c>
      <c r="I94" s="147">
        <v>5.0085715387510998E-2</v>
      </c>
      <c r="J94" s="150">
        <v>0.31417735051311857</v>
      </c>
      <c r="K94" s="167">
        <v>11.250844131857701</v>
      </c>
      <c r="L94">
        <v>1.60057205184526</v>
      </c>
      <c r="M94" s="92">
        <f t="shared" si="6"/>
        <v>11.648386317934815</v>
      </c>
      <c r="N94" s="92">
        <f t="shared" si="7"/>
        <v>1.60057205184526</v>
      </c>
      <c r="O94" s="111">
        <v>3.24377971462944</v>
      </c>
      <c r="P94" s="111">
        <v>0.485358401233695</v>
      </c>
      <c r="Q94" s="34">
        <v>0.95077756069127328</v>
      </c>
      <c r="Y94">
        <v>8897.2326862362806</v>
      </c>
      <c r="Z94">
        <v>281.59923064046501</v>
      </c>
      <c r="AA94">
        <v>50894.812002513703</v>
      </c>
      <c r="AB94">
        <v>1660.91195782776</v>
      </c>
      <c r="AC94">
        <v>516.94296356228699</v>
      </c>
      <c r="AD94">
        <v>37.944894866654103</v>
      </c>
      <c r="AE94">
        <v>223135.59186616199</v>
      </c>
      <c r="AF94">
        <v>8863.2613324709</v>
      </c>
      <c r="AG94">
        <v>5.7008940849447999E-2</v>
      </c>
      <c r="AH94">
        <v>1.1157816279248001E-2</v>
      </c>
      <c r="AI94">
        <v>153.10264396274999</v>
      </c>
      <c r="AJ94">
        <v>11.707640502487701</v>
      </c>
      <c r="AK94">
        <v>3.0044705230046702</v>
      </c>
      <c r="AL94">
        <v>0.36299183641878702</v>
      </c>
      <c r="AM94">
        <v>2.7276948706650099</v>
      </c>
      <c r="AN94">
        <v>0.37982510860929702</v>
      </c>
      <c r="AO94">
        <v>0.65752320837182299</v>
      </c>
      <c r="AP94">
        <v>9.4202235830510003E-2</v>
      </c>
      <c r="AQ94">
        <v>0.58559943795369296</v>
      </c>
      <c r="AR94">
        <v>6.3237681676532001E-2</v>
      </c>
      <c r="AS94">
        <v>9.0058122103020306</v>
      </c>
      <c r="AT94">
        <v>0.29004611613588799</v>
      </c>
      <c r="AU94">
        <v>1.13904498378059</v>
      </c>
      <c r="AV94">
        <v>3.7898496957047001E-2</v>
      </c>
      <c r="AW94">
        <v>4.4547998385253001E-2</v>
      </c>
      <c r="AX94">
        <v>2.712892706561E-3</v>
      </c>
    </row>
    <row r="95" spans="1:50" x14ac:dyDescent="0.25">
      <c r="A95" t="s">
        <v>645</v>
      </c>
      <c r="B95" s="63">
        <v>40.318654760027897</v>
      </c>
      <c r="C95" s="133">
        <v>154.23867445794201</v>
      </c>
      <c r="D95" s="140">
        <v>13.292963874449301</v>
      </c>
      <c r="E95" s="87">
        <v>0.974418396091287</v>
      </c>
      <c r="F95" s="31">
        <f t="shared" si="4"/>
        <v>13.762663201553934</v>
      </c>
      <c r="G95" s="89">
        <f t="shared" si="5"/>
        <v>0.974418396091287</v>
      </c>
      <c r="H95" s="115">
        <v>0.37699341320955998</v>
      </c>
      <c r="I95" s="147">
        <v>5.9054932038065E-2</v>
      </c>
      <c r="J95" s="150">
        <v>0.4679519250555107</v>
      </c>
      <c r="K95" s="167">
        <v>35.328769970619902</v>
      </c>
      <c r="L95">
        <v>5.0339619991959497</v>
      </c>
      <c r="M95" s="92">
        <f t="shared" si="6"/>
        <v>36.577091988144531</v>
      </c>
      <c r="N95" s="92">
        <f t="shared" si="7"/>
        <v>5.0339619991959497</v>
      </c>
      <c r="O95" s="111">
        <v>2.66346502875956</v>
      </c>
      <c r="P95" s="111">
        <v>0.42454048025616098</v>
      </c>
      <c r="Q95" s="34">
        <v>0.89394192920679361</v>
      </c>
      <c r="Y95">
        <v>9293.1881208765208</v>
      </c>
      <c r="Z95">
        <v>300.83317160620498</v>
      </c>
      <c r="AA95">
        <v>48932.408289483203</v>
      </c>
      <c r="AB95">
        <v>1672.88650800797</v>
      </c>
      <c r="AC95">
        <v>495.50264423158899</v>
      </c>
      <c r="AD95">
        <v>39.362992736947703</v>
      </c>
      <c r="AE95">
        <v>227457.917063495</v>
      </c>
      <c r="AF95">
        <v>9161.4567879632705</v>
      </c>
      <c r="AG95">
        <v>0.78076823566687004</v>
      </c>
      <c r="AH95">
        <v>6.1168036249558001E-2</v>
      </c>
      <c r="AI95">
        <v>290.08014945477299</v>
      </c>
      <c r="AJ95">
        <v>21.9587169563302</v>
      </c>
      <c r="AK95">
        <v>2.9695675555997898</v>
      </c>
      <c r="AL95">
        <v>0.54154942240092196</v>
      </c>
      <c r="AM95">
        <v>12.290530214001899</v>
      </c>
      <c r="AN95">
        <v>0.53845528447069702</v>
      </c>
      <c r="AO95">
        <v>5.4669306571088301</v>
      </c>
      <c r="AP95">
        <v>0.29408666182662202</v>
      </c>
      <c r="AQ95">
        <v>1.4881443419740401</v>
      </c>
      <c r="AR95">
        <v>0.14142023854274999</v>
      </c>
      <c r="AS95">
        <v>27.217156987781401</v>
      </c>
      <c r="AT95">
        <v>0.846358353767654</v>
      </c>
      <c r="AU95">
        <v>3.7926259681930699</v>
      </c>
      <c r="AV95">
        <v>0.123442058014957</v>
      </c>
      <c r="AW95">
        <v>3.9149877808978002E-2</v>
      </c>
      <c r="AX95">
        <v>3.0604127070109999E-3</v>
      </c>
    </row>
    <row r="96" spans="1:50" x14ac:dyDescent="0.25">
      <c r="A96" t="s">
        <v>646</v>
      </c>
      <c r="B96" s="63">
        <v>48.286480332158703</v>
      </c>
      <c r="C96" s="133">
        <v>178.668481738645</v>
      </c>
      <c r="D96" s="140">
        <v>9.6362778208819595</v>
      </c>
      <c r="E96" s="87">
        <v>0.60718022296762797</v>
      </c>
      <c r="F96" s="31">
        <f t="shared" si="4"/>
        <v>9.9767702235553308</v>
      </c>
      <c r="G96" s="89">
        <f t="shared" si="5"/>
        <v>0.60718022296762797</v>
      </c>
      <c r="H96" s="115">
        <v>0.39080232476078702</v>
      </c>
      <c r="I96" s="147">
        <v>5.5261049797341998E-2</v>
      </c>
      <c r="J96" s="150">
        <v>0.4456011595926867</v>
      </c>
      <c r="K96" s="167">
        <v>24.0380438091073</v>
      </c>
      <c r="L96">
        <v>3.4285802898950899</v>
      </c>
      <c r="M96" s="92">
        <f t="shared" si="6"/>
        <v>24.887414431692939</v>
      </c>
      <c r="N96" s="92">
        <f t="shared" si="7"/>
        <v>3.4285802898950899</v>
      </c>
      <c r="O96" s="111">
        <v>2.5192147136421701</v>
      </c>
      <c r="P96" s="111">
        <v>0.38536536764313301</v>
      </c>
      <c r="Q96" s="34">
        <v>0.93241167640627132</v>
      </c>
      <c r="Y96">
        <v>8986.8616782887602</v>
      </c>
      <c r="Z96">
        <v>286.48600450297499</v>
      </c>
      <c r="AA96">
        <v>50121.751709739503</v>
      </c>
      <c r="AB96">
        <v>1662.34006950193</v>
      </c>
      <c r="AC96">
        <v>508.90110778734299</v>
      </c>
      <c r="AD96">
        <v>38.378796748345401</v>
      </c>
      <c r="AE96">
        <v>223986.01216027499</v>
      </c>
      <c r="AF96">
        <v>8973.0055543520793</v>
      </c>
      <c r="AG96">
        <v>4.5219774595387197</v>
      </c>
      <c r="AH96">
        <v>0.41113371136239701</v>
      </c>
      <c r="AI96">
        <v>230.77504862721801</v>
      </c>
      <c r="AJ96">
        <v>19.1627915600927</v>
      </c>
      <c r="AK96">
        <v>2.8456401854708102</v>
      </c>
      <c r="AL96">
        <v>0.41355558162135803</v>
      </c>
      <c r="AM96">
        <v>63.454099197155401</v>
      </c>
      <c r="AN96">
        <v>9.7564669571548297</v>
      </c>
      <c r="AO96">
        <v>28.7059246226864</v>
      </c>
      <c r="AP96">
        <v>4.13048831114578</v>
      </c>
      <c r="AQ96">
        <v>7.6278062848680204</v>
      </c>
      <c r="AR96">
        <v>1.36074515997999</v>
      </c>
      <c r="AS96">
        <v>21.706448636419701</v>
      </c>
      <c r="AT96">
        <v>0.67776799104714602</v>
      </c>
      <c r="AU96">
        <v>3.0236239078645699</v>
      </c>
      <c r="AV96">
        <v>9.5181222451526007E-2</v>
      </c>
      <c r="AW96">
        <v>4.3072292300436001E-2</v>
      </c>
      <c r="AX96">
        <v>3.3927445315949998E-3</v>
      </c>
    </row>
    <row r="97" spans="1:50" x14ac:dyDescent="0.25">
      <c r="A97" t="s">
        <v>647</v>
      </c>
      <c r="B97" s="63">
        <v>37.4043572416534</v>
      </c>
      <c r="C97" s="133">
        <v>213.74404174797399</v>
      </c>
      <c r="D97" s="140">
        <v>3.22557984217578</v>
      </c>
      <c r="E97" s="87">
        <v>0.30492019968427098</v>
      </c>
      <c r="F97" s="31">
        <f t="shared" si="4"/>
        <v>3.3395538735281374</v>
      </c>
      <c r="G97" s="89">
        <f t="shared" si="5"/>
        <v>0.30492019968427098</v>
      </c>
      <c r="H97" s="115">
        <v>0.25232717658664899</v>
      </c>
      <c r="I97" s="147">
        <v>4.8869220186276999E-2</v>
      </c>
      <c r="J97" s="150">
        <v>0.48809798900686518</v>
      </c>
      <c r="K97" s="167">
        <v>12.643437483931599</v>
      </c>
      <c r="L97">
        <v>1.7405791706146101</v>
      </c>
      <c r="M97" s="92">
        <f t="shared" si="6"/>
        <v>13.090186165006926</v>
      </c>
      <c r="N97" s="92">
        <f t="shared" si="7"/>
        <v>1.7405791706146101</v>
      </c>
      <c r="O97" s="111">
        <v>3.9323898352476299</v>
      </c>
      <c r="P97" s="111">
        <v>0.59032441824738902</v>
      </c>
      <c r="Q97" s="34">
        <v>0.9170529950099976</v>
      </c>
      <c r="Y97">
        <v>8789.9126946036395</v>
      </c>
      <c r="Z97">
        <v>280.71017907412198</v>
      </c>
      <c r="AA97">
        <v>51270.424900865903</v>
      </c>
      <c r="AB97">
        <v>1728.7889171176701</v>
      </c>
      <c r="AC97">
        <v>574.43753336089799</v>
      </c>
      <c r="AD97">
        <v>45.883626593936299</v>
      </c>
      <c r="AE97">
        <v>223563.83678001101</v>
      </c>
      <c r="AF97">
        <v>8915.4641362537604</v>
      </c>
      <c r="AG97">
        <v>0.37523242198415901</v>
      </c>
      <c r="AH97">
        <v>3.7386765694153001E-2</v>
      </c>
      <c r="AI97">
        <v>152.68695851891101</v>
      </c>
      <c r="AJ97">
        <v>12.638329728286299</v>
      </c>
      <c r="AK97">
        <v>3.1921786175685498</v>
      </c>
      <c r="AL97">
        <v>0.445583966726118</v>
      </c>
      <c r="AM97">
        <v>12.342910364879801</v>
      </c>
      <c r="AN97">
        <v>3.71647382781812</v>
      </c>
      <c r="AO97">
        <v>5.4209382530200898</v>
      </c>
      <c r="AP97">
        <v>1.6772492162171699</v>
      </c>
      <c r="AQ97">
        <v>1.5561893069000601</v>
      </c>
      <c r="AR97">
        <v>0.35351994437190398</v>
      </c>
      <c r="AS97">
        <v>9.2321168384061902</v>
      </c>
      <c r="AT97">
        <v>0.30608072143162002</v>
      </c>
      <c r="AU97">
        <v>1.21559588899612</v>
      </c>
      <c r="AV97">
        <v>4.1951524292291001E-2</v>
      </c>
      <c r="AW97">
        <v>5.1723978153524003E-2</v>
      </c>
      <c r="AX97">
        <v>5.3069517332289999E-3</v>
      </c>
    </row>
    <row r="98" spans="1:50" x14ac:dyDescent="0.25">
      <c r="A98" t="s">
        <v>648</v>
      </c>
      <c r="B98" s="63">
        <v>103.80353819557</v>
      </c>
      <c r="C98" s="133">
        <v>456.741806020512</v>
      </c>
      <c r="D98" s="140">
        <v>0.95265879213870097</v>
      </c>
      <c r="E98" s="87">
        <v>8.8434633378037003E-2</v>
      </c>
      <c r="F98" s="31">
        <f t="shared" si="4"/>
        <v>0.9863204493773805</v>
      </c>
      <c r="G98" s="89">
        <f t="shared" si="5"/>
        <v>8.8434633378037003E-2</v>
      </c>
      <c r="H98" s="115">
        <v>0.32870251746311302</v>
      </c>
      <c r="I98" s="147">
        <v>5.9139198495961998E-2</v>
      </c>
      <c r="J98" s="150">
        <v>0.51595591510698113</v>
      </c>
      <c r="K98" s="167">
        <v>2.8756686580100301</v>
      </c>
      <c r="L98">
        <v>0.482122962444403</v>
      </c>
      <c r="M98" s="92">
        <f t="shared" si="6"/>
        <v>2.9772787764456492</v>
      </c>
      <c r="N98" s="92">
        <f t="shared" si="7"/>
        <v>0.482122962444403</v>
      </c>
      <c r="O98" s="111">
        <v>3.0601578217036498</v>
      </c>
      <c r="P98" s="111">
        <v>0.47498980447848299</v>
      </c>
      <c r="Q98" s="34">
        <v>0.92580919616886503</v>
      </c>
      <c r="Y98">
        <v>8747.6050956267209</v>
      </c>
      <c r="Z98">
        <v>304.50648206585203</v>
      </c>
      <c r="AA98">
        <v>50790.779427939298</v>
      </c>
      <c r="AB98">
        <v>1827.77068664376</v>
      </c>
      <c r="AC98">
        <v>517.95500733888503</v>
      </c>
      <c r="AD98">
        <v>41.390565166404599</v>
      </c>
      <c r="AE98">
        <v>222403.63712908499</v>
      </c>
      <c r="AF98">
        <v>9123.7855294109395</v>
      </c>
      <c r="AG98">
        <v>4.9266148593060999E-2</v>
      </c>
      <c r="AH98">
        <v>1.4453695441108E-2</v>
      </c>
      <c r="AI98">
        <v>130.361680361461</v>
      </c>
      <c r="AJ98">
        <v>11.607608260586201</v>
      </c>
      <c r="AK98">
        <v>5.2195588574032596</v>
      </c>
      <c r="AL98">
        <v>1.6205438965680901</v>
      </c>
      <c r="AM98">
        <v>0.52375385041244704</v>
      </c>
      <c r="AN98">
        <v>8.1746913548885997E-2</v>
      </c>
      <c r="AO98">
        <v>0.39500794468789602</v>
      </c>
      <c r="AP98">
        <v>7.3788855550808996E-2</v>
      </c>
      <c r="AQ98">
        <v>0.59438740970113202</v>
      </c>
      <c r="AR98">
        <v>9.6046307728711006E-2</v>
      </c>
      <c r="AS98">
        <v>6.13325925344878</v>
      </c>
      <c r="AT98">
        <v>0.22164428123396199</v>
      </c>
      <c r="AU98">
        <v>0.720844950600673</v>
      </c>
      <c r="AV98">
        <v>2.8946522868704999E-2</v>
      </c>
      <c r="AW98">
        <v>0.104324778041031</v>
      </c>
      <c r="AX98">
        <v>1.1758101013415999E-2</v>
      </c>
    </row>
    <row r="99" spans="1:50" s="56" customFormat="1" x14ac:dyDescent="0.25">
      <c r="A99" s="56" t="s">
        <v>649</v>
      </c>
      <c r="B99" s="83">
        <v>16103.311127929201</v>
      </c>
      <c r="C99" s="136">
        <v>81984.863530679097</v>
      </c>
      <c r="D99" s="141">
        <v>3.8489739298846998E-2</v>
      </c>
      <c r="E99" s="145">
        <v>5.0703038841789999E-3</v>
      </c>
      <c r="F99" s="57">
        <f t="shared" si="4"/>
        <v>3.9849752371917214E-2</v>
      </c>
      <c r="G99" s="107">
        <f t="shared" si="5"/>
        <v>5.0703038841789999E-3</v>
      </c>
      <c r="H99" s="164">
        <v>0.28364778658030798</v>
      </c>
      <c r="I99" s="157">
        <v>1.963746477816E-3</v>
      </c>
      <c r="J99" s="158">
        <v>5.2555358207586798E-2</v>
      </c>
      <c r="K99" s="168">
        <v>0.135432274943947</v>
      </c>
      <c r="L99" s="56">
        <v>1.7799794413620999E-2</v>
      </c>
      <c r="M99" s="112">
        <f t="shared" si="6"/>
        <v>0.14021769744341625</v>
      </c>
      <c r="N99" s="112">
        <f t="shared" si="7"/>
        <v>1.7799794413620999E-2</v>
      </c>
      <c r="O99" s="113">
        <v>3.5247141053559501</v>
      </c>
      <c r="P99" s="113">
        <v>2.4281573639966001E-2</v>
      </c>
      <c r="Q99" s="114">
        <v>5.2415546706412422E-2</v>
      </c>
      <c r="R99" s="56" t="s">
        <v>337</v>
      </c>
      <c r="Y99" s="56">
        <v>7876.9021280655697</v>
      </c>
      <c r="Z99" s="56">
        <v>264.28700428451299</v>
      </c>
      <c r="AA99" s="56">
        <v>56093.528884102903</v>
      </c>
      <c r="AB99" s="56">
        <v>1890.6475223427501</v>
      </c>
      <c r="AC99" s="56">
        <v>531.24030647863697</v>
      </c>
      <c r="AD99" s="56">
        <v>42.536452838551099</v>
      </c>
      <c r="AE99" s="56">
        <v>205935.42329834201</v>
      </c>
      <c r="AF99" s="56">
        <v>8327.5059206163805</v>
      </c>
      <c r="AG99" s="56">
        <v>135.7893489057</v>
      </c>
      <c r="AH99" s="56">
        <v>14.730765494331299</v>
      </c>
      <c r="AI99" s="56">
        <v>621.75716826488804</v>
      </c>
      <c r="AJ99" s="56">
        <v>54.599727074695501</v>
      </c>
      <c r="AK99" s="56">
        <v>640.77855781334097</v>
      </c>
      <c r="AL99" s="56">
        <v>54.7046964700952</v>
      </c>
      <c r="AM99" s="56">
        <v>1467.1236161347099</v>
      </c>
      <c r="AN99" s="56">
        <v>144.386126838427</v>
      </c>
      <c r="AO99" s="56">
        <v>593.15201865946005</v>
      </c>
      <c r="AP99" s="56">
        <v>54.956919608499199</v>
      </c>
      <c r="AQ99" s="56">
        <v>117.275008262136</v>
      </c>
      <c r="AR99" s="56">
        <v>11.060883680177399</v>
      </c>
      <c r="AS99" s="56">
        <v>43.538110813924099</v>
      </c>
      <c r="AT99" s="56">
        <v>2.6937852224552001</v>
      </c>
      <c r="AU99" s="56">
        <v>5.2555250433117804</v>
      </c>
      <c r="AV99" s="56">
        <v>0.29802608266972902</v>
      </c>
      <c r="AW99" s="56">
        <v>18.657616703955799</v>
      </c>
      <c r="AX99" s="56">
        <v>1.63192239984261</v>
      </c>
    </row>
    <row r="100" spans="1:50" x14ac:dyDescent="0.25">
      <c r="A100" t="s">
        <v>650</v>
      </c>
      <c r="B100" s="63">
        <v>2597.9454441581302</v>
      </c>
      <c r="C100" s="133">
        <v>13270.8603460454</v>
      </c>
      <c r="D100" s="140">
        <v>0.132789972227329</v>
      </c>
      <c r="E100" s="87">
        <v>3.6763129601126002E-2</v>
      </c>
      <c r="F100" s="31">
        <f t="shared" si="4"/>
        <v>0.13748203046133239</v>
      </c>
      <c r="G100" s="89">
        <f t="shared" si="5"/>
        <v>3.6763129601126002E-2</v>
      </c>
      <c r="H100" s="115">
        <v>0.27906346416228001</v>
      </c>
      <c r="I100" s="147">
        <v>1.2357566425283999E-2</v>
      </c>
      <c r="J100" s="150">
        <v>0.15994945968115604</v>
      </c>
      <c r="K100" s="167">
        <v>0.473963822577393</v>
      </c>
      <c r="L100">
        <v>0.12914627234262799</v>
      </c>
      <c r="M100" s="92">
        <f t="shared" si="6"/>
        <v>0.49071106500121731</v>
      </c>
      <c r="N100" s="92">
        <f t="shared" si="7"/>
        <v>0.12914627234262799</v>
      </c>
      <c r="O100" s="111">
        <v>3.5786061503537501</v>
      </c>
      <c r="P100" s="111">
        <v>0.108773175754996</v>
      </c>
      <c r="Q100" s="34">
        <v>0.11155042329309572</v>
      </c>
      <c r="Y100">
        <v>8003.6690223963997</v>
      </c>
      <c r="Z100">
        <v>252.90830124480601</v>
      </c>
      <c r="AA100">
        <v>52793.520894615896</v>
      </c>
      <c r="AB100">
        <v>1728.6189251257599</v>
      </c>
      <c r="AC100">
        <v>658.61277686445396</v>
      </c>
      <c r="AD100">
        <v>57.2256466164785</v>
      </c>
      <c r="AE100">
        <v>214300.078786614</v>
      </c>
      <c r="AF100">
        <v>10254.955860145101</v>
      </c>
      <c r="AG100">
        <v>3.9409344320689699</v>
      </c>
      <c r="AH100">
        <v>0.43857047998343501</v>
      </c>
      <c r="AI100">
        <v>259.02661035973</v>
      </c>
      <c r="AJ100">
        <v>19.1194753436484</v>
      </c>
      <c r="AK100">
        <v>113.61662399401</v>
      </c>
      <c r="AL100">
        <v>35.969844555816401</v>
      </c>
      <c r="AM100">
        <v>23.607256352301899</v>
      </c>
      <c r="AN100">
        <v>0.85873925315482802</v>
      </c>
      <c r="AO100">
        <v>10.6263549801441</v>
      </c>
      <c r="AP100">
        <v>0.39498593694483802</v>
      </c>
      <c r="AQ100">
        <v>2.3914191876419202</v>
      </c>
      <c r="AR100">
        <v>0.13837752418327001</v>
      </c>
      <c r="AS100">
        <v>23.403391123185301</v>
      </c>
      <c r="AT100">
        <v>0.75413597652096798</v>
      </c>
      <c r="AU100">
        <v>3.1612783921059502</v>
      </c>
      <c r="AV100">
        <v>9.7943834690790002E-2</v>
      </c>
      <c r="AW100">
        <v>3.2515581917540599</v>
      </c>
      <c r="AX100">
        <v>1.0298592274087099</v>
      </c>
    </row>
    <row r="101" spans="1:50" s="56" customFormat="1" x14ac:dyDescent="0.25">
      <c r="A101" s="56" t="s">
        <v>651</v>
      </c>
      <c r="B101" s="83">
        <v>3738.43280855481</v>
      </c>
      <c r="C101" s="136">
        <v>19063.8423888656</v>
      </c>
      <c r="D101" s="141">
        <v>0.21915876181833499</v>
      </c>
      <c r="E101" s="145">
        <v>5.8139897164203001E-2</v>
      </c>
      <c r="F101" s="57">
        <f t="shared" si="4"/>
        <v>0.22690261216859567</v>
      </c>
      <c r="G101" s="107">
        <f t="shared" si="5"/>
        <v>5.8139897164203001E-2</v>
      </c>
      <c r="H101" s="164">
        <v>0.28218956276913498</v>
      </c>
      <c r="I101" s="157">
        <v>1.0501186552589E-2</v>
      </c>
      <c r="J101" s="158">
        <v>0.14027555832938121</v>
      </c>
      <c r="K101" s="168">
        <v>0.773822128476089</v>
      </c>
      <c r="L101" s="56">
        <v>0.200483716945734</v>
      </c>
      <c r="M101" s="112">
        <f t="shared" si="6"/>
        <v>0.80116469379686861</v>
      </c>
      <c r="N101" s="112">
        <f t="shared" si="7"/>
        <v>0.200483716945734</v>
      </c>
      <c r="O101" s="113">
        <v>3.5410217445260299</v>
      </c>
      <c r="P101" s="113">
        <v>9.5595171825726993E-2</v>
      </c>
      <c r="Q101" s="114">
        <v>0.10420040423961816</v>
      </c>
      <c r="R101" s="56" t="s">
        <v>337</v>
      </c>
      <c r="Y101" s="56">
        <v>8436.9348311857193</v>
      </c>
      <c r="Z101" s="56">
        <v>282.97325653482801</v>
      </c>
      <c r="AA101" s="56">
        <v>52665.290260023001</v>
      </c>
      <c r="AB101" s="56">
        <v>1783.1707246931801</v>
      </c>
      <c r="AC101" s="56">
        <v>482.929817460832</v>
      </c>
      <c r="AD101" s="56">
        <v>36.203461112141703</v>
      </c>
      <c r="AE101" s="56">
        <v>223854.63486840701</v>
      </c>
      <c r="AF101" s="56">
        <v>9273.7200435117702</v>
      </c>
      <c r="AG101" s="56">
        <v>18.973232867141899</v>
      </c>
      <c r="AH101" s="56">
        <v>1.63612487360978</v>
      </c>
      <c r="AI101" s="56">
        <v>550.26046663170598</v>
      </c>
      <c r="AJ101" s="56">
        <v>38.3042453930356</v>
      </c>
      <c r="AK101" s="56">
        <v>145.4013671461</v>
      </c>
      <c r="AL101" s="56">
        <v>51.027309236641202</v>
      </c>
      <c r="AM101" s="56">
        <v>167.03703744979501</v>
      </c>
      <c r="AN101" s="56">
        <v>16.102327234238601</v>
      </c>
      <c r="AO101" s="56">
        <v>71.686808777701998</v>
      </c>
      <c r="AP101" s="56">
        <v>6.7867458065166204</v>
      </c>
      <c r="AQ101" s="56">
        <v>15.544854532735499</v>
      </c>
      <c r="AR101" s="56">
        <v>1.5122460929212</v>
      </c>
      <c r="AS101" s="56">
        <v>53.8244755748957</v>
      </c>
      <c r="AT101" s="56">
        <v>1.6553618281820599</v>
      </c>
      <c r="AU101" s="56">
        <v>6.7855968811944303</v>
      </c>
      <c r="AV101" s="56">
        <v>0.211752879703135</v>
      </c>
      <c r="AW101" s="56">
        <v>4.1992927969406697</v>
      </c>
      <c r="AX101" s="56">
        <v>1.5044593337851799</v>
      </c>
    </row>
    <row r="102" spans="1:50" s="56" customFormat="1" x14ac:dyDescent="0.25">
      <c r="A102" s="56" t="s">
        <v>652</v>
      </c>
      <c r="B102" s="83">
        <v>1178.5490878277801</v>
      </c>
      <c r="C102" s="136">
        <v>6068.3091487914799</v>
      </c>
      <c r="D102" s="141">
        <v>0.44239179869720402</v>
      </c>
      <c r="E102" s="145">
        <v>3.5712122342420001E-2</v>
      </c>
      <c r="F102" s="57">
        <f t="shared" si="4"/>
        <v>0.45802346159249591</v>
      </c>
      <c r="G102" s="107">
        <f t="shared" si="5"/>
        <v>3.5712122342420001E-2</v>
      </c>
      <c r="H102" s="164">
        <v>0.27994770189234602</v>
      </c>
      <c r="I102" s="157">
        <v>1.2188220133155001E-2</v>
      </c>
      <c r="J102" s="158">
        <v>0.53933026181719934</v>
      </c>
      <c r="K102" s="168">
        <v>1.57932938511459</v>
      </c>
      <c r="L102" s="56">
        <v>0.13467781294575801</v>
      </c>
      <c r="M102" s="112">
        <f t="shared" si="6"/>
        <v>1.6351340917602424</v>
      </c>
      <c r="N102" s="112">
        <f t="shared" si="7"/>
        <v>0.13467781294575801</v>
      </c>
      <c r="O102" s="113">
        <v>3.5729718567908799</v>
      </c>
      <c r="P102" s="113">
        <v>0.153358866831031</v>
      </c>
      <c r="Q102" s="114">
        <v>0.50333363890581317</v>
      </c>
      <c r="R102" s="56" t="s">
        <v>337</v>
      </c>
      <c r="Y102" s="56">
        <v>8208.5098260621708</v>
      </c>
      <c r="Z102" s="56">
        <v>285.25675746226199</v>
      </c>
      <c r="AA102" s="56">
        <v>53775.029887180397</v>
      </c>
      <c r="AB102" s="56">
        <v>1865.9152793926</v>
      </c>
      <c r="AC102" s="56">
        <v>518.38946249860896</v>
      </c>
      <c r="AD102" s="56">
        <v>38.864090715180502</v>
      </c>
      <c r="AE102" s="56">
        <v>217296.212360273</v>
      </c>
      <c r="AF102" s="56">
        <v>8966.3307398912002</v>
      </c>
      <c r="AG102" s="56">
        <v>17.165245779420701</v>
      </c>
      <c r="AH102" s="56">
        <v>2.8100612730067702</v>
      </c>
      <c r="AI102" s="56">
        <v>349.25597999415299</v>
      </c>
      <c r="AJ102" s="56">
        <v>25.486180793819099</v>
      </c>
      <c r="AK102" s="56">
        <v>42.322006124310597</v>
      </c>
      <c r="AL102" s="56">
        <v>4.7626105376559797</v>
      </c>
      <c r="AM102" s="56">
        <v>157.879543890436</v>
      </c>
      <c r="AN102" s="56">
        <v>27.0700501418602</v>
      </c>
      <c r="AO102" s="56">
        <v>68.736435948458094</v>
      </c>
      <c r="AP102" s="56">
        <v>11.608800688128801</v>
      </c>
      <c r="AQ102" s="56">
        <v>15.217106594032201</v>
      </c>
      <c r="AR102" s="56">
        <v>2.41929240410877</v>
      </c>
      <c r="AS102" s="56">
        <v>32.260142728025698</v>
      </c>
      <c r="AT102" s="56">
        <v>1.2075534396910499</v>
      </c>
      <c r="AU102" s="56">
        <v>4.1039284298527798</v>
      </c>
      <c r="AV102" s="56">
        <v>0.14655379539163599</v>
      </c>
      <c r="AW102" s="56">
        <v>1.2674293838841599</v>
      </c>
      <c r="AX102" s="56">
        <v>0.12905018255919701</v>
      </c>
    </row>
    <row r="103" spans="1:50" x14ac:dyDescent="0.25">
      <c r="A103" t="s">
        <v>653</v>
      </c>
      <c r="B103" s="63">
        <v>96.728805997726397</v>
      </c>
      <c r="C103" s="133">
        <v>456.36589134113802</v>
      </c>
      <c r="D103" s="140">
        <v>2.3715822151320198</v>
      </c>
      <c r="E103" s="87">
        <v>0.16935253331755701</v>
      </c>
      <c r="F103" s="31">
        <f t="shared" si="4"/>
        <v>2.4553807254673963</v>
      </c>
      <c r="G103" s="89">
        <f t="shared" si="5"/>
        <v>0.16935253331755701</v>
      </c>
      <c r="H103" s="115">
        <v>0.309305549172668</v>
      </c>
      <c r="I103" s="147">
        <v>2.5882162650615999E-2</v>
      </c>
      <c r="J103" s="150">
        <v>0.85337646666386102</v>
      </c>
      <c r="K103" s="167">
        <v>7.6394432167925199</v>
      </c>
      <c r="L103">
        <v>0.75682509005253895</v>
      </c>
      <c r="M103" s="92">
        <f t="shared" si="6"/>
        <v>7.9093786030819953</v>
      </c>
      <c r="N103" s="92">
        <f t="shared" si="7"/>
        <v>0.75682509005253895</v>
      </c>
      <c r="O103" s="111">
        <v>3.22155835971959</v>
      </c>
      <c r="P103" s="111">
        <v>0.256959333087666</v>
      </c>
      <c r="Q103" s="34">
        <v>0.80512734893961857</v>
      </c>
      <c r="Y103">
        <v>8751.2840036805592</v>
      </c>
      <c r="Z103">
        <v>301.70173056449897</v>
      </c>
      <c r="AA103">
        <v>50854.342521463397</v>
      </c>
      <c r="AB103">
        <v>1769.42395318793</v>
      </c>
      <c r="AC103">
        <v>607.05012533054298</v>
      </c>
      <c r="AD103">
        <v>47.155706832599598</v>
      </c>
      <c r="AE103">
        <v>224886.59469417899</v>
      </c>
      <c r="AF103">
        <v>9385.0197073469699</v>
      </c>
      <c r="AG103">
        <v>8.5431348430008907</v>
      </c>
      <c r="AH103">
        <v>0.358884569219171</v>
      </c>
      <c r="AI103">
        <v>205.80254618144201</v>
      </c>
      <c r="AJ103">
        <v>15.7513775875432</v>
      </c>
      <c r="AK103">
        <v>4.4051413468256104</v>
      </c>
      <c r="AL103">
        <v>0.43469341443234699</v>
      </c>
      <c r="AM103">
        <v>85.542008812032407</v>
      </c>
      <c r="AN103">
        <v>3.8444305945102299</v>
      </c>
      <c r="AO103">
        <v>33.495676399537501</v>
      </c>
      <c r="AP103">
        <v>1.6231974684564801</v>
      </c>
      <c r="AQ103">
        <v>6.4661687092748696</v>
      </c>
      <c r="AR103">
        <v>0.41053338306335302</v>
      </c>
      <c r="AS103">
        <v>13.2542101462282</v>
      </c>
      <c r="AT103">
        <v>0.43303480531324201</v>
      </c>
      <c r="AU103">
        <v>1.6761486516923401</v>
      </c>
      <c r="AV103">
        <v>5.441950471978E-2</v>
      </c>
      <c r="AW103">
        <v>9.6995081972783004E-2</v>
      </c>
      <c r="AX103">
        <v>8.0421573247650008E-3</v>
      </c>
    </row>
    <row r="104" spans="1:50" x14ac:dyDescent="0.25">
      <c r="A104" t="s">
        <v>654</v>
      </c>
      <c r="B104" s="63">
        <v>476.46969522803499</v>
      </c>
      <c r="C104" s="133">
        <v>2406.8169057149798</v>
      </c>
      <c r="D104" s="140">
        <v>1.26058221561076</v>
      </c>
      <c r="E104" s="87">
        <v>0.24112058227316599</v>
      </c>
      <c r="F104" s="31">
        <f t="shared" si="4"/>
        <v>1.3051241720942588</v>
      </c>
      <c r="G104" s="89">
        <f t="shared" si="5"/>
        <v>0.24112058227316599</v>
      </c>
      <c r="H104" s="115">
        <v>0.29301378270194101</v>
      </c>
      <c r="I104" s="147">
        <v>1.8584366061402E-2</v>
      </c>
      <c r="J104" s="150">
        <v>0.3315863118907646</v>
      </c>
      <c r="K104" s="167">
        <v>4.2963809912643702</v>
      </c>
      <c r="L104">
        <v>0.81884426034534696</v>
      </c>
      <c r="M104" s="92">
        <f t="shared" si="6"/>
        <v>4.4481911729245249</v>
      </c>
      <c r="N104" s="92">
        <f t="shared" si="7"/>
        <v>0.81884426034534696</v>
      </c>
      <c r="O104" s="111">
        <v>3.4092464805928602</v>
      </c>
      <c r="P104" s="111">
        <v>0.15985737000817599</v>
      </c>
      <c r="Q104" s="34">
        <v>0.24602301702209153</v>
      </c>
      <c r="Y104">
        <v>8683.6731237266995</v>
      </c>
      <c r="Z104">
        <v>304.30346923987099</v>
      </c>
      <c r="AA104">
        <v>50517.090387498502</v>
      </c>
      <c r="AB104">
        <v>1767.4787427628801</v>
      </c>
      <c r="AC104">
        <v>484.41542276401702</v>
      </c>
      <c r="AD104">
        <v>36.576190805420602</v>
      </c>
      <c r="AE104">
        <v>225662.3223655</v>
      </c>
      <c r="AF104">
        <v>9597.4014346048207</v>
      </c>
      <c r="AG104">
        <v>0.308272685768955</v>
      </c>
      <c r="AH104">
        <v>6.6582000998188007E-2</v>
      </c>
      <c r="AI104">
        <v>439.71392567635797</v>
      </c>
      <c r="AJ104">
        <v>30.233592263462601</v>
      </c>
      <c r="AK104">
        <v>18.298548046285401</v>
      </c>
      <c r="AL104">
        <v>4.1682144095742801</v>
      </c>
      <c r="AM104">
        <v>4.89502587283528</v>
      </c>
      <c r="AN104">
        <v>0.70381521088724996</v>
      </c>
      <c r="AO104">
        <v>1.7386999502385401</v>
      </c>
      <c r="AP104">
        <v>0.34506481125170302</v>
      </c>
      <c r="AQ104">
        <v>0.762013853951093</v>
      </c>
      <c r="AR104">
        <v>8.9808166665979003E-2</v>
      </c>
      <c r="AS104">
        <v>37.145718872229899</v>
      </c>
      <c r="AT104">
        <v>1.1433000694970099</v>
      </c>
      <c r="AU104">
        <v>4.7559471456527698</v>
      </c>
      <c r="AV104">
        <v>0.147701857755629</v>
      </c>
      <c r="AW104">
        <v>0.51482234107196101</v>
      </c>
      <c r="AX104">
        <v>0.123084095991239</v>
      </c>
    </row>
    <row r="105" spans="1:50" x14ac:dyDescent="0.25">
      <c r="A105" t="s">
        <v>655</v>
      </c>
      <c r="B105" s="63">
        <v>7758.1867884752601</v>
      </c>
      <c r="C105" s="133">
        <v>39205.7841400736</v>
      </c>
      <c r="D105" s="140">
        <v>0.10047823658687501</v>
      </c>
      <c r="E105" s="87">
        <v>3.2191425090088002E-2</v>
      </c>
      <c r="F105" s="31">
        <f t="shared" si="4"/>
        <v>0.10402857799750871</v>
      </c>
      <c r="G105" s="89">
        <f t="shared" si="5"/>
        <v>3.2191425090088002E-2</v>
      </c>
      <c r="H105" s="115">
        <v>0.282401498930342</v>
      </c>
      <c r="I105" s="147">
        <v>6.0826371728709997E-3</v>
      </c>
      <c r="J105" s="150">
        <v>6.7229009957013933E-2</v>
      </c>
      <c r="K105" s="167">
        <v>0.35528149763874101</v>
      </c>
      <c r="L105">
        <v>0.109732912740162</v>
      </c>
      <c r="M105" s="92">
        <f t="shared" si="6"/>
        <v>0.36783516753130713</v>
      </c>
      <c r="N105" s="92">
        <f t="shared" si="7"/>
        <v>0.109732912740162</v>
      </c>
      <c r="O105" s="111">
        <v>3.5421732818339802</v>
      </c>
      <c r="P105" s="111">
        <v>7.3421202394284998E-2</v>
      </c>
      <c r="Q105" s="34">
        <v>6.7110020776588133E-2</v>
      </c>
      <c r="Y105">
        <v>8434.0742183927596</v>
      </c>
      <c r="Z105">
        <v>286.02898170511997</v>
      </c>
      <c r="AA105">
        <v>59299.757843624</v>
      </c>
      <c r="AB105">
        <v>2060.7988186300699</v>
      </c>
      <c r="AC105">
        <v>490.33424897195903</v>
      </c>
      <c r="AD105">
        <v>36.1122667969601</v>
      </c>
      <c r="AE105">
        <v>224267.32133021401</v>
      </c>
      <c r="AF105">
        <v>9404.6219399579695</v>
      </c>
      <c r="AG105">
        <v>9.1728882699564291</v>
      </c>
      <c r="AH105">
        <v>0.66495376656534999</v>
      </c>
      <c r="AI105">
        <v>498.30384861109701</v>
      </c>
      <c r="AJ105">
        <v>34.859679288946303</v>
      </c>
      <c r="AK105">
        <v>258.99768673939502</v>
      </c>
      <c r="AL105">
        <v>57.338518919427997</v>
      </c>
      <c r="AM105">
        <v>4.3996770806543903</v>
      </c>
      <c r="AN105">
        <v>0.59751064156384603</v>
      </c>
      <c r="AO105">
        <v>1.12556191703881</v>
      </c>
      <c r="AP105">
        <v>0.144977007734064</v>
      </c>
      <c r="AQ105">
        <v>0.56369975412034301</v>
      </c>
      <c r="AR105">
        <v>5.9523643661216E-2</v>
      </c>
      <c r="AS105">
        <v>48.614089889402798</v>
      </c>
      <c r="AT105">
        <v>1.51394971013465</v>
      </c>
      <c r="AU105">
        <v>6.2420869399697301</v>
      </c>
      <c r="AV105">
        <v>0.19614755181681501</v>
      </c>
      <c r="AW105">
        <v>8.4742785162785701</v>
      </c>
      <c r="AX105">
        <v>1.9662983030268599</v>
      </c>
    </row>
    <row r="106" spans="1:50" s="56" customFormat="1" x14ac:dyDescent="0.25">
      <c r="A106" s="56" t="s">
        <v>656</v>
      </c>
      <c r="B106" s="83">
        <v>9737.3443971375691</v>
      </c>
      <c r="C106" s="136">
        <v>49260.347432382303</v>
      </c>
      <c r="D106" s="141">
        <v>8.2047449305411996E-2</v>
      </c>
      <c r="E106" s="145">
        <v>2.7106983217277999E-2</v>
      </c>
      <c r="F106" s="57">
        <f t="shared" si="4"/>
        <v>8.494654931752274E-2</v>
      </c>
      <c r="G106" s="107">
        <f t="shared" si="5"/>
        <v>2.7106983217277999E-2</v>
      </c>
      <c r="H106" s="164">
        <v>0.28263847693314498</v>
      </c>
      <c r="I106" s="157">
        <v>3.4826827344299999E-3</v>
      </c>
      <c r="J106" s="158">
        <v>3.729636669061967E-2</v>
      </c>
      <c r="K106" s="168">
        <v>0.28977709749852798</v>
      </c>
      <c r="L106" s="56">
        <v>9.4128864256030995E-2</v>
      </c>
      <c r="M106" s="112">
        <f t="shared" si="6"/>
        <v>0.30001620662354478</v>
      </c>
      <c r="N106" s="112">
        <f t="shared" si="7"/>
        <v>9.4128864256030995E-2</v>
      </c>
      <c r="O106" s="113">
        <v>3.5383311111807698</v>
      </c>
      <c r="P106" s="113">
        <v>3.3568139412448003E-2</v>
      </c>
      <c r="Q106" s="114">
        <v>2.9205862661610061E-2</v>
      </c>
      <c r="R106" s="56" t="s">
        <v>337</v>
      </c>
      <c r="Y106" s="56">
        <v>7867.6627556441099</v>
      </c>
      <c r="Z106" s="56">
        <v>265.84484024353998</v>
      </c>
      <c r="AA106" s="56">
        <v>70415.7842243669</v>
      </c>
      <c r="AB106" s="56">
        <v>2475.4784249131098</v>
      </c>
      <c r="AC106" s="56">
        <v>444.01754921169902</v>
      </c>
      <c r="AD106" s="56">
        <v>32.830241558145403</v>
      </c>
      <c r="AE106" s="56">
        <v>209849.129696388</v>
      </c>
      <c r="AF106" s="56">
        <v>8536.2476641513204</v>
      </c>
      <c r="AG106" s="56">
        <v>124.621037451747</v>
      </c>
      <c r="AH106" s="56">
        <v>5.4066526995377897</v>
      </c>
      <c r="AI106" s="56">
        <v>660.28499132977095</v>
      </c>
      <c r="AJ106" s="56">
        <v>45.010407347002499</v>
      </c>
      <c r="AK106" s="56">
        <v>333.29299492741802</v>
      </c>
      <c r="AL106" s="56">
        <v>76.144425681022298</v>
      </c>
      <c r="AM106" s="56">
        <v>1113.6366460993199</v>
      </c>
      <c r="AN106" s="56">
        <v>44.887378884012897</v>
      </c>
      <c r="AO106" s="56">
        <v>448.29365273741598</v>
      </c>
      <c r="AP106" s="56">
        <v>17.560143907347101</v>
      </c>
      <c r="AQ106" s="56">
        <v>84.4917970122669</v>
      </c>
      <c r="AR106" s="56">
        <v>3.2244675264253</v>
      </c>
      <c r="AS106" s="56">
        <v>51.589232808348697</v>
      </c>
      <c r="AT106" s="56">
        <v>1.8474031356860301</v>
      </c>
      <c r="AU106" s="56">
        <v>6.2737119784914599</v>
      </c>
      <c r="AV106" s="56">
        <v>0.22343211903185201</v>
      </c>
      <c r="AW106" s="56">
        <v>10.4263759268095</v>
      </c>
      <c r="AX106" s="56">
        <v>2.4297860008677499</v>
      </c>
    </row>
    <row r="107" spans="1:50" s="56" customFormat="1" x14ac:dyDescent="0.25">
      <c r="A107" s="56" t="s">
        <v>657</v>
      </c>
      <c r="B107" s="83">
        <v>3478.9383125108998</v>
      </c>
      <c r="C107" s="136">
        <v>17751.013863623601</v>
      </c>
      <c r="D107" s="141">
        <v>0.26323043791553602</v>
      </c>
      <c r="E107" s="145">
        <v>7.0610101396628003E-2</v>
      </c>
      <c r="F107" s="57">
        <f t="shared" si="4"/>
        <v>0.2725315359046786</v>
      </c>
      <c r="G107" s="107">
        <f t="shared" si="5"/>
        <v>7.0610101396628003E-2</v>
      </c>
      <c r="H107" s="164">
        <v>0.28466535866979598</v>
      </c>
      <c r="I107" s="157">
        <v>4.8513331008080002E-3</v>
      </c>
      <c r="J107" s="158">
        <v>6.353247082891432E-2</v>
      </c>
      <c r="K107" s="168">
        <v>0.92260851644471797</v>
      </c>
      <c r="L107" s="56">
        <v>0.23264650723456601</v>
      </c>
      <c r="M107" s="112">
        <f t="shared" si="6"/>
        <v>0.95520836426255784</v>
      </c>
      <c r="N107" s="112">
        <f t="shared" si="7"/>
        <v>0.23264650723456601</v>
      </c>
      <c r="O107" s="113">
        <v>3.5121905889000198</v>
      </c>
      <c r="P107" s="113">
        <v>5.0058862731893E-2</v>
      </c>
      <c r="Q107" s="114">
        <v>5.6522820667098954E-2</v>
      </c>
      <c r="R107" s="56" t="s">
        <v>337</v>
      </c>
      <c r="Y107" s="56">
        <v>8061.26849016295</v>
      </c>
      <c r="Z107" s="56">
        <v>264.90119506136102</v>
      </c>
      <c r="AA107" s="56">
        <v>54294.166456887397</v>
      </c>
      <c r="AB107" s="56">
        <v>1811.5120327013201</v>
      </c>
      <c r="AC107" s="56">
        <v>454.99479381613202</v>
      </c>
      <c r="AD107" s="56">
        <v>33.206897244913698</v>
      </c>
      <c r="AE107" s="56">
        <v>216675.44538699201</v>
      </c>
      <c r="AF107" s="56">
        <v>9054.2437758161705</v>
      </c>
      <c r="AG107" s="56">
        <v>41.591084465855701</v>
      </c>
      <c r="AH107" s="56">
        <v>2.2976127768908299</v>
      </c>
      <c r="AI107" s="56">
        <v>612.44860932586698</v>
      </c>
      <c r="AJ107" s="56">
        <v>42.166131472463597</v>
      </c>
      <c r="AK107" s="56">
        <v>126.469518907619</v>
      </c>
      <c r="AL107" s="56">
        <v>20.2103877242787</v>
      </c>
      <c r="AM107" s="56">
        <v>571.91703801459005</v>
      </c>
      <c r="AN107" s="56">
        <v>45.820897238516501</v>
      </c>
      <c r="AO107" s="56">
        <v>243.27345858071601</v>
      </c>
      <c r="AP107" s="56">
        <v>20.2596246733046</v>
      </c>
      <c r="AQ107" s="56">
        <v>49.099716351558001</v>
      </c>
      <c r="AR107" s="56">
        <v>3.6519880414486399</v>
      </c>
      <c r="AS107" s="56">
        <v>56.8169422469918</v>
      </c>
      <c r="AT107" s="56">
        <v>1.7620434104990499</v>
      </c>
      <c r="AU107" s="56">
        <v>7.1266762823433103</v>
      </c>
      <c r="AV107" s="56">
        <v>0.21958183267050099</v>
      </c>
      <c r="AW107" s="56">
        <v>3.6919150944111099</v>
      </c>
      <c r="AX107" s="56">
        <v>0.57293845989229797</v>
      </c>
    </row>
    <row r="108" spans="1:50" s="56" customFormat="1" x14ac:dyDescent="0.25">
      <c r="A108" s="56" t="s">
        <v>658</v>
      </c>
      <c r="B108" s="83">
        <v>2077.2887933596999</v>
      </c>
      <c r="C108" s="136">
        <v>10361.4548422314</v>
      </c>
      <c r="D108" s="141">
        <v>0.39683470297072199</v>
      </c>
      <c r="E108" s="145">
        <v>0.11221423548706901</v>
      </c>
      <c r="F108" s="57">
        <f t="shared" si="4"/>
        <v>0.41085663176836096</v>
      </c>
      <c r="G108" s="107">
        <f t="shared" si="5"/>
        <v>0.11221423548706901</v>
      </c>
      <c r="H108" s="164">
        <v>0.28677880310208897</v>
      </c>
      <c r="I108" s="157">
        <v>8.4315323134760006E-3</v>
      </c>
      <c r="J108" s="158">
        <v>0.10397313760320204</v>
      </c>
      <c r="K108" s="168">
        <v>1.38099521926439</v>
      </c>
      <c r="L108" s="56">
        <v>0.34247534115899803</v>
      </c>
      <c r="M108" s="112">
        <f t="shared" si="6"/>
        <v>1.4297919008283857</v>
      </c>
      <c r="N108" s="112">
        <f t="shared" si="7"/>
        <v>0.34247534115899803</v>
      </c>
      <c r="O108" s="113">
        <v>3.4866889322563601</v>
      </c>
      <c r="P108" s="113">
        <v>9.2263259469462996E-2</v>
      </c>
      <c r="Q108" s="114">
        <v>0.10670344919878087</v>
      </c>
      <c r="R108" s="56" t="s">
        <v>337</v>
      </c>
      <c r="Y108" s="56">
        <v>8076.2096085436096</v>
      </c>
      <c r="Z108" s="56">
        <v>275.91976342553698</v>
      </c>
      <c r="AA108" s="56">
        <v>53912.0400322477</v>
      </c>
      <c r="AB108" s="56">
        <v>1863.6437628117101</v>
      </c>
      <c r="AC108" s="56">
        <v>468.51939146186697</v>
      </c>
      <c r="AD108" s="56">
        <v>34.475208848406901</v>
      </c>
      <c r="AE108" s="56">
        <v>215985.48711731</v>
      </c>
      <c r="AF108" s="56">
        <v>9116.19682723806</v>
      </c>
      <c r="AG108" s="56">
        <v>48.010739152812498</v>
      </c>
      <c r="AH108" s="56">
        <v>1.6176398854860099</v>
      </c>
      <c r="AI108" s="56">
        <v>567.53624543190006</v>
      </c>
      <c r="AJ108" s="56">
        <v>37.960322097487101</v>
      </c>
      <c r="AK108" s="56">
        <v>77.322492424688093</v>
      </c>
      <c r="AL108" s="56">
        <v>17.679533002025401</v>
      </c>
      <c r="AM108" s="56">
        <v>626.00995667259804</v>
      </c>
      <c r="AN108" s="56">
        <v>28.5603671099196</v>
      </c>
      <c r="AO108" s="56">
        <v>272.37584855279101</v>
      </c>
      <c r="AP108" s="56">
        <v>12.577360782062399</v>
      </c>
      <c r="AQ108" s="56">
        <v>54.659471788002499</v>
      </c>
      <c r="AR108" s="56">
        <v>2.3225390786238802</v>
      </c>
      <c r="AS108" s="56">
        <v>49.8844792653341</v>
      </c>
      <c r="AT108" s="56">
        <v>1.6510759918653199</v>
      </c>
      <c r="AU108" s="56">
        <v>6.1992808206720804</v>
      </c>
      <c r="AV108" s="56">
        <v>0.19947049966192701</v>
      </c>
      <c r="AW108" s="56">
        <v>2.1376713013059501</v>
      </c>
      <c r="AX108" s="56">
        <v>0.50567138350217999</v>
      </c>
    </row>
    <row r="109" spans="1:50" x14ac:dyDescent="0.25">
      <c r="A109" t="s">
        <v>659</v>
      </c>
      <c r="B109" s="63">
        <v>1545.10095537713</v>
      </c>
      <c r="C109" s="133">
        <v>7749.9090670840997</v>
      </c>
      <c r="D109" s="140">
        <v>0.53360449830198098</v>
      </c>
      <c r="E109" s="87">
        <v>0.113521709197582</v>
      </c>
      <c r="F109" s="31">
        <f t="shared" si="4"/>
        <v>0.5524591101221632</v>
      </c>
      <c r="G109" s="89">
        <f t="shared" si="5"/>
        <v>0.113521709197582</v>
      </c>
      <c r="H109" s="115">
        <v>0.28869161375943603</v>
      </c>
      <c r="I109" s="147">
        <v>1.4162467702049E-2</v>
      </c>
      <c r="J109" s="150">
        <v>0.2305925781627757</v>
      </c>
      <c r="K109" s="167">
        <v>1.8410334790641401</v>
      </c>
      <c r="L109">
        <v>0.38628261255865398</v>
      </c>
      <c r="M109" s="92">
        <f t="shared" si="6"/>
        <v>1.9060853512019746</v>
      </c>
      <c r="N109" s="92">
        <f t="shared" si="7"/>
        <v>0.38628261255865398</v>
      </c>
      <c r="O109" s="111">
        <v>3.45992961890745</v>
      </c>
      <c r="P109" s="111">
        <v>0.13406637405213001</v>
      </c>
      <c r="Q109" s="34">
        <v>0.18467543269654296</v>
      </c>
      <c r="Y109">
        <v>8416.6040939357499</v>
      </c>
      <c r="Z109">
        <v>280.072773720729</v>
      </c>
      <c r="AA109">
        <v>52295.602498974498</v>
      </c>
      <c r="AB109">
        <v>1809.1562885133401</v>
      </c>
      <c r="AC109">
        <v>528.44646464831203</v>
      </c>
      <c r="AD109">
        <v>38.656875605487997</v>
      </c>
      <c r="AE109">
        <v>221055.679057998</v>
      </c>
      <c r="AF109">
        <v>9286.1525583734292</v>
      </c>
      <c r="AG109">
        <v>3.6491182341841402</v>
      </c>
      <c r="AH109">
        <v>0.35981574400569799</v>
      </c>
      <c r="AI109">
        <v>403.080422300988</v>
      </c>
      <c r="AJ109">
        <v>27.212970970068302</v>
      </c>
      <c r="AK109">
        <v>55.668307496445699</v>
      </c>
      <c r="AL109">
        <v>18.667878342386</v>
      </c>
      <c r="AM109">
        <v>9.2582460076735202</v>
      </c>
      <c r="AN109">
        <v>1.4038550663645999</v>
      </c>
      <c r="AO109">
        <v>4.65378908552207</v>
      </c>
      <c r="AP109">
        <v>0.70686688534359099</v>
      </c>
      <c r="AQ109">
        <v>1.6307515680093601</v>
      </c>
      <c r="AR109">
        <v>0.25561103046183198</v>
      </c>
      <c r="AS109">
        <v>44.492342365349501</v>
      </c>
      <c r="AT109">
        <v>1.3944901159872301</v>
      </c>
      <c r="AU109">
        <v>6.0902754810792104</v>
      </c>
      <c r="AV109">
        <v>0.190759091493407</v>
      </c>
      <c r="AW109">
        <v>1.5643894057708501</v>
      </c>
      <c r="AX109">
        <v>0.52808914188899803</v>
      </c>
    </row>
    <row r="110" spans="1:50" x14ac:dyDescent="0.25">
      <c r="A110" t="s">
        <v>660</v>
      </c>
      <c r="B110" s="63">
        <v>708.12042388386703</v>
      </c>
      <c r="C110" s="133">
        <v>3566.2073305386698</v>
      </c>
      <c r="D110" s="140">
        <v>0.63938080748452297</v>
      </c>
      <c r="E110" s="87">
        <v>0.129421034397183</v>
      </c>
      <c r="F110" s="31">
        <f t="shared" si="4"/>
        <v>0.66197296510080472</v>
      </c>
      <c r="G110" s="89">
        <f t="shared" si="5"/>
        <v>0.129421034397183</v>
      </c>
      <c r="H110" s="115">
        <v>0.28476640765695199</v>
      </c>
      <c r="I110" s="147">
        <v>9.3472793022550005E-3</v>
      </c>
      <c r="J110" s="150">
        <v>0.16216278426444602</v>
      </c>
      <c r="K110" s="167">
        <v>2.2433430208997298</v>
      </c>
      <c r="L110">
        <v>0.46017161990466399</v>
      </c>
      <c r="M110" s="92">
        <f t="shared" si="6"/>
        <v>2.3226102721563748</v>
      </c>
      <c r="N110" s="92">
        <f t="shared" si="7"/>
        <v>0.46017161990466399</v>
      </c>
      <c r="O110" s="111">
        <v>3.5164245733852999</v>
      </c>
      <c r="P110" s="111">
        <v>0.108378285372702</v>
      </c>
      <c r="Q110" s="34">
        <v>0.15025081053774991</v>
      </c>
      <c r="Y110">
        <v>8310.9358551957903</v>
      </c>
      <c r="Z110">
        <v>282.10849775541197</v>
      </c>
      <c r="AA110">
        <v>53057.547400584903</v>
      </c>
      <c r="AB110">
        <v>1849.8264384680001</v>
      </c>
      <c r="AC110">
        <v>3167.32156585137</v>
      </c>
      <c r="AD110">
        <v>455.86977585999301</v>
      </c>
      <c r="AE110">
        <v>225744.56987711199</v>
      </c>
      <c r="AF110">
        <v>9293.6779218950105</v>
      </c>
      <c r="AG110">
        <v>0.5701280909716</v>
      </c>
      <c r="AH110">
        <v>3.5411034445217003E-2</v>
      </c>
      <c r="AI110">
        <v>276.51555846373901</v>
      </c>
      <c r="AJ110">
        <v>19.497131330307699</v>
      </c>
      <c r="AK110">
        <v>26.569082019052399</v>
      </c>
      <c r="AL110">
        <v>5.0676022290901397</v>
      </c>
      <c r="AM110">
        <v>4.9173800623395598</v>
      </c>
      <c r="AN110">
        <v>1.2340005928568201</v>
      </c>
      <c r="AO110">
        <v>1.9421549763268999</v>
      </c>
      <c r="AP110">
        <v>0.109823970182826</v>
      </c>
      <c r="AQ110">
        <v>0.808871595857937</v>
      </c>
      <c r="AR110">
        <v>6.8097235341768994E-2</v>
      </c>
      <c r="AS110">
        <v>25.616061745054399</v>
      </c>
      <c r="AT110">
        <v>0.85717780137202404</v>
      </c>
      <c r="AU110">
        <v>3.4954155925497199</v>
      </c>
      <c r="AV110">
        <v>0.114000518707599</v>
      </c>
      <c r="AW110">
        <v>0.74830769819065701</v>
      </c>
      <c r="AX110">
        <v>0.14370906499775901</v>
      </c>
    </row>
    <row r="111" spans="1:50" s="56" customFormat="1" x14ac:dyDescent="0.25">
      <c r="A111" s="56" t="s">
        <v>661</v>
      </c>
      <c r="B111" s="83">
        <v>11169.752015309699</v>
      </c>
      <c r="C111" s="136">
        <v>56963.773197907198</v>
      </c>
      <c r="D111" s="141">
        <v>3.0249504669688999E-2</v>
      </c>
      <c r="E111" s="145">
        <v>1.1543275245619E-2</v>
      </c>
      <c r="F111" s="57">
        <f t="shared" si="4"/>
        <v>3.1318353733208328E-2</v>
      </c>
      <c r="G111" s="107">
        <f t="shared" si="5"/>
        <v>1.1543275245619E-2</v>
      </c>
      <c r="H111" s="164">
        <v>0.28259056896894202</v>
      </c>
      <c r="I111" s="157">
        <v>6.4921421181830001E-3</v>
      </c>
      <c r="J111" s="158">
        <v>6.0203199247276261E-2</v>
      </c>
      <c r="K111" s="168">
        <v>0.10687198842401099</v>
      </c>
      <c r="L111" s="56">
        <v>4.2292748925880003E-2</v>
      </c>
      <c r="M111" s="112">
        <f t="shared" si="6"/>
        <v>0.11064824942368003</v>
      </c>
      <c r="N111" s="112">
        <f t="shared" si="7"/>
        <v>4.2292748925880003E-2</v>
      </c>
      <c r="O111" s="113">
        <v>3.53663287306092</v>
      </c>
      <c r="P111" s="113">
        <v>7.0223979749186996E-2</v>
      </c>
      <c r="Q111" s="114">
        <v>5.0175699363864713E-2</v>
      </c>
      <c r="R111" s="56" t="s">
        <v>337</v>
      </c>
      <c r="Y111" s="56">
        <v>7577.9051728189297</v>
      </c>
      <c r="Z111" s="56">
        <v>240.305365609375</v>
      </c>
      <c r="AA111" s="56">
        <v>55303.567452905198</v>
      </c>
      <c r="AB111" s="56">
        <v>1821.8712338840401</v>
      </c>
      <c r="AC111" s="56">
        <v>558.38198048276001</v>
      </c>
      <c r="AD111" s="56">
        <v>41.417416073421698</v>
      </c>
      <c r="AE111" s="56">
        <v>208637.28423047499</v>
      </c>
      <c r="AF111" s="56">
        <v>10008.5346657594</v>
      </c>
      <c r="AG111" s="56">
        <v>27.976827593119602</v>
      </c>
      <c r="AH111" s="56">
        <v>2.9725980174060198</v>
      </c>
      <c r="AI111" s="56">
        <v>166.80405992140601</v>
      </c>
      <c r="AJ111" s="56">
        <v>13.3612861982567</v>
      </c>
      <c r="AK111" s="56">
        <v>445.61411250735102</v>
      </c>
      <c r="AL111" s="56">
        <v>88.553958699979702</v>
      </c>
      <c r="AM111" s="56">
        <v>166.15045637742199</v>
      </c>
      <c r="AN111" s="56">
        <v>18.428869070552899</v>
      </c>
      <c r="AO111" s="56">
        <v>70.809118296249594</v>
      </c>
      <c r="AP111" s="56">
        <v>7.5524511868405897</v>
      </c>
      <c r="AQ111" s="56">
        <v>13.3981431530352</v>
      </c>
      <c r="AR111" s="56">
        <v>1.64911088115436</v>
      </c>
      <c r="AS111" s="56">
        <v>20.041692456245102</v>
      </c>
      <c r="AT111" s="56">
        <v>0.67922395147418801</v>
      </c>
      <c r="AU111" s="56">
        <v>3.0273102261955902</v>
      </c>
      <c r="AV111" s="56">
        <v>0.10515301582877901</v>
      </c>
      <c r="AW111" s="56">
        <v>13.523248488423601</v>
      </c>
      <c r="AX111" s="56">
        <v>2.8065925821075899</v>
      </c>
    </row>
    <row r="112" spans="1:50" s="56" customFormat="1" x14ac:dyDescent="0.25">
      <c r="A112" s="56" t="s">
        <v>662</v>
      </c>
      <c r="B112" s="83">
        <v>7300.8931660716498</v>
      </c>
      <c r="C112" s="136">
        <v>39263.916911958302</v>
      </c>
      <c r="D112" s="141">
        <v>6.6707683346580005E-2</v>
      </c>
      <c r="E112" s="145">
        <v>1.2394412794566999E-2</v>
      </c>
      <c r="F112" s="57">
        <f t="shared" si="4"/>
        <v>6.9064761442671332E-2</v>
      </c>
      <c r="G112" s="107">
        <f t="shared" si="5"/>
        <v>1.2394412794566999E-2</v>
      </c>
      <c r="H112" s="164">
        <v>0.27564919236040503</v>
      </c>
      <c r="I112" s="157">
        <v>4.8675525441469998E-3</v>
      </c>
      <c r="J112" s="158">
        <v>9.503943073934995E-2</v>
      </c>
      <c r="K112" s="168">
        <v>0.242249246194951</v>
      </c>
      <c r="L112" s="56">
        <v>4.3718313835704001E-2</v>
      </c>
      <c r="M112" s="112">
        <f t="shared" si="6"/>
        <v>0.25080898569353494</v>
      </c>
      <c r="N112" s="112">
        <f t="shared" si="7"/>
        <v>4.3718313835704001E-2</v>
      </c>
      <c r="O112" s="113">
        <v>3.6506671767461798</v>
      </c>
      <c r="P112" s="113">
        <v>8.0548075169851005E-2</v>
      </c>
      <c r="Q112" s="114">
        <v>0.12225931454741611</v>
      </c>
      <c r="R112" s="56" t="s">
        <v>337</v>
      </c>
      <c r="Y112" s="56">
        <v>8125.4676856265496</v>
      </c>
      <c r="Z112" s="56">
        <v>279.69801620053101</v>
      </c>
      <c r="AA112" s="56">
        <v>54119.412030101303</v>
      </c>
      <c r="AB112" s="56">
        <v>1922.0362431779999</v>
      </c>
      <c r="AC112" s="56">
        <v>2219.74726235463</v>
      </c>
      <c r="AD112" s="56">
        <v>231.764075937896</v>
      </c>
      <c r="AE112" s="56">
        <v>222527.29889735699</v>
      </c>
      <c r="AF112" s="56">
        <v>9156.7004819091799</v>
      </c>
      <c r="AG112" s="56">
        <v>38.501277749858701</v>
      </c>
      <c r="AH112" s="56">
        <v>2.1066635940047602</v>
      </c>
      <c r="AI112" s="56">
        <v>316.15742001785998</v>
      </c>
      <c r="AJ112" s="56">
        <v>22.7288065029012</v>
      </c>
      <c r="AK112" s="56">
        <v>270.329356146088</v>
      </c>
      <c r="AL112" s="56">
        <v>50.535577998829197</v>
      </c>
      <c r="AM112" s="56">
        <v>185.468965781631</v>
      </c>
      <c r="AN112" s="56">
        <v>8.0658967435623605</v>
      </c>
      <c r="AO112" s="56">
        <v>77.873053778082806</v>
      </c>
      <c r="AP112" s="56">
        <v>3.3124887932549298</v>
      </c>
      <c r="AQ112" s="56">
        <v>12.766091450782501</v>
      </c>
      <c r="AR112" s="56">
        <v>0.53791017250001305</v>
      </c>
      <c r="AS112" s="56">
        <v>28.9792620832085</v>
      </c>
      <c r="AT112" s="56">
        <v>0.93085411095924997</v>
      </c>
      <c r="AU112" s="56">
        <v>3.93091427589408</v>
      </c>
      <c r="AV112" s="56">
        <v>0.12543366888902699</v>
      </c>
      <c r="AW112" s="56">
        <v>8.0442888949605607</v>
      </c>
      <c r="AX112" s="56">
        <v>1.4929682824536299</v>
      </c>
    </row>
    <row r="113" spans="1:50" x14ac:dyDescent="0.25">
      <c r="A113" t="s">
        <v>663</v>
      </c>
      <c r="B113" s="63">
        <v>4799.52977160705</v>
      </c>
      <c r="C113" s="133">
        <v>24377.3015653115</v>
      </c>
      <c r="D113" s="140">
        <v>6.7051013644949004E-2</v>
      </c>
      <c r="E113" s="87">
        <v>9.5553016470229998E-3</v>
      </c>
      <c r="F113" s="31">
        <f t="shared" si="4"/>
        <v>6.9420223122095864E-2</v>
      </c>
      <c r="G113" s="89">
        <f t="shared" si="5"/>
        <v>9.5553016470229998E-3</v>
      </c>
      <c r="H113" s="115">
        <v>0.28296746110573301</v>
      </c>
      <c r="I113" s="147">
        <v>4.0571070266690002E-3</v>
      </c>
      <c r="J113" s="150">
        <v>0.10060994519855188</v>
      </c>
      <c r="K113" s="167">
        <v>0.236474133966325</v>
      </c>
      <c r="L113">
        <v>3.3819969945226E-2</v>
      </c>
      <c r="M113" s="92">
        <f t="shared" si="6"/>
        <v>0.24482981315500671</v>
      </c>
      <c r="N113" s="92">
        <f t="shared" si="7"/>
        <v>3.3819969945226E-2</v>
      </c>
      <c r="O113" s="111">
        <v>3.5341898635847402</v>
      </c>
      <c r="P113" s="111">
        <v>4.4227181028261002E-2</v>
      </c>
      <c r="Q113" s="34">
        <v>8.7500353661417576E-2</v>
      </c>
      <c r="Y113">
        <v>8037.9972836595598</v>
      </c>
      <c r="Z113">
        <v>272.67276903241998</v>
      </c>
      <c r="AA113">
        <v>55271.530655572002</v>
      </c>
      <c r="AB113">
        <v>1871.0719575056</v>
      </c>
      <c r="AC113">
        <v>8619.2995098398405</v>
      </c>
      <c r="AD113">
        <v>668.90857621649297</v>
      </c>
      <c r="AE113">
        <v>226689.42293887699</v>
      </c>
      <c r="AF113">
        <v>9408.2241818687799</v>
      </c>
      <c r="AG113">
        <v>2.0193373375877499</v>
      </c>
      <c r="AH113">
        <v>0.245932182110218</v>
      </c>
      <c r="AI113">
        <v>300.09030094091702</v>
      </c>
      <c r="AJ113">
        <v>20.926349252680399</v>
      </c>
      <c r="AK113">
        <v>171.778058676722</v>
      </c>
      <c r="AL113">
        <v>21.297148941189299</v>
      </c>
      <c r="AM113">
        <v>18.020999464602799</v>
      </c>
      <c r="AN113">
        <v>2.3855663273125201</v>
      </c>
      <c r="AO113">
        <v>6.5279623014557702</v>
      </c>
      <c r="AP113">
        <v>0.92677978840127395</v>
      </c>
      <c r="AQ113">
        <v>1.57010549680406</v>
      </c>
      <c r="AR113">
        <v>0.183675609946929</v>
      </c>
      <c r="AS113">
        <v>19.9018578161958</v>
      </c>
      <c r="AT113">
        <v>0.67139312854463895</v>
      </c>
      <c r="AU113">
        <v>2.4544468122973599</v>
      </c>
      <c r="AV113">
        <v>8.2345103625143995E-2</v>
      </c>
      <c r="AW113">
        <v>5.0111066870315097</v>
      </c>
      <c r="AX113">
        <v>0.58745574903041398</v>
      </c>
    </row>
    <row r="114" spans="1:50" s="56" customFormat="1" x14ac:dyDescent="0.25">
      <c r="A114" s="56" t="s">
        <v>664</v>
      </c>
      <c r="B114" s="83">
        <v>7986.3378161354503</v>
      </c>
      <c r="C114" s="136">
        <v>40672.0535162495</v>
      </c>
      <c r="D114" s="141">
        <v>0.109052784089355</v>
      </c>
      <c r="E114" s="145">
        <v>3.0559375789266999E-2</v>
      </c>
      <c r="F114" s="57">
        <f t="shared" si="4"/>
        <v>0.11290610226500369</v>
      </c>
      <c r="G114" s="107">
        <f t="shared" si="5"/>
        <v>3.0559375789266999E-2</v>
      </c>
      <c r="H114" s="164">
        <v>0.28150611861631403</v>
      </c>
      <c r="I114" s="157">
        <v>4.0027550318689998E-3</v>
      </c>
      <c r="J114" s="158">
        <v>5.0741517558624404E-2</v>
      </c>
      <c r="K114" s="168">
        <v>0.38686396474210899</v>
      </c>
      <c r="L114" s="56">
        <v>0.107590352627898</v>
      </c>
      <c r="M114" s="112">
        <f t="shared" si="6"/>
        <v>0.40053358316856602</v>
      </c>
      <c r="N114" s="112">
        <f t="shared" si="7"/>
        <v>0.107590352627898</v>
      </c>
      <c r="O114" s="113">
        <v>3.5519155295508802</v>
      </c>
      <c r="P114" s="113">
        <v>4.3118610032731999E-2</v>
      </c>
      <c r="Q114" s="114">
        <v>4.3650283726160956E-2</v>
      </c>
      <c r="R114" s="56" t="s">
        <v>337</v>
      </c>
      <c r="Y114" s="56">
        <v>8063.2388405326901</v>
      </c>
      <c r="Z114" s="56">
        <v>268.58419508580698</v>
      </c>
      <c r="AA114" s="56">
        <v>53430.566797490603</v>
      </c>
      <c r="AB114" s="56">
        <v>1824.5396832057199</v>
      </c>
      <c r="AC114" s="56">
        <v>519.61416373905797</v>
      </c>
      <c r="AD114" s="56">
        <v>39.839404527547799</v>
      </c>
      <c r="AE114" s="56">
        <v>219851.203501991</v>
      </c>
      <c r="AF114" s="56">
        <v>9064.2635596813798</v>
      </c>
      <c r="AG114" s="56">
        <v>14.6832528081995</v>
      </c>
      <c r="AH114" s="56">
        <v>1.9260444084267401</v>
      </c>
      <c r="AI114" s="56">
        <v>385.84901000711199</v>
      </c>
      <c r="AJ114" s="56">
        <v>26.8075695684172</v>
      </c>
      <c r="AK114" s="56">
        <v>291.28787638282301</v>
      </c>
      <c r="AL114" s="56">
        <v>67.668058909231107</v>
      </c>
      <c r="AM114" s="56">
        <v>160.02831047804</v>
      </c>
      <c r="AN114" s="56">
        <v>21.0125047190472</v>
      </c>
      <c r="AO114" s="56">
        <v>70.271783052121407</v>
      </c>
      <c r="AP114" s="56">
        <v>8.8935170064111393</v>
      </c>
      <c r="AQ114" s="56">
        <v>14.3040225377138</v>
      </c>
      <c r="AR114" s="56">
        <v>1.8560971851213599</v>
      </c>
      <c r="AS114" s="56">
        <v>46.636747544668602</v>
      </c>
      <c r="AT114" s="56">
        <v>1.4606631679456099</v>
      </c>
      <c r="AU114" s="56">
        <v>6.7004859594680202</v>
      </c>
      <c r="AV114" s="56">
        <v>0.205264879139506</v>
      </c>
      <c r="AW114" s="56">
        <v>8.3439328731032205</v>
      </c>
      <c r="AX114" s="56">
        <v>1.93823159865263</v>
      </c>
    </row>
    <row r="115" spans="1:50" x14ac:dyDescent="0.25">
      <c r="A115" t="s">
        <v>665</v>
      </c>
      <c r="B115" s="63">
        <v>5608.0922660489496</v>
      </c>
      <c r="C115" s="133">
        <v>30817.924447830199</v>
      </c>
      <c r="D115" s="140">
        <v>0.1338384413882</v>
      </c>
      <c r="E115" s="87">
        <v>2.6992883955296001E-2</v>
      </c>
      <c r="F115" s="31">
        <f t="shared" si="4"/>
        <v>0.13856754668439378</v>
      </c>
      <c r="G115" s="89">
        <f t="shared" si="5"/>
        <v>2.6992883955296001E-2</v>
      </c>
      <c r="H115" s="115">
        <v>0.28720798165022499</v>
      </c>
      <c r="I115" s="147">
        <v>8.0244021348039995E-3</v>
      </c>
      <c r="J115" s="150">
        <v>0.13853125306310574</v>
      </c>
      <c r="K115" s="167">
        <v>0.46412834302976402</v>
      </c>
      <c r="L115">
        <v>9.4220939537596998E-2</v>
      </c>
      <c r="M115" s="92">
        <f t="shared" si="6"/>
        <v>0.48052805437106183</v>
      </c>
      <c r="N115" s="92">
        <f t="shared" si="7"/>
        <v>9.4220939537596998E-2</v>
      </c>
      <c r="O115" s="111">
        <v>3.4719711730893499</v>
      </c>
      <c r="P115" s="111">
        <v>7.7153742593027999E-2</v>
      </c>
      <c r="Q115" s="34">
        <v>0.10946405872172395</v>
      </c>
      <c r="Y115">
        <v>7877.4918690555096</v>
      </c>
      <c r="Z115">
        <v>268.74503656541202</v>
      </c>
      <c r="AA115">
        <v>52832.915680995502</v>
      </c>
      <c r="AB115">
        <v>1813.1495566398901</v>
      </c>
      <c r="AC115">
        <v>557.59698152670705</v>
      </c>
      <c r="AD115">
        <v>44.418631122111002</v>
      </c>
      <c r="AE115">
        <v>220216.333844398</v>
      </c>
      <c r="AF115">
        <v>9119.3101526518403</v>
      </c>
      <c r="AG115">
        <v>1.9100426678914</v>
      </c>
      <c r="AH115">
        <v>0.39841716157284102</v>
      </c>
      <c r="AI115">
        <v>341.16759291382698</v>
      </c>
      <c r="AJ115">
        <v>23.3107312539079</v>
      </c>
      <c r="AK115">
        <v>192.251850132188</v>
      </c>
      <c r="AL115">
        <v>97.707546752549106</v>
      </c>
      <c r="AM115">
        <v>25.454740259500799</v>
      </c>
      <c r="AN115">
        <v>6.8194467762501203</v>
      </c>
      <c r="AO115">
        <v>11.7963836025285</v>
      </c>
      <c r="AP115">
        <v>3.0333119783012901</v>
      </c>
      <c r="AQ115">
        <v>2.68472440234008</v>
      </c>
      <c r="AR115">
        <v>0.55733224337932796</v>
      </c>
      <c r="AS115">
        <v>39.894028988351003</v>
      </c>
      <c r="AT115">
        <v>1.23526295869183</v>
      </c>
      <c r="AU115">
        <v>5.6300820373410003</v>
      </c>
      <c r="AV115">
        <v>0.17724481848778301</v>
      </c>
      <c r="AW115">
        <v>5.99489853369254</v>
      </c>
      <c r="AX115">
        <v>3.1052744649623101</v>
      </c>
    </row>
    <row r="116" spans="1:50" s="56" customFormat="1" x14ac:dyDescent="0.25">
      <c r="A116" s="56" t="s">
        <v>666</v>
      </c>
      <c r="B116" s="83">
        <v>1449.1984605185201</v>
      </c>
      <c r="C116" s="136">
        <v>7347.2617843444496</v>
      </c>
      <c r="D116" s="141">
        <v>0.284408608709946</v>
      </c>
      <c r="E116" s="145">
        <v>5.8825542469399E-2</v>
      </c>
      <c r="F116" s="57">
        <f t="shared" si="4"/>
        <v>0.29445802533332199</v>
      </c>
      <c r="G116" s="107">
        <f t="shared" si="5"/>
        <v>5.8825542469399E-2</v>
      </c>
      <c r="H116" s="164">
        <v>0.28440028667240502</v>
      </c>
      <c r="I116" s="157">
        <v>9.6722667316620006E-3</v>
      </c>
      <c r="J116" s="158">
        <v>0.16442771885559671</v>
      </c>
      <c r="K116" s="168">
        <v>0.99709814710689304</v>
      </c>
      <c r="L116" s="56">
        <v>0.19575968864777399</v>
      </c>
      <c r="M116" s="112">
        <f t="shared" si="6"/>
        <v>1.0323300437084917</v>
      </c>
      <c r="N116" s="112">
        <f t="shared" si="7"/>
        <v>0.19575968864777399</v>
      </c>
      <c r="O116" s="113">
        <v>3.5149189987088101</v>
      </c>
      <c r="P116" s="113">
        <v>9.6082701959626995E-2</v>
      </c>
      <c r="Q116" s="114">
        <v>0.13923375310618868</v>
      </c>
      <c r="R116" s="56" t="s">
        <v>337</v>
      </c>
      <c r="Y116" s="56">
        <v>7803.5008882911998</v>
      </c>
      <c r="Z116" s="56">
        <v>258.72984868168498</v>
      </c>
      <c r="AA116" s="56">
        <v>55432.872473536903</v>
      </c>
      <c r="AB116" s="56">
        <v>1888.5009062378199</v>
      </c>
      <c r="AC116" s="56">
        <v>1064.2624909000399</v>
      </c>
      <c r="AD116" s="56">
        <v>85.306651101650502</v>
      </c>
      <c r="AE116" s="56">
        <v>215344.13242334899</v>
      </c>
      <c r="AF116" s="56">
        <v>9002.6960451263494</v>
      </c>
      <c r="AG116" s="56">
        <v>24.8117714011697</v>
      </c>
      <c r="AH116" s="56">
        <v>2.0604676210055</v>
      </c>
      <c r="AI116" s="56">
        <v>313.54634080277299</v>
      </c>
      <c r="AJ116" s="56">
        <v>22.1249754859973</v>
      </c>
      <c r="AK116" s="56">
        <v>48.606021717359702</v>
      </c>
      <c r="AL116" s="56">
        <v>9.5964603913807895</v>
      </c>
      <c r="AM116" s="56">
        <v>255.07598262354799</v>
      </c>
      <c r="AN116" s="56">
        <v>23.780024346472899</v>
      </c>
      <c r="AO116" s="56">
        <v>113.28590971695</v>
      </c>
      <c r="AP116" s="56">
        <v>10.3547149322881</v>
      </c>
      <c r="AQ116" s="56">
        <v>23.131960545310498</v>
      </c>
      <c r="AR116" s="56">
        <v>1.9124782965427001</v>
      </c>
      <c r="AS116" s="56">
        <v>23.877959794574</v>
      </c>
      <c r="AT116" s="56">
        <v>1.0421534035228399</v>
      </c>
      <c r="AU116" s="56">
        <v>2.9788683311348199</v>
      </c>
      <c r="AV116" s="56">
        <v>0.12961569843801601</v>
      </c>
      <c r="AW116" s="56">
        <v>1.43746524458591</v>
      </c>
      <c r="AX116" s="56">
        <v>0.27832370240276</v>
      </c>
    </row>
    <row r="117" spans="1:50" x14ac:dyDescent="0.25">
      <c r="A117" t="s">
        <v>667</v>
      </c>
      <c r="B117" s="63">
        <v>4242.6477583424803</v>
      </c>
      <c r="C117" s="133">
        <v>22221.046930734399</v>
      </c>
      <c r="D117" s="140">
        <v>0.14948754742707601</v>
      </c>
      <c r="E117" s="87">
        <v>4.1698505586578997E-2</v>
      </c>
      <c r="F117" s="31">
        <f t="shared" si="4"/>
        <v>0.15476960499528922</v>
      </c>
      <c r="G117" s="89">
        <f t="shared" si="5"/>
        <v>4.1698505586578997E-2</v>
      </c>
      <c r="H117" s="115">
        <v>0.28454202999810502</v>
      </c>
      <c r="I117" s="147">
        <v>6.2781038421270002E-3</v>
      </c>
      <c r="J117" s="150">
        <v>7.9098199013633186E-2</v>
      </c>
      <c r="K117" s="167">
        <v>0.524702023232406</v>
      </c>
      <c r="L117">
        <v>0.134852606502539</v>
      </c>
      <c r="M117" s="92">
        <f t="shared" si="6"/>
        <v>0.54324207115327738</v>
      </c>
      <c r="N117" s="92">
        <f t="shared" si="7"/>
        <v>0.134852606502539</v>
      </c>
      <c r="O117" s="111">
        <v>3.5167816029022698</v>
      </c>
      <c r="P117" s="111">
        <v>6.7728207182711997E-2</v>
      </c>
      <c r="Q117" s="34">
        <v>7.4933768533649761E-2</v>
      </c>
      <c r="Y117">
        <v>7871.5128133190001</v>
      </c>
      <c r="Z117">
        <v>258.538598014841</v>
      </c>
      <c r="AA117">
        <v>55156.851133429896</v>
      </c>
      <c r="AB117">
        <v>1876.25552049513</v>
      </c>
      <c r="AC117">
        <v>4073.5102679327201</v>
      </c>
      <c r="AD117">
        <v>481.28571086674799</v>
      </c>
      <c r="AE117">
        <v>220078.80133431501</v>
      </c>
      <c r="AF117">
        <v>9294.9152035926309</v>
      </c>
      <c r="AG117">
        <v>17.8783393382067</v>
      </c>
      <c r="AH117">
        <v>0.92889396513205302</v>
      </c>
      <c r="AI117">
        <v>272.077440160028</v>
      </c>
      <c r="AJ117">
        <v>19.787358560551901</v>
      </c>
      <c r="AK117">
        <v>144.07574592387499</v>
      </c>
      <c r="AL117">
        <v>27.937843254356999</v>
      </c>
      <c r="AM117">
        <v>89.244889671656694</v>
      </c>
      <c r="AN117">
        <v>4.8556486348935897</v>
      </c>
      <c r="AO117">
        <v>36.236414919306398</v>
      </c>
      <c r="AP117">
        <v>2.0599142973106601</v>
      </c>
      <c r="AQ117">
        <v>6.1498609632869101</v>
      </c>
      <c r="AR117">
        <v>0.40459150824990098</v>
      </c>
      <c r="AS117">
        <v>32.838551398535998</v>
      </c>
      <c r="AT117">
        <v>0.99864371797055795</v>
      </c>
      <c r="AU117">
        <v>4.8296857168541596</v>
      </c>
      <c r="AV117">
        <v>0.14582162027405501</v>
      </c>
      <c r="AW117">
        <v>4.5029873811511099</v>
      </c>
      <c r="AX117">
        <v>0.90700838110005999</v>
      </c>
    </row>
    <row r="118" spans="1:50" x14ac:dyDescent="0.25">
      <c r="A118" t="s">
        <v>668</v>
      </c>
      <c r="B118" s="63">
        <v>5469.7094071068404</v>
      </c>
      <c r="C118" s="133">
        <v>27792.6120970997</v>
      </c>
      <c r="D118" s="140">
        <v>0.125725821425196</v>
      </c>
      <c r="E118" s="87">
        <v>2.0630560939948001E-2</v>
      </c>
      <c r="F118" s="31">
        <f t="shared" si="4"/>
        <v>0.13016827190357272</v>
      </c>
      <c r="G118" s="89">
        <f t="shared" si="5"/>
        <v>2.0630560939948001E-2</v>
      </c>
      <c r="H118" s="115">
        <v>0.28331283032915</v>
      </c>
      <c r="I118" s="147">
        <v>3.3218640062590002E-3</v>
      </c>
      <c r="J118" s="150">
        <v>7.1454412268773346E-2</v>
      </c>
      <c r="K118" s="167">
        <v>0.44312778098524502</v>
      </c>
      <c r="L118">
        <v>7.3342329807142004E-2</v>
      </c>
      <c r="M118" s="92">
        <f t="shared" si="6"/>
        <v>0.45878544939659183</v>
      </c>
      <c r="N118" s="92">
        <f t="shared" si="7"/>
        <v>7.3342329807142004E-2</v>
      </c>
      <c r="O118" s="111">
        <v>3.52898237003286</v>
      </c>
      <c r="P118" s="111">
        <v>4.2185468962004001E-2</v>
      </c>
      <c r="Q118" s="34">
        <v>7.2225019704792046E-2</v>
      </c>
      <c r="Y118">
        <v>7716.7137343870199</v>
      </c>
      <c r="Z118">
        <v>250.86703484069099</v>
      </c>
      <c r="AA118">
        <v>55355.2317607187</v>
      </c>
      <c r="AB118">
        <v>1857.35196638717</v>
      </c>
      <c r="AC118">
        <v>647.06722319947698</v>
      </c>
      <c r="AD118">
        <v>52.169738355127102</v>
      </c>
      <c r="AE118">
        <v>215233.339143152</v>
      </c>
      <c r="AF118">
        <v>8747.2235544533305</v>
      </c>
      <c r="AG118">
        <v>6.5368002419989999</v>
      </c>
      <c r="AH118">
        <v>1.5358214097831999</v>
      </c>
      <c r="AI118">
        <v>279.78377739495301</v>
      </c>
      <c r="AJ118">
        <v>19.808946267600199</v>
      </c>
      <c r="AK118">
        <v>191.53334495767501</v>
      </c>
      <c r="AL118">
        <v>21.242659941712699</v>
      </c>
      <c r="AM118">
        <v>51.560960058395899</v>
      </c>
      <c r="AN118">
        <v>11.6864036881296</v>
      </c>
      <c r="AO118">
        <v>22.923828482336098</v>
      </c>
      <c r="AP118">
        <v>5.0247853622632697</v>
      </c>
      <c r="AQ118">
        <v>5.1366826743289096</v>
      </c>
      <c r="AR118">
        <v>1.1154572732016099</v>
      </c>
      <c r="AS118">
        <v>35.242568988565502</v>
      </c>
      <c r="AT118">
        <v>1.18032251157663</v>
      </c>
      <c r="AU118">
        <v>5.11589894561539</v>
      </c>
      <c r="AV118">
        <v>0.171978984554189</v>
      </c>
      <c r="AW118">
        <v>5.5735662684341296</v>
      </c>
      <c r="AX118">
        <v>0.62950338898899905</v>
      </c>
    </row>
    <row r="119" spans="1:50" s="56" customFormat="1" x14ac:dyDescent="0.25">
      <c r="A119" s="56" t="s">
        <v>669</v>
      </c>
      <c r="B119" s="83">
        <v>15482.158168832</v>
      </c>
      <c r="C119" s="136">
        <v>78574.5234756805</v>
      </c>
      <c r="D119" s="141">
        <v>6.4260153841807999E-2</v>
      </c>
      <c r="E119" s="145">
        <v>1.9433324050255999E-2</v>
      </c>
      <c r="F119" s="57">
        <f t="shared" si="4"/>
        <v>6.6530749873228268E-2</v>
      </c>
      <c r="G119" s="107">
        <f t="shared" si="5"/>
        <v>1.9433324050255999E-2</v>
      </c>
      <c r="H119" s="164">
        <v>0.28191677004995003</v>
      </c>
      <c r="I119" s="157">
        <v>2.7073216163979999E-3</v>
      </c>
      <c r="J119" s="158">
        <v>3.1755109030719868E-2</v>
      </c>
      <c r="K119" s="168">
        <v>0.22753864138924099</v>
      </c>
      <c r="L119" s="56">
        <v>6.1365157652872003E-2</v>
      </c>
      <c r="M119" s="112">
        <f t="shared" si="6"/>
        <v>0.23557859002374046</v>
      </c>
      <c r="N119" s="112">
        <f t="shared" si="7"/>
        <v>6.1365157652872003E-2</v>
      </c>
      <c r="O119" s="113">
        <v>3.5474398979582</v>
      </c>
      <c r="P119" s="113">
        <v>3.8351619443522E-2</v>
      </c>
      <c r="Q119" s="114">
        <v>4.008685335982369E-2</v>
      </c>
      <c r="R119" s="56" t="s">
        <v>337</v>
      </c>
      <c r="Y119" s="56">
        <v>7593.2508925894999</v>
      </c>
      <c r="Z119" s="56">
        <v>257.28295981731202</v>
      </c>
      <c r="AA119" s="56">
        <v>54096.813033510902</v>
      </c>
      <c r="AB119" s="56">
        <v>1848.4299621764601</v>
      </c>
      <c r="AC119" s="56">
        <v>565.59383090883796</v>
      </c>
      <c r="AD119" s="56">
        <v>41.9451223414137</v>
      </c>
      <c r="AE119" s="56">
        <v>208850.96908975299</v>
      </c>
      <c r="AF119" s="56">
        <v>8565.0357796608205</v>
      </c>
      <c r="AG119" s="56">
        <v>21.326670762457599</v>
      </c>
      <c r="AH119" s="56">
        <v>2.95052677345203</v>
      </c>
      <c r="AI119" s="56">
        <v>312.42429312701398</v>
      </c>
      <c r="AJ119" s="56">
        <v>21.653916648099798</v>
      </c>
      <c r="AK119" s="56">
        <v>536.46063444003403</v>
      </c>
      <c r="AL119" s="56">
        <v>73.385767409632194</v>
      </c>
      <c r="AM119" s="56">
        <v>277.90781014868401</v>
      </c>
      <c r="AN119" s="56">
        <v>38.4629701070278</v>
      </c>
      <c r="AO119" s="56">
        <v>114.85379986728699</v>
      </c>
      <c r="AP119" s="56">
        <v>15.9955658437624</v>
      </c>
      <c r="AQ119" s="56">
        <v>22.682696920252699</v>
      </c>
      <c r="AR119" s="56">
        <v>3.2494119185361798</v>
      </c>
      <c r="AS119" s="56">
        <v>48.695453539076603</v>
      </c>
      <c r="AT119" s="56">
        <v>1.5523006047941199</v>
      </c>
      <c r="AU119" s="56">
        <v>7.4622750448595898</v>
      </c>
      <c r="AV119" s="56">
        <v>0.238674284278274</v>
      </c>
      <c r="AW119" s="56">
        <v>15.908426426762601</v>
      </c>
      <c r="AX119" s="56">
        <v>2.1154623682949598</v>
      </c>
    </row>
    <row r="120" spans="1:50" x14ac:dyDescent="0.25">
      <c r="A120" t="s">
        <v>670</v>
      </c>
      <c r="B120" s="63">
        <v>13225.6822053866</v>
      </c>
      <c r="C120" s="133">
        <v>67828.408572498898</v>
      </c>
      <c r="D120" s="140">
        <v>5.1394525844374997E-2</v>
      </c>
      <c r="E120" s="87">
        <v>8.9093324326529992E-3</v>
      </c>
      <c r="F120" s="31">
        <f t="shared" si="4"/>
        <v>5.3210522219146204E-2</v>
      </c>
      <c r="G120" s="89">
        <f t="shared" si="5"/>
        <v>8.9093324326529992E-3</v>
      </c>
      <c r="H120" s="115">
        <v>0.28030375874997998</v>
      </c>
      <c r="I120" s="147">
        <v>3.9675143121299999E-3</v>
      </c>
      <c r="J120" s="150">
        <v>8.1650957181568867E-2</v>
      </c>
      <c r="K120" s="167">
        <v>0.183160884708577</v>
      </c>
      <c r="L120">
        <v>3.1893862091437998E-2</v>
      </c>
      <c r="M120" s="92">
        <f t="shared" si="6"/>
        <v>0.18963277052065455</v>
      </c>
      <c r="N120" s="92">
        <f t="shared" si="7"/>
        <v>3.1893862091437998E-2</v>
      </c>
      <c r="O120" s="111">
        <v>3.5726639089191901</v>
      </c>
      <c r="P120" s="111">
        <v>5.9803961507278E-2</v>
      </c>
      <c r="Q120" s="34">
        <v>9.6130989163531841E-2</v>
      </c>
      <c r="Y120">
        <v>7807.7488341072403</v>
      </c>
      <c r="Z120">
        <v>253.898095954073</v>
      </c>
      <c r="AA120">
        <v>78294.675571898901</v>
      </c>
      <c r="AB120">
        <v>8426.2523949672195</v>
      </c>
      <c r="AC120">
        <v>588.59960884633097</v>
      </c>
      <c r="AD120">
        <v>43.320498553860098</v>
      </c>
      <c r="AE120">
        <v>214682.621505016</v>
      </c>
      <c r="AF120">
        <v>8686.1184897632302</v>
      </c>
      <c r="AG120">
        <v>32.431343098324902</v>
      </c>
      <c r="AH120">
        <v>9.5680543054002101</v>
      </c>
      <c r="AI120">
        <v>254.53156677467601</v>
      </c>
      <c r="AJ120">
        <v>19.235259955419099</v>
      </c>
      <c r="AK120">
        <v>473.25525156583399</v>
      </c>
      <c r="AL120">
        <v>112.629635706066</v>
      </c>
      <c r="AM120">
        <v>19.1811537385232</v>
      </c>
      <c r="AN120">
        <v>3.1319260119176402</v>
      </c>
      <c r="AO120">
        <v>5.9838283130711796</v>
      </c>
      <c r="AP120">
        <v>0.95120663990969001</v>
      </c>
      <c r="AQ120">
        <v>1.8541407931654601</v>
      </c>
      <c r="AR120">
        <v>0.279591609372981</v>
      </c>
      <c r="AS120">
        <v>35.0233461546011</v>
      </c>
      <c r="AT120">
        <v>1.2008601786561801</v>
      </c>
      <c r="AU120">
        <v>5.3289939126492101</v>
      </c>
      <c r="AV120">
        <v>0.17697325655233301</v>
      </c>
      <c r="AW120">
        <v>14.174669872814899</v>
      </c>
      <c r="AX120">
        <v>3.3786102348610001</v>
      </c>
    </row>
    <row r="121" spans="1:50" x14ac:dyDescent="0.25">
      <c r="A121" t="s">
        <v>671</v>
      </c>
      <c r="B121" s="63">
        <v>4709.4809866289297</v>
      </c>
      <c r="C121" s="133">
        <v>24161.483899015599</v>
      </c>
      <c r="D121" s="140">
        <v>0.107548345765238</v>
      </c>
      <c r="E121" s="87">
        <v>2.0961364031892998E-2</v>
      </c>
      <c r="F121" s="31">
        <f t="shared" si="4"/>
        <v>0.11134850546733766</v>
      </c>
      <c r="G121" s="89">
        <f t="shared" si="5"/>
        <v>2.0961364031892998E-2</v>
      </c>
      <c r="H121" s="115">
        <v>0.283083151879159</v>
      </c>
      <c r="I121" s="147">
        <v>3.9847366008780001E-3</v>
      </c>
      <c r="J121" s="150">
        <v>7.2222046562504499E-2</v>
      </c>
      <c r="K121" s="167">
        <v>0.379030661589984</v>
      </c>
      <c r="L121">
        <v>7.3544105627125003E-2</v>
      </c>
      <c r="M121" s="92">
        <f t="shared" si="6"/>
        <v>0.39242349469946353</v>
      </c>
      <c r="N121" s="92">
        <f t="shared" si="7"/>
        <v>7.3544105627125003E-2</v>
      </c>
      <c r="O121" s="111">
        <v>3.5246432505895702</v>
      </c>
      <c r="P121" s="111">
        <v>4.5742592038764997E-2</v>
      </c>
      <c r="Q121" s="34">
        <v>6.6885515275704244E-2</v>
      </c>
      <c r="Y121">
        <v>7580.0020035082998</v>
      </c>
      <c r="Z121">
        <v>248.67396505107101</v>
      </c>
      <c r="AA121">
        <v>55865.490388235703</v>
      </c>
      <c r="AB121">
        <v>1921.5756812319901</v>
      </c>
      <c r="AC121">
        <v>585.27993119894597</v>
      </c>
      <c r="AD121">
        <v>44.063801900394402</v>
      </c>
      <c r="AE121">
        <v>213077.58683912901</v>
      </c>
      <c r="AF121">
        <v>8588.1495142414897</v>
      </c>
      <c r="AG121">
        <v>1.97156682647877</v>
      </c>
      <c r="AH121">
        <v>0.36336140246176901</v>
      </c>
      <c r="AI121">
        <v>178.208956580321</v>
      </c>
      <c r="AJ121">
        <v>12.8533119970011</v>
      </c>
      <c r="AK121">
        <v>164.67830210047401</v>
      </c>
      <c r="AL121">
        <v>32.7022477930498</v>
      </c>
      <c r="AM121">
        <v>3.11520531019096</v>
      </c>
      <c r="AN121">
        <v>0.35746548911854398</v>
      </c>
      <c r="AO121">
        <v>1.9589296441078099</v>
      </c>
      <c r="AP121">
        <v>0.15323304958918399</v>
      </c>
      <c r="AQ121">
        <v>0.74679777280369397</v>
      </c>
      <c r="AR121">
        <v>6.3654669466017E-2</v>
      </c>
      <c r="AS121">
        <v>25.236693220470301</v>
      </c>
      <c r="AT121">
        <v>0.77592912507774303</v>
      </c>
      <c r="AU121">
        <v>3.7915250601581398</v>
      </c>
      <c r="AV121">
        <v>0.11778677538073801</v>
      </c>
      <c r="AW121">
        <v>4.8159185647795901</v>
      </c>
      <c r="AX121">
        <v>0.97520870483504096</v>
      </c>
    </row>
    <row r="122" spans="1:50" x14ac:dyDescent="0.25">
      <c r="A122" t="s">
        <v>672</v>
      </c>
      <c r="B122" s="63">
        <v>2713.6486828105399</v>
      </c>
      <c r="C122" s="133">
        <v>14101.6249653513</v>
      </c>
      <c r="D122" s="140">
        <v>5.1900114604514998E-2</v>
      </c>
      <c r="E122" s="87">
        <v>5.5649452006150003E-3</v>
      </c>
      <c r="F122" s="31">
        <f t="shared" si="4"/>
        <v>5.3733975670913481E-2</v>
      </c>
      <c r="G122" s="89">
        <f t="shared" si="5"/>
        <v>5.5649452006150003E-3</v>
      </c>
      <c r="H122" s="115">
        <v>0.28099670959508399</v>
      </c>
      <c r="I122" s="147">
        <v>4.5362833457549996E-3</v>
      </c>
      <c r="J122" s="150">
        <v>0.15055887604290405</v>
      </c>
      <c r="K122" s="167">
        <v>0.18415114256901</v>
      </c>
      <c r="L122">
        <v>2.0360302740809001E-2</v>
      </c>
      <c r="M122" s="92">
        <f t="shared" si="6"/>
        <v>0.19065801858004533</v>
      </c>
      <c r="N122" s="92">
        <f t="shared" si="7"/>
        <v>2.0360302740809001E-2</v>
      </c>
      <c r="O122" s="111">
        <v>3.55872091828495</v>
      </c>
      <c r="P122" s="111">
        <v>5.4553170948746003E-2</v>
      </c>
      <c r="Q122" s="34">
        <v>0.13864884456816909</v>
      </c>
      <c r="Y122">
        <v>7611.2783941678199</v>
      </c>
      <c r="Z122">
        <v>245.37997649043501</v>
      </c>
      <c r="AA122">
        <v>55434.265929278597</v>
      </c>
      <c r="AB122">
        <v>1817.7674889182099</v>
      </c>
      <c r="AC122">
        <v>579.90071277898403</v>
      </c>
      <c r="AD122">
        <v>42.246213620593998</v>
      </c>
      <c r="AE122">
        <v>210178.79633989601</v>
      </c>
      <c r="AF122">
        <v>10107.014499011801</v>
      </c>
      <c r="AG122">
        <v>1.66894065401944</v>
      </c>
      <c r="AH122">
        <v>0.41176855539016199</v>
      </c>
      <c r="AI122">
        <v>84.146580122031096</v>
      </c>
      <c r="AJ122">
        <v>7.3788731916095198</v>
      </c>
      <c r="AK122">
        <v>112.54585763412599</v>
      </c>
      <c r="AL122">
        <v>16.241983647512299</v>
      </c>
      <c r="AM122">
        <v>12.847252599894301</v>
      </c>
      <c r="AN122">
        <v>5.2423688614954003</v>
      </c>
      <c r="AO122">
        <v>5.6003136256323902</v>
      </c>
      <c r="AP122">
        <v>2.2796796907465802</v>
      </c>
      <c r="AQ122">
        <v>1.41197091924509</v>
      </c>
      <c r="AR122">
        <v>0.43540961411617302</v>
      </c>
      <c r="AS122">
        <v>8.7144688547638705</v>
      </c>
      <c r="AT122">
        <v>0.29559099616381801</v>
      </c>
      <c r="AU122">
        <v>1.2475692701441901</v>
      </c>
      <c r="AV122">
        <v>4.2513663207551997E-2</v>
      </c>
      <c r="AW122">
        <v>3.3093853203096701</v>
      </c>
      <c r="AX122">
        <v>0.467917053125466</v>
      </c>
    </row>
    <row r="123" spans="1:50" x14ac:dyDescent="0.25">
      <c r="A123" t="s">
        <v>673</v>
      </c>
      <c r="B123" s="63">
        <v>3892.5481455699301</v>
      </c>
      <c r="C123" s="133">
        <v>20062.511984778699</v>
      </c>
      <c r="D123" s="140">
        <v>0.12474014391180099</v>
      </c>
      <c r="E123" s="87">
        <v>2.6893336178117001E-2</v>
      </c>
      <c r="F123" s="31">
        <f t="shared" si="4"/>
        <v>0.12914776603518055</v>
      </c>
      <c r="G123" s="89">
        <f t="shared" si="5"/>
        <v>2.6893336178117001E-2</v>
      </c>
      <c r="H123" s="115">
        <v>0.28110143183172898</v>
      </c>
      <c r="I123" s="147">
        <v>4.714824148985E-3</v>
      </c>
      <c r="J123" s="150">
        <v>7.7797206262121332E-2</v>
      </c>
      <c r="K123" s="167">
        <v>0.44344729522984599</v>
      </c>
      <c r="L123">
        <v>9.6845424078255998E-2</v>
      </c>
      <c r="M123" s="92">
        <f t="shared" si="6"/>
        <v>0.45911625349551782</v>
      </c>
      <c r="N123" s="92">
        <f t="shared" si="7"/>
        <v>9.6845424078255998E-2</v>
      </c>
      <c r="O123" s="111">
        <v>3.5628523139351902</v>
      </c>
      <c r="P123" s="111">
        <v>5.7870503244498002E-2</v>
      </c>
      <c r="Q123" s="34">
        <v>7.4374206211689109E-2</v>
      </c>
      <c r="Y123">
        <v>7627.5237935710902</v>
      </c>
      <c r="Z123">
        <v>251.03948802713899</v>
      </c>
      <c r="AA123">
        <v>55138.613671686799</v>
      </c>
      <c r="AB123">
        <v>1849.1629372948701</v>
      </c>
      <c r="AC123">
        <v>556.96357907727202</v>
      </c>
      <c r="AD123">
        <v>41.822212300595197</v>
      </c>
      <c r="AE123">
        <v>215785.44947975501</v>
      </c>
      <c r="AF123">
        <v>8914.2714607538492</v>
      </c>
      <c r="AG123">
        <v>0.36986963360592501</v>
      </c>
      <c r="AH123">
        <v>6.7679351511699001E-2</v>
      </c>
      <c r="AI123">
        <v>142.54249397309499</v>
      </c>
      <c r="AJ123">
        <v>10.943205562372199</v>
      </c>
      <c r="AK123">
        <v>137.51160860412301</v>
      </c>
      <c r="AL123">
        <v>29.416768426422401</v>
      </c>
      <c r="AM123">
        <v>1.72507309309366</v>
      </c>
      <c r="AN123">
        <v>0.278412264298942</v>
      </c>
      <c r="AO123">
        <v>0.79720208531508996</v>
      </c>
      <c r="AP123">
        <v>6.2970699516598005E-2</v>
      </c>
      <c r="AQ123">
        <v>0.41067684678857902</v>
      </c>
      <c r="AR123">
        <v>5.0032020936940001E-2</v>
      </c>
      <c r="AS123">
        <v>23.580465353994999</v>
      </c>
      <c r="AT123">
        <v>0.71419967056890299</v>
      </c>
      <c r="AU123">
        <v>3.70737319618345</v>
      </c>
      <c r="AV123">
        <v>0.114585222949236</v>
      </c>
      <c r="AW123">
        <v>4.0826264307423301</v>
      </c>
      <c r="AX123">
        <v>0.87165379693184497</v>
      </c>
    </row>
    <row r="124" spans="1:50" x14ac:dyDescent="0.25">
      <c r="A124" t="s">
        <v>674</v>
      </c>
      <c r="B124" s="63">
        <v>24.464131468547599</v>
      </c>
      <c r="C124" s="133">
        <v>118.30386182975801</v>
      </c>
      <c r="D124" s="140">
        <v>0.71465716780837096</v>
      </c>
      <c r="E124" s="87">
        <v>5.6765096631317999E-2</v>
      </c>
      <c r="F124" s="31">
        <f t="shared" si="4"/>
        <v>0.73990917285408553</v>
      </c>
      <c r="G124" s="89">
        <f t="shared" si="5"/>
        <v>5.6765096631317999E-2</v>
      </c>
      <c r="H124" s="115">
        <v>0.29930970427065301</v>
      </c>
      <c r="I124" s="147">
        <v>4.2595732417899997E-2</v>
      </c>
      <c r="J124" s="150">
        <v>0.5581338147788939</v>
      </c>
      <c r="K124" s="167">
        <v>2.4017621149331698</v>
      </c>
      <c r="L124">
        <v>0.320381904947451</v>
      </c>
      <c r="M124" s="92">
        <f t="shared" si="6"/>
        <v>2.4866270148835765</v>
      </c>
      <c r="N124" s="92">
        <f t="shared" si="7"/>
        <v>0.320381904947451</v>
      </c>
      <c r="O124" s="111">
        <v>3.3719187661892902</v>
      </c>
      <c r="P124" s="111">
        <v>0.75436895681531801</v>
      </c>
      <c r="Q124" s="34">
        <v>0.59625397081026077</v>
      </c>
      <c r="Y124">
        <v>7696.8037579297998</v>
      </c>
      <c r="Z124">
        <v>243.21165180439101</v>
      </c>
      <c r="AA124">
        <v>56676.625464127203</v>
      </c>
      <c r="AB124">
        <v>1839.4762764808499</v>
      </c>
      <c r="AC124">
        <v>3062.4563577041199</v>
      </c>
      <c r="AD124">
        <v>270.02195918157503</v>
      </c>
      <c r="AE124">
        <v>212617.54019795</v>
      </c>
      <c r="AF124">
        <v>8425.1973361806704</v>
      </c>
      <c r="AG124">
        <v>0.23962152591497801</v>
      </c>
      <c r="AH124">
        <v>2.312037474963E-2</v>
      </c>
      <c r="AI124">
        <v>7.7610511902061301</v>
      </c>
      <c r="AJ124">
        <v>1.4735297835643499</v>
      </c>
      <c r="AK124">
        <v>1.7916631805294601</v>
      </c>
      <c r="AL124">
        <v>0.25858884593936998</v>
      </c>
      <c r="AM124">
        <v>2.5171147887360001E-3</v>
      </c>
      <c r="AN124">
        <v>3.8337288034119999E-3</v>
      </c>
      <c r="AO124">
        <v>6.1832499945119997E-3</v>
      </c>
      <c r="AP124">
        <v>5.6546033571420002E-3</v>
      </c>
      <c r="AQ124">
        <v>2.9623235975542998E-2</v>
      </c>
      <c r="AR124">
        <v>1.3306962453099E-2</v>
      </c>
      <c r="AS124">
        <v>1.0798219758955601</v>
      </c>
      <c r="AT124">
        <v>6.2225951493386E-2</v>
      </c>
      <c r="AU124">
        <v>0.15437596226771899</v>
      </c>
      <c r="AV124">
        <v>7.8480679752370008E-3</v>
      </c>
      <c r="AW124">
        <v>2.9581824108173001E-2</v>
      </c>
      <c r="AX124">
        <v>2.3983865800010001E-3</v>
      </c>
    </row>
    <row r="125" spans="1:50" x14ac:dyDescent="0.25">
      <c r="A125" t="s">
        <v>675</v>
      </c>
      <c r="B125" s="63">
        <v>25.575674449321301</v>
      </c>
      <c r="C125" s="133">
        <v>130.005823087517</v>
      </c>
      <c r="D125" s="140">
        <v>0.73985870679682997</v>
      </c>
      <c r="E125" s="87">
        <v>5.5175349074001998E-2</v>
      </c>
      <c r="F125" s="31">
        <f t="shared" si="4"/>
        <v>0.76600119390634025</v>
      </c>
      <c r="G125" s="89">
        <f t="shared" si="5"/>
        <v>5.5175349074001998E-2</v>
      </c>
      <c r="H125" s="115">
        <v>0.282612289210526</v>
      </c>
      <c r="I125" s="147">
        <v>4.5552704260802997E-2</v>
      </c>
      <c r="J125" s="150">
        <v>0.46267195900444785</v>
      </c>
      <c r="K125" s="167">
        <v>2.5976179980466498</v>
      </c>
      <c r="L125">
        <v>0.43313931298953001</v>
      </c>
      <c r="M125" s="92">
        <f t="shared" si="6"/>
        <v>2.6894033543660618</v>
      </c>
      <c r="N125" s="92">
        <f t="shared" si="7"/>
        <v>0.43313931298953001</v>
      </c>
      <c r="O125" s="111">
        <v>3.4965719532925799</v>
      </c>
      <c r="P125" s="111">
        <v>0.97824061256457095</v>
      </c>
      <c r="Q125" s="34">
        <v>0.5960038968955077</v>
      </c>
      <c r="Y125">
        <v>7480.0170564540804</v>
      </c>
      <c r="Z125">
        <v>237.47866041804701</v>
      </c>
      <c r="AA125">
        <v>58900.660730570802</v>
      </c>
      <c r="AB125">
        <v>1936.1272953482601</v>
      </c>
      <c r="AC125">
        <v>2674.7772512234901</v>
      </c>
      <c r="AD125">
        <v>213.56903622315701</v>
      </c>
      <c r="AE125">
        <v>207156.88126406801</v>
      </c>
      <c r="AF125">
        <v>8233.5083417914593</v>
      </c>
      <c r="AG125">
        <v>1.7797576508023001</v>
      </c>
      <c r="AH125">
        <v>0.276770878543809</v>
      </c>
      <c r="AI125">
        <v>6.4916986880937699</v>
      </c>
      <c r="AJ125">
        <v>1.50969294778315</v>
      </c>
      <c r="AK125">
        <v>1.44585935335848</v>
      </c>
      <c r="AL125">
        <v>0.26262118045377703</v>
      </c>
      <c r="AM125">
        <v>0.42256026172760303</v>
      </c>
      <c r="AN125">
        <v>5.8198610274327003E-2</v>
      </c>
      <c r="AO125">
        <v>0.315136936049907</v>
      </c>
      <c r="AP125">
        <v>4.7137498594988003E-2</v>
      </c>
      <c r="AQ125">
        <v>0.118400351190044</v>
      </c>
      <c r="AR125">
        <v>3.0544659901975E-2</v>
      </c>
      <c r="AS125">
        <v>1.07719268430328</v>
      </c>
      <c r="AT125">
        <v>5.2984764859918002E-2</v>
      </c>
      <c r="AU125">
        <v>0.17068104632843201</v>
      </c>
      <c r="AV125">
        <v>8.3350364695390002E-3</v>
      </c>
      <c r="AW125">
        <v>3.1506597967980998E-2</v>
      </c>
      <c r="AX125">
        <v>2.2855988767209998E-3</v>
      </c>
    </row>
    <row r="126" spans="1:50" x14ac:dyDescent="0.25">
      <c r="A126" t="s">
        <v>676</v>
      </c>
      <c r="B126" s="63">
        <v>27.853440666947598</v>
      </c>
      <c r="C126" s="133">
        <v>134.249715359748</v>
      </c>
      <c r="D126" s="140">
        <v>1.41875225276066</v>
      </c>
      <c r="E126" s="87">
        <v>0.119545184154046</v>
      </c>
      <c r="F126" s="31">
        <f t="shared" si="4"/>
        <v>1.4688830576544236</v>
      </c>
      <c r="G126" s="89">
        <f t="shared" si="5"/>
        <v>0.119545184154046</v>
      </c>
      <c r="H126" s="115">
        <v>0.29889502901482801</v>
      </c>
      <c r="I126" s="147">
        <v>3.9861223836962001E-2</v>
      </c>
      <c r="J126" s="150">
        <v>0.6318203139855485</v>
      </c>
      <c r="K126" s="167">
        <v>4.7556018855345199</v>
      </c>
      <c r="L126">
        <v>0.58483405794994603</v>
      </c>
      <c r="M126" s="92">
        <f t="shared" si="6"/>
        <v>4.9236383766218497</v>
      </c>
      <c r="N126" s="92">
        <f t="shared" si="7"/>
        <v>0.58483405794994603</v>
      </c>
      <c r="O126" s="111">
        <v>3.3740790138739101</v>
      </c>
      <c r="P126" s="111">
        <v>0.44873904337722298</v>
      </c>
      <c r="Q126" s="34">
        <v>0.92467380819912282</v>
      </c>
      <c r="Y126">
        <v>7479.73544645313</v>
      </c>
      <c r="Z126">
        <v>236.35250036321801</v>
      </c>
      <c r="AA126">
        <v>58887.250101949197</v>
      </c>
      <c r="AB126">
        <v>1921.1932759619499</v>
      </c>
      <c r="AC126">
        <v>572.02808446511494</v>
      </c>
      <c r="AD126">
        <v>42.327468499976398</v>
      </c>
      <c r="AE126">
        <v>208704.26877577699</v>
      </c>
      <c r="AF126">
        <v>8270.1297724643991</v>
      </c>
      <c r="AG126">
        <v>4.6812743775221002E-2</v>
      </c>
      <c r="AH126">
        <v>9.6236555238450004E-3</v>
      </c>
      <c r="AI126">
        <v>9.0719196708991099</v>
      </c>
      <c r="AJ126">
        <v>1.5804717198987801</v>
      </c>
      <c r="AK126">
        <v>1.86451089920122</v>
      </c>
      <c r="AL126">
        <v>0.25915708670319798</v>
      </c>
      <c r="AM126" t="s">
        <v>141</v>
      </c>
      <c r="AN126">
        <v>1.467024255918E-3</v>
      </c>
      <c r="AO126">
        <v>4.6936196583900001E-3</v>
      </c>
      <c r="AP126">
        <v>4.8248182083919997E-3</v>
      </c>
      <c r="AQ126">
        <v>4.5547014629515999E-2</v>
      </c>
      <c r="AR126">
        <v>1.6183584710743E-2</v>
      </c>
      <c r="AS126">
        <v>1.88172727036484</v>
      </c>
      <c r="AT126">
        <v>8.4251960761229996E-2</v>
      </c>
      <c r="AU126">
        <v>0.33412826506614102</v>
      </c>
      <c r="AV126">
        <v>1.6078804112252001E-2</v>
      </c>
      <c r="AW126">
        <v>3.2208698141405E-2</v>
      </c>
      <c r="AX126">
        <v>2.731975976029E-3</v>
      </c>
    </row>
    <row r="127" spans="1:50" x14ac:dyDescent="0.25">
      <c r="A127" t="s">
        <v>677</v>
      </c>
      <c r="B127" s="63">
        <v>1345.1863188985701</v>
      </c>
      <c r="C127" s="133">
        <v>6849.1447598558398</v>
      </c>
      <c r="D127" s="140">
        <v>2.0710710500847E-2</v>
      </c>
      <c r="E127" s="87">
        <v>9.143914537822E-3</v>
      </c>
      <c r="F127" s="31">
        <f t="shared" si="4"/>
        <v>2.1442511691159776E-2</v>
      </c>
      <c r="G127" s="89">
        <f t="shared" si="5"/>
        <v>9.143914537822E-3</v>
      </c>
      <c r="H127" s="115">
        <v>0.28505751154957998</v>
      </c>
      <c r="I127" s="147">
        <v>1.0842520888351E-2</v>
      </c>
      <c r="J127" s="150">
        <v>8.615105846297702E-2</v>
      </c>
      <c r="K127" s="167">
        <v>7.2525231806720006E-2</v>
      </c>
      <c r="L127">
        <v>3.6080193799303002E-2</v>
      </c>
      <c r="M127" s="92">
        <f t="shared" si="6"/>
        <v>7.5087869672847155E-2</v>
      </c>
      <c r="N127" s="92">
        <f t="shared" si="7"/>
        <v>3.6080193799303002E-2</v>
      </c>
      <c r="O127" s="111">
        <v>3.51139672464963</v>
      </c>
      <c r="P127" s="111">
        <v>0.111255190074833</v>
      </c>
      <c r="Q127" s="34">
        <v>6.3688444838688671E-2</v>
      </c>
      <c r="Y127">
        <v>7609.3930446562499</v>
      </c>
      <c r="Z127">
        <v>240.44955670241299</v>
      </c>
      <c r="AA127">
        <v>56967.279306994002</v>
      </c>
      <c r="AB127">
        <v>1851.9866812058001</v>
      </c>
      <c r="AC127">
        <v>7873.1946931211896</v>
      </c>
      <c r="AD127">
        <v>887.57165574917997</v>
      </c>
      <c r="AE127">
        <v>214414.890729968</v>
      </c>
      <c r="AF127">
        <v>8496.4192725290795</v>
      </c>
      <c r="AG127">
        <v>0.68048415067879897</v>
      </c>
      <c r="AH127">
        <v>0.10095098807349</v>
      </c>
      <c r="AI127">
        <v>13.202901379955501</v>
      </c>
      <c r="AJ127">
        <v>2.0053948673142301</v>
      </c>
      <c r="AK127">
        <v>59.876604448778401</v>
      </c>
      <c r="AL127">
        <v>14.8513211217597</v>
      </c>
      <c r="AM127">
        <v>6.0527966178316497</v>
      </c>
      <c r="AN127">
        <v>0.9847518418772</v>
      </c>
      <c r="AO127">
        <v>2.61554771623583</v>
      </c>
      <c r="AP127">
        <v>0.406158135651143</v>
      </c>
      <c r="AQ127">
        <v>0.590227927551215</v>
      </c>
      <c r="AR127">
        <v>6.2142723539368998E-2</v>
      </c>
      <c r="AS127">
        <v>1.6668223925287899</v>
      </c>
      <c r="AT127">
        <v>0.104275473465329</v>
      </c>
      <c r="AU127">
        <v>0.26051939210744601</v>
      </c>
      <c r="AV127">
        <v>2.1065316424294E-2</v>
      </c>
      <c r="AW127">
        <v>1.7287762139367699</v>
      </c>
      <c r="AX127">
        <v>0.416564136524808</v>
      </c>
    </row>
    <row r="128" spans="1:50" x14ac:dyDescent="0.25">
      <c r="A128" t="s">
        <v>678</v>
      </c>
      <c r="B128" s="63">
        <v>1495.68776533705</v>
      </c>
      <c r="C128" s="133">
        <v>7580.8933221953303</v>
      </c>
      <c r="D128" s="140">
        <v>1.7202888510325001E-2</v>
      </c>
      <c r="E128" s="87">
        <v>5.8230379879849999E-3</v>
      </c>
      <c r="F128" s="31">
        <f t="shared" si="4"/>
        <v>1.7810742803308282E-2</v>
      </c>
      <c r="G128" s="89">
        <f t="shared" si="5"/>
        <v>5.8230379879849999E-3</v>
      </c>
      <c r="H128" s="115">
        <v>0.28148887012868801</v>
      </c>
      <c r="I128" s="147">
        <v>1.7233123598503999E-2</v>
      </c>
      <c r="J128" s="150">
        <v>0.18086499738018988</v>
      </c>
      <c r="K128" s="167">
        <v>6.0977877494714998E-2</v>
      </c>
      <c r="L128">
        <v>2.2382835884793E-2</v>
      </c>
      <c r="M128" s="92">
        <f t="shared" si="6"/>
        <v>6.3132496155989523E-2</v>
      </c>
      <c r="N128" s="92">
        <f t="shared" si="7"/>
        <v>2.2382835884793E-2</v>
      </c>
      <c r="O128" s="111">
        <v>3.5519032542477</v>
      </c>
      <c r="P128" s="111">
        <v>0.175611952862708</v>
      </c>
      <c r="Q128" s="34">
        <v>0.13469458527156203</v>
      </c>
      <c r="Y128">
        <v>7799.8564446023802</v>
      </c>
      <c r="Z128">
        <v>246.46801833480899</v>
      </c>
      <c r="AA128">
        <v>55936.756006205404</v>
      </c>
      <c r="AB128">
        <v>1814.9533844730699</v>
      </c>
      <c r="AC128">
        <v>3719.3560181415401</v>
      </c>
      <c r="AD128">
        <v>405.70533678209199</v>
      </c>
      <c r="AE128">
        <v>214367.79995207299</v>
      </c>
      <c r="AF128">
        <v>8494.5532501110592</v>
      </c>
      <c r="AG128">
        <v>3.3054598254707299</v>
      </c>
      <c r="AH128">
        <v>0.127162307018889</v>
      </c>
      <c r="AI128">
        <v>12.3242754436141</v>
      </c>
      <c r="AJ128">
        <v>1.89843956062436</v>
      </c>
      <c r="AK128">
        <v>67.391094253271305</v>
      </c>
      <c r="AL128">
        <v>13.003973518233799</v>
      </c>
      <c r="AM128">
        <v>3.2339695277691001</v>
      </c>
      <c r="AN128">
        <v>1.23838481311023</v>
      </c>
      <c r="AO128">
        <v>1.4890899971241001</v>
      </c>
      <c r="AP128">
        <v>9.8111509554231993E-2</v>
      </c>
      <c r="AQ128">
        <v>0.42308280171022999</v>
      </c>
      <c r="AR128">
        <v>5.1133713207468998E-2</v>
      </c>
      <c r="AS128">
        <v>1.44110387802974</v>
      </c>
      <c r="AT128">
        <v>8.8752045914395006E-2</v>
      </c>
      <c r="AU128">
        <v>0.23211288929611101</v>
      </c>
      <c r="AV128">
        <v>1.8963443850753998E-2</v>
      </c>
      <c r="AW128">
        <v>1.84663383879044</v>
      </c>
      <c r="AX128">
        <v>0.36295226123667601</v>
      </c>
    </row>
    <row r="129" spans="1:50" x14ac:dyDescent="0.25">
      <c r="A129" t="s">
        <v>679</v>
      </c>
      <c r="B129" s="63">
        <v>596.52051155271397</v>
      </c>
      <c r="C129" s="133">
        <v>3224.9928136365602</v>
      </c>
      <c r="D129" s="140">
        <v>4.0035282067133998E-2</v>
      </c>
      <c r="E129" s="87">
        <v>1.1205312883851E-2</v>
      </c>
      <c r="F129" s="31">
        <f t="shared" si="4"/>
        <v>4.1449906015937593E-2</v>
      </c>
      <c r="G129" s="89">
        <f t="shared" si="5"/>
        <v>1.1205312883851E-2</v>
      </c>
      <c r="H129" s="115">
        <v>0.27363690649772499</v>
      </c>
      <c r="I129" s="147">
        <v>1.8619397468021999E-2</v>
      </c>
      <c r="J129" s="150">
        <v>0.24311393667213363</v>
      </c>
      <c r="K129" s="167">
        <v>0.14586678146524801</v>
      </c>
      <c r="L129">
        <v>5.2435665302845998E-2</v>
      </c>
      <c r="M129" s="92">
        <f t="shared" si="6"/>
        <v>0.15102090132506626</v>
      </c>
      <c r="N129" s="92">
        <f t="shared" si="7"/>
        <v>5.2435665302845998E-2</v>
      </c>
      <c r="O129" s="111">
        <v>3.6562057358103699</v>
      </c>
      <c r="P129" s="111">
        <v>0.40026909601932997</v>
      </c>
      <c r="Q129" s="34">
        <v>0.30454470462368183</v>
      </c>
      <c r="Y129">
        <v>7479.46757324805</v>
      </c>
      <c r="Z129">
        <v>236.72172780399001</v>
      </c>
      <c r="AA129">
        <v>59038.897360330498</v>
      </c>
      <c r="AB129">
        <v>1942.16679971146</v>
      </c>
      <c r="AC129">
        <v>622.28202527476697</v>
      </c>
      <c r="AD129">
        <v>45.602680151991002</v>
      </c>
      <c r="AE129">
        <v>208715.42734087299</v>
      </c>
      <c r="AF129">
        <v>8272.2164401456594</v>
      </c>
      <c r="AG129">
        <v>1.1059853789484999</v>
      </c>
      <c r="AH129">
        <v>0.14604316334498599</v>
      </c>
      <c r="AI129">
        <v>10.9150929591002</v>
      </c>
      <c r="AJ129">
        <v>1.7441024443030799</v>
      </c>
      <c r="AK129">
        <v>26.898770043012199</v>
      </c>
      <c r="AL129">
        <v>7.7028867584814602</v>
      </c>
      <c r="AM129">
        <v>11.1846091134093</v>
      </c>
      <c r="AN129">
        <v>1.9678611096458101</v>
      </c>
      <c r="AO129">
        <v>4.7281734684540098</v>
      </c>
      <c r="AP129">
        <v>0.79685965818483495</v>
      </c>
      <c r="AQ129">
        <v>0.92953803314733396</v>
      </c>
      <c r="AR129">
        <v>0.16493841810438201</v>
      </c>
      <c r="AS129">
        <v>1.4477166837498401</v>
      </c>
      <c r="AT129">
        <v>6.8100823466652999E-2</v>
      </c>
      <c r="AU129">
        <v>0.21992163695866199</v>
      </c>
      <c r="AV129">
        <v>1.1322361209968001E-2</v>
      </c>
      <c r="AW129">
        <v>0.75875229585673498</v>
      </c>
      <c r="AX129">
        <v>0.21315119417878001</v>
      </c>
    </row>
    <row r="130" spans="1:50" s="56" customFormat="1" x14ac:dyDescent="0.25">
      <c r="A130" s="56" t="s">
        <v>680</v>
      </c>
      <c r="B130" s="83">
        <v>18.906600000282499</v>
      </c>
      <c r="C130" s="136">
        <v>107.52024257910401</v>
      </c>
      <c r="D130" s="141">
        <v>0.89276215829920402</v>
      </c>
      <c r="E130" s="145">
        <v>7.0621223715369996E-2</v>
      </c>
      <c r="F130" s="57">
        <f t="shared" si="4"/>
        <v>0.92430740200693884</v>
      </c>
      <c r="G130" s="107">
        <f t="shared" si="5"/>
        <v>7.0621223715369996E-2</v>
      </c>
      <c r="H130" s="164">
        <v>0.25846898357639497</v>
      </c>
      <c r="I130" s="157">
        <v>4.7141279360082E-2</v>
      </c>
      <c r="J130" s="158">
        <v>0.43371709037581035</v>
      </c>
      <c r="K130" s="168">
        <v>3.5074871100615002</v>
      </c>
      <c r="L130" s="56">
        <v>0.82798387968901399</v>
      </c>
      <c r="M130" s="112">
        <f t="shared" si="6"/>
        <v>3.631422174580158</v>
      </c>
      <c r="N130" s="112">
        <f t="shared" si="7"/>
        <v>0.82798387968901399</v>
      </c>
      <c r="O130" s="113">
        <v>3.8779379592707102</v>
      </c>
      <c r="P130" s="113">
        <v>2.7936971811269502</v>
      </c>
      <c r="Q130" s="114">
        <v>0.32767803072697149</v>
      </c>
      <c r="R130" s="56" t="s">
        <v>337</v>
      </c>
      <c r="S130" s="128"/>
      <c r="Y130" s="56">
        <v>7599.2579014632602</v>
      </c>
      <c r="Z130" s="56">
        <v>245.335923904813</v>
      </c>
      <c r="AA130" s="56">
        <v>58358.8525673517</v>
      </c>
      <c r="AB130" s="56">
        <v>1949.08550429204</v>
      </c>
      <c r="AC130" s="56">
        <v>563.53474972559798</v>
      </c>
      <c r="AD130" s="56">
        <v>41.049169370175299</v>
      </c>
      <c r="AE130" s="56">
        <v>210701.504749821</v>
      </c>
      <c r="AF130" s="56">
        <v>8413.0381649357896</v>
      </c>
      <c r="AG130" s="56">
        <v>0.13546677590176701</v>
      </c>
      <c r="AH130" s="56">
        <v>1.8862412204232001E-2</v>
      </c>
      <c r="AI130" s="56">
        <v>6.4263116970471303</v>
      </c>
      <c r="AJ130" s="56">
        <v>1.4692546493402101</v>
      </c>
      <c r="AK130" s="56">
        <v>1.8483878822526101</v>
      </c>
      <c r="AL130" s="56">
        <v>0.291657712607167</v>
      </c>
      <c r="AM130" s="56">
        <v>0.116561461915242</v>
      </c>
      <c r="AN130" s="56">
        <v>2.8962027620488998E-2</v>
      </c>
      <c r="AO130" s="56">
        <v>3.7460803697971001E-2</v>
      </c>
      <c r="AP130" s="56">
        <v>1.5390183559986E-2</v>
      </c>
      <c r="AQ130" s="56">
        <v>4.1524988065017997E-2</v>
      </c>
      <c r="AR130" s="56">
        <v>1.7388520433983E-2</v>
      </c>
      <c r="AS130" s="56">
        <v>1.0384179923255701</v>
      </c>
      <c r="AT130" s="56">
        <v>5.0339343745714998E-2</v>
      </c>
      <c r="AU130" s="56">
        <v>0.166729743980217</v>
      </c>
      <c r="AV130" s="56">
        <v>8.4393351024240008E-3</v>
      </c>
      <c r="AW130" s="56">
        <v>2.5787497558309998E-2</v>
      </c>
      <c r="AX130" s="56">
        <v>1.94727585654E-3</v>
      </c>
    </row>
    <row r="131" spans="1:50" s="56" customFormat="1" x14ac:dyDescent="0.25">
      <c r="A131" s="56" t="s">
        <v>681</v>
      </c>
      <c r="B131" s="83">
        <v>7513.4930890149099</v>
      </c>
      <c r="C131" s="136">
        <v>38494.984212160402</v>
      </c>
      <c r="D131" s="141">
        <v>1.7101795349804001E-2</v>
      </c>
      <c r="E131" s="145">
        <v>7.9505627470790007E-3</v>
      </c>
      <c r="F131" s="57">
        <f t="shared" si="4"/>
        <v>1.7706077573388761E-2</v>
      </c>
      <c r="G131" s="107">
        <f t="shared" si="5"/>
        <v>7.9505627470790007E-3</v>
      </c>
      <c r="H131" s="164">
        <v>0.28021890174575798</v>
      </c>
      <c r="I131" s="157">
        <v>5.7678429342249999E-3</v>
      </c>
      <c r="J131" s="158">
        <v>4.4275128927228069E-2</v>
      </c>
      <c r="K131" s="168">
        <v>6.0951384754192997E-2</v>
      </c>
      <c r="L131" s="56">
        <v>3.1249706055048E-2</v>
      </c>
      <c r="M131" s="112">
        <f t="shared" si="6"/>
        <v>6.3105067309531027E-2</v>
      </c>
      <c r="N131" s="112">
        <f t="shared" si="7"/>
        <v>3.1249706055048E-2</v>
      </c>
      <c r="O131" s="113">
        <v>3.5695329671082199</v>
      </c>
      <c r="P131" s="113">
        <v>7.2416615322403996E-2</v>
      </c>
      <c r="Q131" s="114">
        <v>3.9569855595611547E-2</v>
      </c>
      <c r="R131" s="56" t="s">
        <v>337</v>
      </c>
      <c r="Y131" s="56">
        <v>7958.5556852121799</v>
      </c>
      <c r="Z131" s="56">
        <v>251.48276285249801</v>
      </c>
      <c r="AA131" s="56">
        <v>53707.202103687603</v>
      </c>
      <c r="AB131" s="56">
        <v>1745.49694792985</v>
      </c>
      <c r="AC131" s="56">
        <v>896.457722731697</v>
      </c>
      <c r="AD131" s="56">
        <v>157.43948165523599</v>
      </c>
      <c r="AE131" s="56">
        <v>215351.240384156</v>
      </c>
      <c r="AF131" s="56">
        <v>8654.0162117077907</v>
      </c>
      <c r="AG131" s="56">
        <v>13.013496861333101</v>
      </c>
      <c r="AH131" s="56">
        <v>0.97608514121731205</v>
      </c>
      <c r="AI131" s="56">
        <v>101.77942390093401</v>
      </c>
      <c r="AJ131" s="56">
        <v>8.8641064437730304</v>
      </c>
      <c r="AK131" s="56">
        <v>326.157187568371</v>
      </c>
      <c r="AL131" s="56">
        <v>54.4917933571733</v>
      </c>
      <c r="AM131" s="56">
        <v>127.584235374976</v>
      </c>
      <c r="AN131" s="56">
        <v>9.7931005439095795</v>
      </c>
      <c r="AO131" s="56">
        <v>55.070107322614298</v>
      </c>
      <c r="AP131" s="56">
        <v>4.0463913088396097</v>
      </c>
      <c r="AQ131" s="56">
        <v>11.1111904348969</v>
      </c>
      <c r="AR131" s="56">
        <v>0.86218076629891105</v>
      </c>
      <c r="AS131" s="56">
        <v>8.2231669024551497</v>
      </c>
      <c r="AT131" s="56">
        <v>0.30032465732478197</v>
      </c>
      <c r="AU131" s="56">
        <v>1.1752045122424699</v>
      </c>
      <c r="AV131" s="56">
        <v>5.6275877584404999E-2</v>
      </c>
      <c r="AW131" s="56">
        <v>9.3108206842920893</v>
      </c>
      <c r="AX131" s="56">
        <v>1.56098913488199</v>
      </c>
    </row>
    <row r="132" spans="1:50" s="56" customFormat="1" x14ac:dyDescent="0.25">
      <c r="A132" s="56" t="s">
        <v>682</v>
      </c>
      <c r="B132" s="83">
        <v>140.32298210806701</v>
      </c>
      <c r="C132" s="136">
        <v>652.28422378392997</v>
      </c>
      <c r="D132" s="141">
        <v>1.8325295707004901</v>
      </c>
      <c r="E132" s="145">
        <v>0.30234662426110398</v>
      </c>
      <c r="F132" s="57">
        <f t="shared" si="4"/>
        <v>1.8972809620671518</v>
      </c>
      <c r="G132" s="107">
        <f t="shared" si="5"/>
        <v>0.30234662426110398</v>
      </c>
      <c r="H132" s="164">
        <v>0.32288947232867599</v>
      </c>
      <c r="I132" s="157">
        <v>3.3103994831383002E-2</v>
      </c>
      <c r="J132" s="158">
        <v>0.62140162928185894</v>
      </c>
      <c r="K132" s="168">
        <v>5.6110856293126199</v>
      </c>
      <c r="L132" s="56">
        <v>0.92724065056525795</v>
      </c>
      <c r="M132" s="112">
        <f t="shared" si="6"/>
        <v>5.8093501525075117</v>
      </c>
      <c r="N132" s="112">
        <f t="shared" si="7"/>
        <v>0.92724065056525795</v>
      </c>
      <c r="O132" s="113">
        <v>3.0378748251943102</v>
      </c>
      <c r="P132" s="113">
        <v>0.25987391380448099</v>
      </c>
      <c r="Q132" s="114">
        <v>0.51766314394047264</v>
      </c>
      <c r="R132" s="56" t="s">
        <v>337</v>
      </c>
      <c r="Y132" s="56">
        <v>7634.9221250541596</v>
      </c>
      <c r="Z132" s="56">
        <v>244.731941110593</v>
      </c>
      <c r="AA132" s="56">
        <v>54226.392683159902</v>
      </c>
      <c r="AB132" s="56">
        <v>1810.63502779996</v>
      </c>
      <c r="AC132" s="56">
        <v>958.50871492949295</v>
      </c>
      <c r="AD132" s="56">
        <v>79.769536775263106</v>
      </c>
      <c r="AE132" s="56">
        <v>209400.373831031</v>
      </c>
      <c r="AF132" s="56">
        <v>8381.2473262922504</v>
      </c>
      <c r="AG132" s="56">
        <v>27.9435470776647</v>
      </c>
      <c r="AH132" s="56">
        <v>1.1422202551418701</v>
      </c>
      <c r="AI132" s="56">
        <v>159.21684948512501</v>
      </c>
      <c r="AJ132" s="56">
        <v>14.8551758771947</v>
      </c>
      <c r="AK132" s="56">
        <v>7.2315725896688399</v>
      </c>
      <c r="AL132" s="56">
        <v>2.17467312523616</v>
      </c>
      <c r="AM132" s="56">
        <v>289.73000384367901</v>
      </c>
      <c r="AN132" s="56">
        <v>13.5625497958137</v>
      </c>
      <c r="AO132" s="56">
        <v>121.49765300506699</v>
      </c>
      <c r="AP132" s="56">
        <v>6.0267971108940896</v>
      </c>
      <c r="AQ132" s="56">
        <v>22.585519081177001</v>
      </c>
      <c r="AR132" s="56">
        <v>1.3353839241369201</v>
      </c>
      <c r="AS132" s="56">
        <v>14.9447429849952</v>
      </c>
      <c r="AT132" s="56">
        <v>0.53448169817343405</v>
      </c>
      <c r="AU132" s="56">
        <v>1.99135530800135</v>
      </c>
      <c r="AV132" s="56">
        <v>6.5514154852788997E-2</v>
      </c>
      <c r="AW132" s="56">
        <v>0.15023045861908799</v>
      </c>
      <c r="AX132" s="56">
        <v>3.9362703080557997E-2</v>
      </c>
    </row>
    <row r="133" spans="1:50" x14ac:dyDescent="0.25">
      <c r="A133" t="s">
        <v>683</v>
      </c>
      <c r="B133" s="63">
        <v>1015.10428381165</v>
      </c>
      <c r="C133" s="133">
        <v>5124.7554501554296</v>
      </c>
      <c r="D133" s="140">
        <v>9.2159281530087997E-2</v>
      </c>
      <c r="E133" s="87">
        <v>2.3905353866006999E-2</v>
      </c>
      <c r="F133" s="31">
        <f t="shared" si="4"/>
        <v>9.5415677389579651E-2</v>
      </c>
      <c r="G133" s="89">
        <f t="shared" si="5"/>
        <v>2.3905353866006999E-2</v>
      </c>
      <c r="H133" s="115">
        <v>0.28329171713275902</v>
      </c>
      <c r="I133" s="147">
        <v>1.6037784195619999E-2</v>
      </c>
      <c r="J133" s="150">
        <v>0.21825007015848646</v>
      </c>
      <c r="K133" s="167">
        <v>0.32465432201100503</v>
      </c>
      <c r="L133">
        <v>8.5542121205568006E-2</v>
      </c>
      <c r="M133" s="92">
        <f t="shared" si="6"/>
        <v>0.33612579805129461</v>
      </c>
      <c r="N133" s="92">
        <f t="shared" si="7"/>
        <v>8.5542121205568006E-2</v>
      </c>
      <c r="O133" s="111">
        <v>3.5271392630160001</v>
      </c>
      <c r="P133" s="111">
        <v>0.16574126184222701</v>
      </c>
      <c r="Q133" s="34">
        <v>0.178340182646123</v>
      </c>
      <c r="Y133">
        <v>7554.00196189692</v>
      </c>
      <c r="Z133">
        <v>240.77004876225899</v>
      </c>
      <c r="AA133">
        <v>62063.187854404299</v>
      </c>
      <c r="AB133">
        <v>2162.92727941154</v>
      </c>
      <c r="AC133">
        <v>524.141452652152</v>
      </c>
      <c r="AD133">
        <v>38.1127596585292</v>
      </c>
      <c r="AE133">
        <v>210645.98680638999</v>
      </c>
      <c r="AF133">
        <v>10151.4956358422</v>
      </c>
      <c r="AG133">
        <v>7.8406909050228499</v>
      </c>
      <c r="AH133">
        <v>1.2680084934848901</v>
      </c>
      <c r="AI133">
        <v>44.5257011863442</v>
      </c>
      <c r="AJ133">
        <v>4.7244504671762897</v>
      </c>
      <c r="AK133">
        <v>41.750638713601099</v>
      </c>
      <c r="AL133">
        <v>1.85818422688194</v>
      </c>
      <c r="AM133">
        <v>8.2159632715986994</v>
      </c>
      <c r="AN133">
        <v>3.1936679730014799</v>
      </c>
      <c r="AO133">
        <v>3.5649909506235802</v>
      </c>
      <c r="AP133">
        <v>0.16986954563231901</v>
      </c>
      <c r="AQ133">
        <v>1.0409462348719201</v>
      </c>
      <c r="AR133">
        <v>0.32913067623779702</v>
      </c>
      <c r="AS133">
        <v>5.4821842103520604</v>
      </c>
      <c r="AT133">
        <v>0.21464362722285699</v>
      </c>
      <c r="AU133">
        <v>0.81243780826550205</v>
      </c>
      <c r="AV133">
        <v>3.3907577704070997E-2</v>
      </c>
      <c r="AW133">
        <v>1.2058546303300299</v>
      </c>
      <c r="AX133">
        <v>0.38045221554757602</v>
      </c>
    </row>
    <row r="134" spans="1:50" x14ac:dyDescent="0.25">
      <c r="A134" t="s">
        <v>684</v>
      </c>
      <c r="B134" s="63">
        <v>381.82137638874201</v>
      </c>
      <c r="C134" s="133">
        <v>1870.4442025813601</v>
      </c>
      <c r="D134" s="140">
        <v>0.61588645676888698</v>
      </c>
      <c r="E134" s="87">
        <v>0.116786593915838</v>
      </c>
      <c r="F134" s="31">
        <f t="shared" si="4"/>
        <v>0.63764845484918253</v>
      </c>
      <c r="G134" s="89">
        <f t="shared" si="5"/>
        <v>0.116786593915838</v>
      </c>
      <c r="H134" s="115">
        <v>0.29978551746327398</v>
      </c>
      <c r="I134" s="147">
        <v>2.3037022668169E-2</v>
      </c>
      <c r="J134" s="150">
        <v>0.40525031675389889</v>
      </c>
      <c r="K134" s="167">
        <v>2.0513990969393601</v>
      </c>
      <c r="L134">
        <v>0.45351699614254198</v>
      </c>
      <c r="M134" s="92">
        <f t="shared" si="6"/>
        <v>2.1238841186813895</v>
      </c>
      <c r="N134" s="92">
        <f t="shared" si="7"/>
        <v>0.45351699614254198</v>
      </c>
      <c r="O134" s="111">
        <v>3.3143600416328298</v>
      </c>
      <c r="P134" s="111">
        <v>0.31801287098548497</v>
      </c>
      <c r="Q134" s="34">
        <v>0.43401186833877836</v>
      </c>
      <c r="Y134">
        <v>7772.5936628151703</v>
      </c>
      <c r="Z134">
        <v>260.77816207655297</v>
      </c>
      <c r="AA134">
        <v>55456.5318955697</v>
      </c>
      <c r="AB134">
        <v>1957.45425131295</v>
      </c>
      <c r="AC134">
        <v>621.59884832690796</v>
      </c>
      <c r="AD134">
        <v>48.438906420983599</v>
      </c>
      <c r="AE134">
        <v>213594.916471712</v>
      </c>
      <c r="AF134">
        <v>8856.1805137134907</v>
      </c>
      <c r="AG134">
        <v>5.0313097583315498</v>
      </c>
      <c r="AH134">
        <v>0.263077088564593</v>
      </c>
      <c r="AI134">
        <v>148.61468326321901</v>
      </c>
      <c r="AJ134">
        <v>12.1510223416701</v>
      </c>
      <c r="AK134">
        <v>14.931985317556901</v>
      </c>
      <c r="AL134">
        <v>3.5544373366170099</v>
      </c>
      <c r="AM134">
        <v>43.301999160462302</v>
      </c>
      <c r="AN134">
        <v>2.3501948358906102</v>
      </c>
      <c r="AO134">
        <v>18.7531063971078</v>
      </c>
      <c r="AP134">
        <v>1.00194267483248</v>
      </c>
      <c r="AQ134">
        <v>4.5382994215068004</v>
      </c>
      <c r="AR134">
        <v>0.35559569319477002</v>
      </c>
      <c r="AS134">
        <v>14.2561986254016</v>
      </c>
      <c r="AT134">
        <v>0.47343785252885401</v>
      </c>
      <c r="AU134">
        <v>1.85355406918209</v>
      </c>
      <c r="AV134">
        <v>6.1064865678630002E-2</v>
      </c>
      <c r="AW134">
        <v>0.41657675753004803</v>
      </c>
      <c r="AX134">
        <v>9.7289074623360006E-2</v>
      </c>
    </row>
    <row r="135" spans="1:50" x14ac:dyDescent="0.25">
      <c r="A135" t="s">
        <v>685</v>
      </c>
      <c r="B135" s="63">
        <v>1448.9631026479601</v>
      </c>
      <c r="C135" s="133">
        <v>7319.3999377979399</v>
      </c>
      <c r="D135" s="140">
        <v>0.30898621489676997</v>
      </c>
      <c r="E135" s="87">
        <v>8.0204432651005006E-2</v>
      </c>
      <c r="F135" s="31">
        <f t="shared" si="4"/>
        <v>0.31990406727283632</v>
      </c>
      <c r="G135" s="89">
        <f t="shared" si="5"/>
        <v>8.0204432651005006E-2</v>
      </c>
      <c r="H135" s="115">
        <v>0.28710083991376201</v>
      </c>
      <c r="I135" s="147">
        <v>7.7846310153160004E-3</v>
      </c>
      <c r="J135" s="150">
        <v>0.10445862440019751</v>
      </c>
      <c r="K135" s="167">
        <v>1.0755265216222301</v>
      </c>
      <c r="L135">
        <v>0.26843376582279599</v>
      </c>
      <c r="M135" s="92">
        <f t="shared" si="6"/>
        <v>1.1135296402841377</v>
      </c>
      <c r="N135" s="92">
        <f t="shared" si="7"/>
        <v>0.26843376582279599</v>
      </c>
      <c r="O135" s="111">
        <v>3.4886969849983398</v>
      </c>
      <c r="P135" s="111">
        <v>7.6201194833562996E-2</v>
      </c>
      <c r="Q135" s="34">
        <v>8.7515002862520938E-2</v>
      </c>
      <c r="Y135">
        <v>7873.1058533899704</v>
      </c>
      <c r="Z135">
        <v>256.89630957003601</v>
      </c>
      <c r="AA135">
        <v>54147.7952088948</v>
      </c>
      <c r="AB135">
        <v>1778.90320081239</v>
      </c>
      <c r="AC135">
        <v>686.36459348405401</v>
      </c>
      <c r="AD135">
        <v>60.470036771144699</v>
      </c>
      <c r="AE135">
        <v>212367.862021479</v>
      </c>
      <c r="AF135">
        <v>8491.3272989583402</v>
      </c>
      <c r="AG135">
        <v>11.3006492298342</v>
      </c>
      <c r="AH135">
        <v>0.49046537900304099</v>
      </c>
      <c r="AI135">
        <v>202.226022997537</v>
      </c>
      <c r="AJ135">
        <v>14.8233119979775</v>
      </c>
      <c r="AK135">
        <v>60.974381959066399</v>
      </c>
      <c r="AL135">
        <v>12.7926438050646</v>
      </c>
      <c r="AM135">
        <v>65.492879844167604</v>
      </c>
      <c r="AN135">
        <v>8.8207931733628993</v>
      </c>
      <c r="AO135">
        <v>28.042363576953399</v>
      </c>
      <c r="AP135">
        <v>3.7330280744556998</v>
      </c>
      <c r="AQ135">
        <v>6.0629578819517</v>
      </c>
      <c r="AR135">
        <v>0.81996595882674495</v>
      </c>
      <c r="AS135">
        <v>26.8677038128343</v>
      </c>
      <c r="AT135">
        <v>0.82511086235545905</v>
      </c>
      <c r="AU135">
        <v>3.8153355339661599</v>
      </c>
      <c r="AV135">
        <v>0.116542440903109</v>
      </c>
      <c r="AW135">
        <v>1.70066103582456</v>
      </c>
      <c r="AX135">
        <v>0.361344313238043</v>
      </c>
    </row>
    <row r="136" spans="1:50" x14ac:dyDescent="0.25">
      <c r="A136" t="s">
        <v>686</v>
      </c>
      <c r="B136" s="63">
        <v>1687.0202170832899</v>
      </c>
      <c r="C136" s="133">
        <v>8904.4724590006208</v>
      </c>
      <c r="D136" s="140">
        <v>0.306122920023918</v>
      </c>
      <c r="E136" s="87">
        <v>9.4523999826169006E-2</v>
      </c>
      <c r="F136" s="31">
        <f t="shared" si="4"/>
        <v>0.31693959950221806</v>
      </c>
      <c r="G136" s="89">
        <f t="shared" si="5"/>
        <v>9.4523999826169006E-2</v>
      </c>
      <c r="H136" s="115">
        <v>0.28264038227076999</v>
      </c>
      <c r="I136" s="147">
        <v>1.5068944128131E-2</v>
      </c>
      <c r="J136" s="150">
        <v>0.17266422648619614</v>
      </c>
      <c r="K136" s="167">
        <v>1.08231812733494</v>
      </c>
      <c r="L136">
        <v>0.31080395236852798</v>
      </c>
      <c r="M136" s="92">
        <f t="shared" si="6"/>
        <v>1.1205612235265656</v>
      </c>
      <c r="N136" s="92">
        <f t="shared" si="7"/>
        <v>0.31080395236852798</v>
      </c>
      <c r="O136" s="111">
        <v>3.5440114394239601</v>
      </c>
      <c r="P136" s="111">
        <v>0.12371872841647701</v>
      </c>
      <c r="Q136" s="34">
        <v>0.12156504972254563</v>
      </c>
      <c r="Y136">
        <v>7680.2553717454502</v>
      </c>
      <c r="Z136">
        <v>244.541075820126</v>
      </c>
      <c r="AA136">
        <v>55479.647334217101</v>
      </c>
      <c r="AB136">
        <v>1841.4093409980401</v>
      </c>
      <c r="AC136">
        <v>582.62014329765202</v>
      </c>
      <c r="AD136">
        <v>43.068724451430697</v>
      </c>
      <c r="AE136">
        <v>215674.162688991</v>
      </c>
      <c r="AF136">
        <v>8598.8852473344796</v>
      </c>
      <c r="AG136">
        <v>0.41719061147492098</v>
      </c>
      <c r="AH136">
        <v>3.0815585785682002E-2</v>
      </c>
      <c r="AI136">
        <v>237.12105595883901</v>
      </c>
      <c r="AJ136">
        <v>16.7840676136334</v>
      </c>
      <c r="AK136">
        <v>69.263681750503494</v>
      </c>
      <c r="AL136">
        <v>24.690025515519</v>
      </c>
      <c r="AM136">
        <v>2.7453404525757499</v>
      </c>
      <c r="AN136">
        <v>0.14860946552469001</v>
      </c>
      <c r="AO136">
        <v>1.29806694419073</v>
      </c>
      <c r="AP136">
        <v>0.33526971519090598</v>
      </c>
      <c r="AQ136">
        <v>0.58145280841830005</v>
      </c>
      <c r="AR136">
        <v>5.9775958874575999E-2</v>
      </c>
      <c r="AS136">
        <v>32.049067609414003</v>
      </c>
      <c r="AT136">
        <v>0.97877827416487395</v>
      </c>
      <c r="AU136">
        <v>4.6073429048711096</v>
      </c>
      <c r="AV136">
        <v>0.14157404474281901</v>
      </c>
      <c r="AW136">
        <v>2.1025172051785699</v>
      </c>
      <c r="AX136">
        <v>0.75952434601199603</v>
      </c>
    </row>
    <row r="137" spans="1:50" s="56" customFormat="1" x14ac:dyDescent="0.25">
      <c r="A137" s="56" t="s">
        <v>687</v>
      </c>
      <c r="B137" s="83">
        <v>151.627107419532</v>
      </c>
      <c r="C137" s="136">
        <v>650.72213472478597</v>
      </c>
      <c r="D137" s="141">
        <v>5.4163430284640004</v>
      </c>
      <c r="E137" s="145">
        <v>1.0436040359721399</v>
      </c>
      <c r="F137" s="57">
        <f t="shared" si="4"/>
        <v>5.607726432486289</v>
      </c>
      <c r="G137" s="107">
        <f t="shared" si="5"/>
        <v>1.0436040359721399</v>
      </c>
      <c r="H137" s="164">
        <v>0.33408008263220301</v>
      </c>
      <c r="I137" s="157">
        <v>3.4598337770437998E-2</v>
      </c>
      <c r="J137" s="158">
        <v>0.53749578283420085</v>
      </c>
      <c r="K137" s="168">
        <v>16.0183246612003</v>
      </c>
      <c r="L137" s="56">
        <v>3.65985169028303</v>
      </c>
      <c r="M137" s="112">
        <f t="shared" si="6"/>
        <v>16.584323063495741</v>
      </c>
      <c r="N137" s="112">
        <f t="shared" si="7"/>
        <v>3.65985169028303</v>
      </c>
      <c r="O137" s="113">
        <v>2.9673889653235799</v>
      </c>
      <c r="P137" s="113">
        <v>0.27627010848811601</v>
      </c>
      <c r="Q137" s="114">
        <v>0.40748631308867878</v>
      </c>
      <c r="R137" s="56" t="s">
        <v>337</v>
      </c>
      <c r="Y137" s="56">
        <v>7626.0751861753397</v>
      </c>
      <c r="Z137" s="56">
        <v>244.55161366904801</v>
      </c>
      <c r="AA137" s="56">
        <v>54700.200142727299</v>
      </c>
      <c r="AB137" s="56">
        <v>1881.32961411773</v>
      </c>
      <c r="AC137" s="56">
        <v>559.64235374474197</v>
      </c>
      <c r="AD137" s="56">
        <v>43.366350315665102</v>
      </c>
      <c r="AE137" s="56">
        <v>216005.995743576</v>
      </c>
      <c r="AF137" s="56">
        <v>9380.7593858324199</v>
      </c>
      <c r="AG137" s="56">
        <v>10.7760248074492</v>
      </c>
      <c r="AH137" s="56">
        <v>0.55525234174442595</v>
      </c>
      <c r="AI137" s="56">
        <v>279.607011136886</v>
      </c>
      <c r="AJ137" s="56">
        <v>21.848852707533698</v>
      </c>
      <c r="AK137" s="56">
        <v>7.2285946150062603</v>
      </c>
      <c r="AL137" s="56">
        <v>2.06396055035977</v>
      </c>
      <c r="AM137" s="56">
        <v>129.517178291101</v>
      </c>
      <c r="AN137" s="56">
        <v>7.2785416440534503</v>
      </c>
      <c r="AO137" s="56">
        <v>58.600952485944703</v>
      </c>
      <c r="AP137" s="56">
        <v>3.6319560435113698</v>
      </c>
      <c r="AQ137" s="56">
        <v>11.562649511140901</v>
      </c>
      <c r="AR137" s="56">
        <v>0.67118603613934802</v>
      </c>
      <c r="AS137" s="56">
        <v>40.538955241520704</v>
      </c>
      <c r="AT137" s="56">
        <v>1.2257288606279999</v>
      </c>
      <c r="AU137" s="56">
        <v>5.8823443998343103</v>
      </c>
      <c r="AV137" s="56">
        <v>0.179035701018186</v>
      </c>
      <c r="AW137" s="56">
        <v>0.148555381819758</v>
      </c>
      <c r="AX137" s="56">
        <v>4.4516701805536997E-2</v>
      </c>
    </row>
    <row r="138" spans="1:50" x14ac:dyDescent="0.25">
      <c r="A138" t="s">
        <v>688</v>
      </c>
      <c r="B138" s="63">
        <v>73.580094852301499</v>
      </c>
      <c r="C138" s="133">
        <v>268.34516674968398</v>
      </c>
      <c r="D138" s="140">
        <v>11.692758255808601</v>
      </c>
      <c r="E138" s="87">
        <v>1.4204981789181801</v>
      </c>
      <c r="F138" s="31">
        <f t="shared" ref="F138:F201" si="8">IF(ISNUMBER(D138),(D138*(EXP(B$2*0.00001867)-1)/(EXP(B$3*0.00001867)-1)),"&lt; DL")</f>
        <v>12.105915226415201</v>
      </c>
      <c r="G138" s="89">
        <f t="shared" ref="G138:G201" si="9">E138</f>
        <v>1.4204981789181801</v>
      </c>
      <c r="H138" s="115">
        <v>0.39511861332667803</v>
      </c>
      <c r="I138" s="147">
        <v>5.0881638684794998E-2</v>
      </c>
      <c r="J138" s="150">
        <v>0.9433874831675606</v>
      </c>
      <c r="K138" s="167">
        <v>29.5198747029557</v>
      </c>
      <c r="L138">
        <v>3.82994288779213</v>
      </c>
      <c r="M138" s="92">
        <f t="shared" ref="M138:M201" si="10">IF(ISNUMBER(K138),(K138*(EXP(B$2*0.00001867)-1)/(EXP(B$3*0.00001867)-1)),"&lt; DL")</f>
        <v>30.562942706084971</v>
      </c>
      <c r="N138" s="92">
        <f t="shared" ref="N138:N201" si="11">L138</f>
        <v>3.82994288779213</v>
      </c>
      <c r="O138" s="111">
        <v>2.5299691689281301</v>
      </c>
      <c r="P138" s="111">
        <v>0.27216872357830901</v>
      </c>
      <c r="Q138" s="34">
        <v>0.82917309139698203</v>
      </c>
      <c r="Y138">
        <v>7767.4844702550799</v>
      </c>
      <c r="Z138">
        <v>255.25864763278301</v>
      </c>
      <c r="AA138">
        <v>53771.5227757924</v>
      </c>
      <c r="AB138">
        <v>1829.06848937264</v>
      </c>
      <c r="AC138">
        <v>4735.37503314886</v>
      </c>
      <c r="AD138">
        <v>702.599318897393</v>
      </c>
      <c r="AE138">
        <v>217341.771258786</v>
      </c>
      <c r="AF138">
        <v>9450.7886114180292</v>
      </c>
      <c r="AG138">
        <v>2.2891654121280398</v>
      </c>
      <c r="AH138">
        <v>0.28281982367193398</v>
      </c>
      <c r="AI138">
        <v>276.53097214473502</v>
      </c>
      <c r="AJ138">
        <v>21.304970949912299</v>
      </c>
      <c r="AK138">
        <v>3.1983478050316898</v>
      </c>
      <c r="AL138">
        <v>0.47560963594296102</v>
      </c>
      <c r="AM138">
        <v>15.4447011945332</v>
      </c>
      <c r="AN138">
        <v>1.86684823764833</v>
      </c>
      <c r="AO138">
        <v>6.98899624093246</v>
      </c>
      <c r="AP138">
        <v>0.79106073852330205</v>
      </c>
      <c r="AQ138">
        <v>2.20192276384401</v>
      </c>
      <c r="AR138">
        <v>0.25825009006815502</v>
      </c>
      <c r="AS138">
        <v>37.826126688380199</v>
      </c>
      <c r="AT138">
        <v>1.1695944117620001</v>
      </c>
      <c r="AU138">
        <v>5.2746542132454302</v>
      </c>
      <c r="AV138">
        <v>0.159319489893364</v>
      </c>
      <c r="AW138">
        <v>6.1538243173179998E-2</v>
      </c>
      <c r="AX138">
        <v>8.539071048912E-3</v>
      </c>
    </row>
    <row r="139" spans="1:50" x14ac:dyDescent="0.25">
      <c r="A139" t="s">
        <v>689</v>
      </c>
      <c r="B139" s="63">
        <v>43.9577744574731</v>
      </c>
      <c r="C139" s="133">
        <v>121.497966970612</v>
      </c>
      <c r="D139" s="140">
        <v>26.7824559611044</v>
      </c>
      <c r="E139" s="87">
        <v>2.5832711283872598</v>
      </c>
      <c r="F139" s="31">
        <f t="shared" si="8"/>
        <v>27.728798828049214</v>
      </c>
      <c r="G139" s="89">
        <f t="shared" si="9"/>
        <v>2.5832711283872598</v>
      </c>
      <c r="H139" s="115">
        <v>0.52007069165778697</v>
      </c>
      <c r="I139" s="147">
        <v>0.115443499265282</v>
      </c>
      <c r="J139" s="150">
        <v>0.43452271882715759</v>
      </c>
      <c r="K139" s="167">
        <v>52.557599184217104</v>
      </c>
      <c r="L139">
        <v>11.955928297253999</v>
      </c>
      <c r="M139" s="92">
        <f t="shared" si="10"/>
        <v>54.414692094738875</v>
      </c>
      <c r="N139" s="92">
        <f t="shared" si="11"/>
        <v>11.955928297253999</v>
      </c>
      <c r="O139" s="111">
        <v>1.94324799932174</v>
      </c>
      <c r="P139" s="111">
        <v>0.60787587290949296</v>
      </c>
      <c r="Q139" s="34">
        <v>0.72721211643452277</v>
      </c>
      <c r="Y139">
        <v>7797.3689113566097</v>
      </c>
      <c r="Z139">
        <v>269.735474595048</v>
      </c>
      <c r="AA139">
        <v>54601.602749435202</v>
      </c>
      <c r="AB139">
        <v>1947.3459707382001</v>
      </c>
      <c r="AC139">
        <v>568.52604984915797</v>
      </c>
      <c r="AD139">
        <v>48.630345449690601</v>
      </c>
      <c r="AE139">
        <v>217056.04178269199</v>
      </c>
      <c r="AF139">
        <v>9461.2041021637197</v>
      </c>
      <c r="AG139">
        <v>6.0259309715452298</v>
      </c>
      <c r="AH139">
        <v>0.256278154354242</v>
      </c>
      <c r="AI139">
        <v>272.58385308023799</v>
      </c>
      <c r="AJ139">
        <v>22.131128199703301</v>
      </c>
      <c r="AK139">
        <v>2.1595267337521902</v>
      </c>
      <c r="AL139">
        <v>0.50813432281385695</v>
      </c>
      <c r="AM139">
        <v>79.661662737286605</v>
      </c>
      <c r="AN139">
        <v>3.1461583986107802</v>
      </c>
      <c r="AO139">
        <v>35.5118439731907</v>
      </c>
      <c r="AP139">
        <v>1.4152467540932201</v>
      </c>
      <c r="AQ139">
        <v>7.1698114072787904</v>
      </c>
      <c r="AR139">
        <v>0.46182641401611901</v>
      </c>
      <c r="AS139">
        <v>39.745627058198501</v>
      </c>
      <c r="AT139">
        <v>1.2411792401406201</v>
      </c>
      <c r="AU139">
        <v>5.7800279326495598</v>
      </c>
      <c r="AV139">
        <v>0.18325564118045401</v>
      </c>
      <c r="AW139">
        <v>2.964881951455E-2</v>
      </c>
      <c r="AX139">
        <v>3.5296814588119999E-3</v>
      </c>
    </row>
    <row r="140" spans="1:50" x14ac:dyDescent="0.25">
      <c r="A140" t="s">
        <v>690</v>
      </c>
      <c r="B140" s="63">
        <v>49.6309746920032</v>
      </c>
      <c r="C140" s="133">
        <v>136.986292549719</v>
      </c>
      <c r="D140" s="140">
        <v>26.3469453412585</v>
      </c>
      <c r="E140" s="87">
        <v>1.6755026025222199</v>
      </c>
      <c r="F140" s="31">
        <f t="shared" si="8"/>
        <v>27.277899687853711</v>
      </c>
      <c r="G140" s="89">
        <f t="shared" si="9"/>
        <v>1.6755026025222199</v>
      </c>
      <c r="H140" s="115">
        <v>0.52058775483709796</v>
      </c>
      <c r="I140" s="147">
        <v>6.4259200459132998E-2</v>
      </c>
      <c r="J140" s="150">
        <v>0.51519716817493821</v>
      </c>
      <c r="K140" s="167">
        <v>50.196468697401897</v>
      </c>
      <c r="L140">
        <v>5.2698062214177801</v>
      </c>
      <c r="M140" s="92">
        <f t="shared" si="10"/>
        <v>51.970132403470998</v>
      </c>
      <c r="N140" s="92">
        <f t="shared" si="11"/>
        <v>5.2698062214177801</v>
      </c>
      <c r="O140" s="111">
        <v>1.90447583148014</v>
      </c>
      <c r="P140" s="111">
        <v>0.23704553405044201</v>
      </c>
      <c r="Q140" s="34">
        <v>0.84346131404462676</v>
      </c>
      <c r="Y140">
        <v>7891.1186204232099</v>
      </c>
      <c r="Z140">
        <v>260.308570907128</v>
      </c>
      <c r="AA140">
        <v>52890.320506439901</v>
      </c>
      <c r="AB140">
        <v>1763.7934029467399</v>
      </c>
      <c r="AC140">
        <v>557.50153532699301</v>
      </c>
      <c r="AD140">
        <v>42.433987520558702</v>
      </c>
      <c r="AE140">
        <v>216695.548327417</v>
      </c>
      <c r="AF140">
        <v>9363.5433918282997</v>
      </c>
      <c r="AG140">
        <v>8.3053573643213002E-2</v>
      </c>
      <c r="AH140">
        <v>1.4652473744049E-2</v>
      </c>
      <c r="AI140">
        <v>282.64505729869398</v>
      </c>
      <c r="AJ140">
        <v>20.633026523356602</v>
      </c>
      <c r="AK140">
        <v>2.0656390037308201</v>
      </c>
      <c r="AL140">
        <v>0.30907318333268702</v>
      </c>
      <c r="AM140">
        <v>4.1274081178634001E-2</v>
      </c>
      <c r="AN140">
        <v>1.7334433379254999E-2</v>
      </c>
      <c r="AO140">
        <v>6.2345661653533002E-2</v>
      </c>
      <c r="AP140">
        <v>2.0103268115929999E-2</v>
      </c>
      <c r="AQ140">
        <v>0.26979738920167301</v>
      </c>
      <c r="AR140">
        <v>4.5402067348386997E-2</v>
      </c>
      <c r="AS140">
        <v>41.394931257566498</v>
      </c>
      <c r="AT140">
        <v>1.2624552822949</v>
      </c>
      <c r="AU140">
        <v>6.0811184822497504</v>
      </c>
      <c r="AV140">
        <v>0.181815669527257</v>
      </c>
      <c r="AW140">
        <v>3.1622068559226002E-2</v>
      </c>
      <c r="AX140">
        <v>2.193711807715E-3</v>
      </c>
    </row>
    <row r="141" spans="1:50" x14ac:dyDescent="0.25">
      <c r="A141" t="s">
        <v>691</v>
      </c>
      <c r="B141" s="63">
        <v>30.731120049442101</v>
      </c>
      <c r="C141" s="133">
        <v>114.382888216213</v>
      </c>
      <c r="D141" s="140">
        <v>9.8534475720389203</v>
      </c>
      <c r="E141" s="87">
        <v>0.61351624790538595</v>
      </c>
      <c r="F141" s="31">
        <f t="shared" si="8"/>
        <v>10.20161354450074</v>
      </c>
      <c r="G141" s="89">
        <f t="shared" si="9"/>
        <v>0.61351624790538595</v>
      </c>
      <c r="H141" s="115">
        <v>0.387863216979628</v>
      </c>
      <c r="I141" s="147">
        <v>5.0486322318950998E-2</v>
      </c>
      <c r="J141" s="150">
        <v>0.47834662948809514</v>
      </c>
      <c r="K141" s="167">
        <v>25.362516027430001</v>
      </c>
      <c r="L141">
        <v>3.2896645933895399</v>
      </c>
      <c r="M141" s="92">
        <f t="shared" si="10"/>
        <v>26.258686123450662</v>
      </c>
      <c r="N141" s="92">
        <f t="shared" si="11"/>
        <v>3.2896645933895399</v>
      </c>
      <c r="O141" s="111">
        <v>2.5709668113571298</v>
      </c>
      <c r="P141" s="111">
        <v>0.48889668048229801</v>
      </c>
      <c r="Q141" s="34">
        <v>0.68208526547670612</v>
      </c>
      <c r="Y141">
        <v>7768.8358933212203</v>
      </c>
      <c r="Z141">
        <v>256.64766939384202</v>
      </c>
      <c r="AA141">
        <v>54741.613023580801</v>
      </c>
      <c r="AB141">
        <v>1849.1700856427501</v>
      </c>
      <c r="AC141">
        <v>4337.24030550927</v>
      </c>
      <c r="AD141">
        <v>431.12171673563302</v>
      </c>
      <c r="AE141">
        <v>219954.802298319</v>
      </c>
      <c r="AF141">
        <v>9702.1012454100091</v>
      </c>
      <c r="AG141">
        <v>8.0559963668546994E-2</v>
      </c>
      <c r="AH141">
        <v>1.2634283890298E-2</v>
      </c>
      <c r="AI141">
        <v>109.395614088759</v>
      </c>
      <c r="AJ141">
        <v>8.6109343861470506</v>
      </c>
      <c r="AK141">
        <v>1.7127769739729</v>
      </c>
      <c r="AL141">
        <v>0.24596011459894199</v>
      </c>
      <c r="AM141">
        <v>6.8509455186954005E-2</v>
      </c>
      <c r="AN141">
        <v>1.95449477363E-2</v>
      </c>
      <c r="AO141">
        <v>7.7888061239373002E-2</v>
      </c>
      <c r="AP141">
        <v>1.9658452014815E-2</v>
      </c>
      <c r="AQ141">
        <v>0.241771858599998</v>
      </c>
      <c r="AR141">
        <v>3.7589715639319003E-2</v>
      </c>
      <c r="AS141">
        <v>13.899246734254801</v>
      </c>
      <c r="AT141">
        <v>0.49796264666454698</v>
      </c>
      <c r="AU141">
        <v>1.95017690849865</v>
      </c>
      <c r="AV141">
        <v>6.6018255397360004E-2</v>
      </c>
      <c r="AW141">
        <v>2.7037976612453999E-2</v>
      </c>
      <c r="AX141">
        <v>1.8248815076650001E-3</v>
      </c>
    </row>
    <row r="142" spans="1:50" x14ac:dyDescent="0.25">
      <c r="A142" t="s">
        <v>692</v>
      </c>
      <c r="B142" s="63">
        <v>65.512605097487395</v>
      </c>
      <c r="C142" s="133">
        <v>242.10385258001801</v>
      </c>
      <c r="D142" s="140">
        <v>9.8158248608786192</v>
      </c>
      <c r="E142" s="87">
        <v>0.83176451498075399</v>
      </c>
      <c r="F142" s="31">
        <f t="shared" si="8"/>
        <v>10.162661456214106</v>
      </c>
      <c r="G142" s="89">
        <f t="shared" si="9"/>
        <v>0.83176451498075399</v>
      </c>
      <c r="H142" s="115">
        <v>0.38625719709456802</v>
      </c>
      <c r="I142" s="147">
        <v>4.6082809709343003E-2</v>
      </c>
      <c r="J142" s="150">
        <v>0.71024996610292734</v>
      </c>
      <c r="K142" s="167">
        <v>25.353935761141301</v>
      </c>
      <c r="L142">
        <v>2.5017551492206702</v>
      </c>
      <c r="M142" s="92">
        <f t="shared" si="10"/>
        <v>26.249802678326883</v>
      </c>
      <c r="N142" s="92">
        <f t="shared" si="11"/>
        <v>2.5017551492206702</v>
      </c>
      <c r="O142" s="111">
        <v>2.5856562300564701</v>
      </c>
      <c r="P142" s="111">
        <v>0.29173177523331001</v>
      </c>
      <c r="Q142" s="34">
        <v>0.87455366818551949</v>
      </c>
      <c r="Y142">
        <v>8095.4410019203997</v>
      </c>
      <c r="Z142">
        <v>285.013642243145</v>
      </c>
      <c r="AA142">
        <v>53321.748686672297</v>
      </c>
      <c r="AB142">
        <v>1802.1110956946</v>
      </c>
      <c r="AC142">
        <v>520.69711595054298</v>
      </c>
      <c r="AD142">
        <v>39.522441167462397</v>
      </c>
      <c r="AE142">
        <v>219835.63000095499</v>
      </c>
      <c r="AF142">
        <v>9574.6897386778091</v>
      </c>
      <c r="AG142">
        <v>0.533543636157645</v>
      </c>
      <c r="AH142">
        <v>4.3127550702299997E-2</v>
      </c>
      <c r="AI142">
        <v>335.69756439697397</v>
      </c>
      <c r="AJ142">
        <v>24.407164974773799</v>
      </c>
      <c r="AK142">
        <v>3.00276082001609</v>
      </c>
      <c r="AL142">
        <v>0.50329950792655698</v>
      </c>
      <c r="AM142">
        <v>10.329440220101199</v>
      </c>
      <c r="AN142">
        <v>4.0387676559996999</v>
      </c>
      <c r="AO142">
        <v>4.4639159931959602</v>
      </c>
      <c r="AP142">
        <v>0.235126041044353</v>
      </c>
      <c r="AQ142">
        <v>1.0902172236860499</v>
      </c>
      <c r="AR142">
        <v>0.300768767670958</v>
      </c>
      <c r="AS142">
        <v>31.647386686127899</v>
      </c>
      <c r="AT142">
        <v>0.97603489258704501</v>
      </c>
      <c r="AU142">
        <v>4.1733693038620601</v>
      </c>
      <c r="AV142">
        <v>0.128383084612889</v>
      </c>
      <c r="AW142">
        <v>5.7401189421422E-2</v>
      </c>
      <c r="AX142">
        <v>6.4452449721129996E-3</v>
      </c>
    </row>
    <row r="143" spans="1:50" x14ac:dyDescent="0.25">
      <c r="A143" t="s">
        <v>693</v>
      </c>
      <c r="B143" s="63">
        <v>60.569485192911699</v>
      </c>
      <c r="C143" s="133">
        <v>229.905149631336</v>
      </c>
      <c r="D143" s="140">
        <v>12.875716514114901</v>
      </c>
      <c r="E143" s="87">
        <v>1.4729728232728001</v>
      </c>
      <c r="F143" s="31">
        <f t="shared" si="8"/>
        <v>13.330672642769867</v>
      </c>
      <c r="G143" s="89">
        <f t="shared" si="9"/>
        <v>1.4729728232728001</v>
      </c>
      <c r="H143" s="115">
        <v>0.38659577182328903</v>
      </c>
      <c r="I143" s="147">
        <v>5.7756018910461997E-2</v>
      </c>
      <c r="J143" s="150">
        <v>0.76574325104622343</v>
      </c>
      <c r="K143" s="167">
        <v>33.706240520021403</v>
      </c>
      <c r="L143">
        <v>5.5217148065693502</v>
      </c>
      <c r="M143" s="92">
        <f t="shared" si="10"/>
        <v>34.897231381127376</v>
      </c>
      <c r="N143" s="92">
        <f t="shared" si="11"/>
        <v>5.5217148065693502</v>
      </c>
      <c r="O143" s="111">
        <v>2.6510280643319102</v>
      </c>
      <c r="P143" s="111">
        <v>0.460180760431327</v>
      </c>
      <c r="Q143" s="34">
        <v>0.94373383160184765</v>
      </c>
      <c r="Y143">
        <v>8211.5675268975901</v>
      </c>
      <c r="Z143">
        <v>273.31732297060199</v>
      </c>
      <c r="AA143">
        <v>51758.2713878656</v>
      </c>
      <c r="AB143">
        <v>1814.07486650743</v>
      </c>
      <c r="AC143">
        <v>498.49223582168798</v>
      </c>
      <c r="AD143">
        <v>38.092150374764401</v>
      </c>
      <c r="AE143">
        <v>223151.73536615499</v>
      </c>
      <c r="AF143">
        <v>9827.5108259105491</v>
      </c>
      <c r="AG143">
        <v>1.79751614363725</v>
      </c>
      <c r="AH143">
        <v>9.5426160826955E-2</v>
      </c>
      <c r="AI143">
        <v>373.90555742309999</v>
      </c>
      <c r="AJ143">
        <v>28.709465718098102</v>
      </c>
      <c r="AK143">
        <v>2.7054491844992499</v>
      </c>
      <c r="AL143">
        <v>0.41438375982868803</v>
      </c>
      <c r="AM143">
        <v>19.406739967442199</v>
      </c>
      <c r="AN143">
        <v>0.74577892849898497</v>
      </c>
      <c r="AO143">
        <v>7.9488817297337802</v>
      </c>
      <c r="AP143">
        <v>0.36649386008575102</v>
      </c>
      <c r="AQ143">
        <v>1.84745915751482</v>
      </c>
      <c r="AR143">
        <v>0.49337279356884201</v>
      </c>
      <c r="AS143">
        <v>37.655394306611399</v>
      </c>
      <c r="AT143">
        <v>1.19012995615284</v>
      </c>
      <c r="AU143">
        <v>5.04035676779593</v>
      </c>
      <c r="AV143">
        <v>0.161919804712991</v>
      </c>
      <c r="AW143">
        <v>5.3687042049213998E-2</v>
      </c>
      <c r="AX143">
        <v>7.9043743621049992E-3</v>
      </c>
    </row>
    <row r="144" spans="1:50" x14ac:dyDescent="0.25">
      <c r="A144" t="s">
        <v>694</v>
      </c>
      <c r="B144" s="63">
        <v>3598.48522946296</v>
      </c>
      <c r="C144" s="133">
        <v>18107.834703469201</v>
      </c>
      <c r="D144" s="140">
        <v>4.1304018115860999E-2</v>
      </c>
      <c r="E144" s="87">
        <v>1.4078569834453001E-2</v>
      </c>
      <c r="F144" s="31">
        <f t="shared" si="8"/>
        <v>4.2763472132209268E-2</v>
      </c>
      <c r="G144" s="89">
        <f t="shared" si="9"/>
        <v>1.4078569834453001E-2</v>
      </c>
      <c r="H144" s="115">
        <v>0.286584497879458</v>
      </c>
      <c r="I144" s="147">
        <v>1.5513916884688001E-2</v>
      </c>
      <c r="J144" s="150">
        <v>0.15881902624657931</v>
      </c>
      <c r="K144" s="167">
        <v>0.14338631154744499</v>
      </c>
      <c r="L144">
        <v>5.4279447410037998E-2</v>
      </c>
      <c r="M144" s="92">
        <f t="shared" si="10"/>
        <v>0.14845278541181034</v>
      </c>
      <c r="N144" s="92">
        <f t="shared" si="11"/>
        <v>5.4279447410037998E-2</v>
      </c>
      <c r="O144" s="111">
        <v>3.4836785890989299</v>
      </c>
      <c r="P144" s="111">
        <v>0.14611061856187299</v>
      </c>
      <c r="Q144" s="34">
        <v>0.11079393200472364</v>
      </c>
      <c r="Y144">
        <v>7549.2012349096203</v>
      </c>
      <c r="Z144">
        <v>248.673678229431</v>
      </c>
      <c r="AA144">
        <v>56974.049866960202</v>
      </c>
      <c r="AB144">
        <v>1925.57999566649</v>
      </c>
      <c r="AC144">
        <v>578.91839413465095</v>
      </c>
      <c r="AD144">
        <v>42.2127139986925</v>
      </c>
      <c r="AE144">
        <v>210462.67461978499</v>
      </c>
      <c r="AF144">
        <v>10286.9012743657</v>
      </c>
      <c r="AG144">
        <v>3.4363615490255701</v>
      </c>
      <c r="AH144">
        <v>0.72694978557557899</v>
      </c>
      <c r="AI144">
        <v>60.214717016921199</v>
      </c>
      <c r="AJ144">
        <v>5.4980392842477404</v>
      </c>
      <c r="AK144">
        <v>145.079336829505</v>
      </c>
      <c r="AL144">
        <v>64.808749873157794</v>
      </c>
      <c r="AM144">
        <v>10.7329029758092</v>
      </c>
      <c r="AN144">
        <v>3.3492086453385701</v>
      </c>
      <c r="AO144">
        <v>4.6008171557198798</v>
      </c>
      <c r="AP144">
        <v>1.3831355039906099</v>
      </c>
      <c r="AQ144">
        <v>1.1069315241612301</v>
      </c>
      <c r="AR144">
        <v>0.29224764808153098</v>
      </c>
      <c r="AS144">
        <v>8.2015733883250697</v>
      </c>
      <c r="AT144">
        <v>0.33595962576362098</v>
      </c>
      <c r="AU144">
        <v>1.2644254714257701</v>
      </c>
      <c r="AV144">
        <v>6.8109417030340999E-2</v>
      </c>
      <c r="AW144">
        <v>4.1256808793716502</v>
      </c>
      <c r="AX144">
        <v>1.8655933640303</v>
      </c>
    </row>
    <row r="145" spans="1:50" x14ac:dyDescent="0.25">
      <c r="A145" t="s">
        <v>695</v>
      </c>
      <c r="B145" s="63">
        <v>6955.0057874124604</v>
      </c>
      <c r="C145" s="133">
        <v>35646.165631253403</v>
      </c>
      <c r="D145" s="140">
        <v>2.6883190155008001E-2</v>
      </c>
      <c r="E145" s="87">
        <v>2.1749014947489999E-3</v>
      </c>
      <c r="F145" s="31">
        <f t="shared" si="8"/>
        <v>2.7833092407469836E-2</v>
      </c>
      <c r="G145" s="89">
        <f t="shared" si="9"/>
        <v>2.1749014947489999E-3</v>
      </c>
      <c r="H145" s="115">
        <v>0.282153135811469</v>
      </c>
      <c r="I145" s="147">
        <v>2.8627075953459999E-3</v>
      </c>
      <c r="J145" s="150">
        <v>0.12541033304906141</v>
      </c>
      <c r="K145" s="167">
        <v>9.5072179063939999E-2</v>
      </c>
      <c r="L145">
        <v>7.670820025121E-3</v>
      </c>
      <c r="M145" s="92">
        <f t="shared" si="10"/>
        <v>9.843150050304636E-2</v>
      </c>
      <c r="N145" s="92">
        <f t="shared" si="11"/>
        <v>7.670820025121E-3</v>
      </c>
      <c r="O145" s="111">
        <v>3.5418487530470699</v>
      </c>
      <c r="P145" s="111">
        <v>3.1750296323103E-2</v>
      </c>
      <c r="Q145" s="34">
        <v>0.11110393122869512</v>
      </c>
      <c r="Y145">
        <v>8780.9484355224104</v>
      </c>
      <c r="Z145">
        <v>278.31149227539998</v>
      </c>
      <c r="AA145">
        <v>50964.874030041101</v>
      </c>
      <c r="AB145">
        <v>1696.4101994620901</v>
      </c>
      <c r="AC145">
        <v>530.95212440272701</v>
      </c>
      <c r="AD145">
        <v>43.416172438465303</v>
      </c>
      <c r="AE145">
        <v>226562.13085514199</v>
      </c>
      <c r="AF145">
        <v>9715.5485094321793</v>
      </c>
      <c r="AG145">
        <v>0.31745453029155102</v>
      </c>
      <c r="AH145">
        <v>2.6478268028158999E-2</v>
      </c>
      <c r="AI145">
        <v>229.528131000922</v>
      </c>
      <c r="AJ145">
        <v>16.8220251918397</v>
      </c>
      <c r="AK145">
        <v>298.11536582059102</v>
      </c>
      <c r="AL145">
        <v>24.089292666837899</v>
      </c>
      <c r="AM145">
        <v>3.7834199645806601</v>
      </c>
      <c r="AN145">
        <v>0.186239070674701</v>
      </c>
      <c r="AO145">
        <v>1.8416971782421201</v>
      </c>
      <c r="AP145">
        <v>0.88426973907923601</v>
      </c>
      <c r="AQ145">
        <v>0.83015858598719205</v>
      </c>
      <c r="AR145">
        <v>0.19262933138248101</v>
      </c>
      <c r="AS145">
        <v>13.4175727963342</v>
      </c>
      <c r="AT145">
        <v>0.44814110387871797</v>
      </c>
      <c r="AU145">
        <v>1.67837456322612</v>
      </c>
      <c r="AV145">
        <v>5.5485183484505998E-2</v>
      </c>
      <c r="AW145">
        <v>8.5038712878258096</v>
      </c>
      <c r="AX145">
        <v>0.69316965083370397</v>
      </c>
    </row>
    <row r="146" spans="1:50" s="56" customFormat="1" x14ac:dyDescent="0.25">
      <c r="A146" s="56" t="s">
        <v>696</v>
      </c>
      <c r="B146" s="83">
        <v>5830.4791589214501</v>
      </c>
      <c r="C146" s="136">
        <v>30200.920521509801</v>
      </c>
      <c r="D146" s="141">
        <v>5.5931984417062E-2</v>
      </c>
      <c r="E146" s="145">
        <v>2.1034101338722001E-2</v>
      </c>
      <c r="F146" s="57">
        <f t="shared" si="8"/>
        <v>5.7908309312882822E-2</v>
      </c>
      <c r="G146" s="107">
        <f t="shared" si="9"/>
        <v>2.1034101338722001E-2</v>
      </c>
      <c r="H146" s="164">
        <v>0.28098948904693</v>
      </c>
      <c r="I146" s="157">
        <v>5.9522905182339998E-3</v>
      </c>
      <c r="J146" s="158">
        <v>5.6328775631708294E-2</v>
      </c>
      <c r="K146" s="168">
        <v>0.19880110139262</v>
      </c>
      <c r="L146" s="56">
        <v>7.0373614658757994E-2</v>
      </c>
      <c r="M146" s="112">
        <f t="shared" si="10"/>
        <v>0.20582562537641383</v>
      </c>
      <c r="N146" s="112">
        <f t="shared" si="11"/>
        <v>7.0373614658757994E-2</v>
      </c>
      <c r="O146" s="113">
        <v>3.5614827948082501</v>
      </c>
      <c r="P146" s="113">
        <v>5.8448520716539998E-2</v>
      </c>
      <c r="Q146" s="114">
        <v>4.6360872518972904E-2</v>
      </c>
      <c r="R146" s="56" t="s">
        <v>337</v>
      </c>
      <c r="Y146" s="56">
        <v>7552.8392050235598</v>
      </c>
      <c r="Z146" s="56">
        <v>248.07535591417499</v>
      </c>
      <c r="AA146" s="56">
        <v>56018.839433095804</v>
      </c>
      <c r="AB146" s="56">
        <v>1851.8042002407201</v>
      </c>
      <c r="AC146" s="56">
        <v>563.30936159449197</v>
      </c>
      <c r="AD146" s="56">
        <v>41.5285812691396</v>
      </c>
      <c r="AE146" s="56">
        <v>212292.84781989301</v>
      </c>
      <c r="AF146" s="56">
        <v>9250.4863561092898</v>
      </c>
      <c r="AG146" s="56">
        <v>27.371583430807298</v>
      </c>
      <c r="AH146" s="56">
        <v>1.1701465169732099</v>
      </c>
      <c r="AI146" s="56">
        <v>232.36465114395199</v>
      </c>
      <c r="AJ146" s="56">
        <v>17.7149389363354</v>
      </c>
      <c r="AK146" s="56">
        <v>238.96304478481699</v>
      </c>
      <c r="AL146" s="56">
        <v>37.314854652053697</v>
      </c>
      <c r="AM146" s="56">
        <v>339.93666172518698</v>
      </c>
      <c r="AN146" s="56">
        <v>15.9254148568509</v>
      </c>
      <c r="AO146" s="56">
        <v>143.38824465192999</v>
      </c>
      <c r="AP146" s="56">
        <v>6.3261950128524402</v>
      </c>
      <c r="AQ146" s="56">
        <v>28.4600917366012</v>
      </c>
      <c r="AR146" s="56">
        <v>1.3499740861014999</v>
      </c>
      <c r="AS146" s="56">
        <v>20.789205267817</v>
      </c>
      <c r="AT146" s="56">
        <v>0.66906221966712798</v>
      </c>
      <c r="AU146" s="56">
        <v>2.8895455597834299</v>
      </c>
      <c r="AV146" s="56">
        <v>9.6834498756174003E-2</v>
      </c>
      <c r="AW146" s="56">
        <v>7.1358378916002296</v>
      </c>
      <c r="AX146" s="56">
        <v>1.08154214409099</v>
      </c>
    </row>
    <row r="147" spans="1:50" s="56" customFormat="1" x14ac:dyDescent="0.25">
      <c r="A147" s="56" t="s">
        <v>697</v>
      </c>
      <c r="B147" s="83">
        <v>1672.41628405132</v>
      </c>
      <c r="C147" s="136">
        <v>8440.3996796658703</v>
      </c>
      <c r="D147" s="141">
        <v>0.23992523695939399</v>
      </c>
      <c r="E147" s="145">
        <v>7.1026533549070001E-2</v>
      </c>
      <c r="F147" s="57">
        <f t="shared" si="8"/>
        <v>0.24840285891185085</v>
      </c>
      <c r="G147" s="107">
        <f t="shared" si="9"/>
        <v>7.1026533549070001E-2</v>
      </c>
      <c r="H147" s="164">
        <v>0.28256518480766102</v>
      </c>
      <c r="I147" s="157">
        <v>1.2413649841240999E-2</v>
      </c>
      <c r="J147" s="158">
        <v>0.14840076951287504</v>
      </c>
      <c r="K147" s="168">
        <v>0.84815688122451605</v>
      </c>
      <c r="L147" s="56">
        <v>0.23647968000226999</v>
      </c>
      <c r="M147" s="112">
        <f t="shared" si="10"/>
        <v>0.87812602280595475</v>
      </c>
      <c r="N147" s="112">
        <f t="shared" si="11"/>
        <v>0.23647968000226999</v>
      </c>
      <c r="O147" s="113">
        <v>3.5404774042879201</v>
      </c>
      <c r="P147" s="113">
        <v>0.12371044698737201</v>
      </c>
      <c r="Q147" s="114">
        <v>0.12532188250685947</v>
      </c>
      <c r="R147" s="56" t="s">
        <v>337</v>
      </c>
      <c r="Y147" s="56">
        <v>7566.3424024787801</v>
      </c>
      <c r="Z147" s="56">
        <v>243.75501055977401</v>
      </c>
      <c r="AA147" s="56">
        <v>55857.967861078199</v>
      </c>
      <c r="AB147" s="56">
        <v>1867.4536678802499</v>
      </c>
      <c r="AC147" s="56">
        <v>598.14630707506399</v>
      </c>
      <c r="AD147" s="56">
        <v>44.088499187053998</v>
      </c>
      <c r="AE147" s="56">
        <v>214458.17225499701</v>
      </c>
      <c r="AF147" s="56">
        <v>9301.4610189573104</v>
      </c>
      <c r="AG147" s="56">
        <v>8.56208392259874</v>
      </c>
      <c r="AH147" s="56">
        <v>0.37143219347960599</v>
      </c>
      <c r="AI147" s="56">
        <v>168.062198170822</v>
      </c>
      <c r="AJ147" s="56">
        <v>12.856727153182501</v>
      </c>
      <c r="AK147" s="56">
        <v>68.815375679959004</v>
      </c>
      <c r="AL147" s="56">
        <v>12.9923712824554</v>
      </c>
      <c r="AM147" s="56">
        <v>104.18125070192799</v>
      </c>
      <c r="AN147" s="56">
        <v>7.0125230553176197</v>
      </c>
      <c r="AO147" s="56">
        <v>44.024491473286503</v>
      </c>
      <c r="AP147" s="56">
        <v>3.0862586097570199</v>
      </c>
      <c r="AQ147" s="56">
        <v>9.1783935540307304</v>
      </c>
      <c r="AR147" s="56">
        <v>0.61426036527237504</v>
      </c>
      <c r="AS147" s="56">
        <v>23.1818806918779</v>
      </c>
      <c r="AT147" s="56">
        <v>0.72261916741463506</v>
      </c>
      <c r="AU147" s="56">
        <v>3.3628090041002499</v>
      </c>
      <c r="AV147" s="56">
        <v>0.105242074985158</v>
      </c>
      <c r="AW147" s="56">
        <v>1.9150905081493901</v>
      </c>
      <c r="AX147" s="56">
        <v>0.35637546044142498</v>
      </c>
    </row>
    <row r="148" spans="1:50" x14ac:dyDescent="0.25">
      <c r="A148" t="s">
        <v>698</v>
      </c>
      <c r="B148" s="63">
        <v>83.187356347310697</v>
      </c>
      <c r="C148" s="133">
        <v>378.290716493861</v>
      </c>
      <c r="D148" s="140">
        <v>1.7491406325476</v>
      </c>
      <c r="E148" s="87">
        <v>8.8710753444280005E-2</v>
      </c>
      <c r="F148" s="31">
        <f t="shared" si="8"/>
        <v>1.8109455231557916</v>
      </c>
      <c r="G148" s="89">
        <f t="shared" si="9"/>
        <v>8.8710753444280005E-2</v>
      </c>
      <c r="H148" s="115">
        <v>0.32412635486272201</v>
      </c>
      <c r="I148" s="147">
        <v>3.5361350028217997E-2</v>
      </c>
      <c r="J148" s="150">
        <v>0.46487591614223422</v>
      </c>
      <c r="K148" s="167">
        <v>5.4357146665240199</v>
      </c>
      <c r="L148">
        <v>0.54189071179903403</v>
      </c>
      <c r="M148" s="92">
        <f t="shared" si="10"/>
        <v>5.627782556372618</v>
      </c>
      <c r="N148" s="92">
        <f t="shared" si="11"/>
        <v>0.54189071179903403</v>
      </c>
      <c r="O148" s="111">
        <v>3.1229057628535699</v>
      </c>
      <c r="P148" s="111">
        <v>0.33897281746084201</v>
      </c>
      <c r="Q148" s="34">
        <v>0.91843634495779747</v>
      </c>
      <c r="Y148">
        <v>7650.7853163917298</v>
      </c>
      <c r="Z148">
        <v>257.07804193385903</v>
      </c>
      <c r="AA148">
        <v>56374.336074339502</v>
      </c>
      <c r="AB148">
        <v>1966.54617651132</v>
      </c>
      <c r="AC148">
        <v>3136.8092497034399</v>
      </c>
      <c r="AD148">
        <v>291.91719350179102</v>
      </c>
      <c r="AE148">
        <v>212341.56283032801</v>
      </c>
      <c r="AF148">
        <v>9657.6833879465794</v>
      </c>
      <c r="AG148">
        <v>11.0927062124542</v>
      </c>
      <c r="AH148">
        <v>1.01017628985663</v>
      </c>
      <c r="AI148">
        <v>53.8031136977716</v>
      </c>
      <c r="AJ148">
        <v>6.01060442468573</v>
      </c>
      <c r="AK148">
        <v>4.9240400194824296</v>
      </c>
      <c r="AL148">
        <v>1.6796283321791401</v>
      </c>
      <c r="AM148">
        <v>52.581415157710197</v>
      </c>
      <c r="AN148">
        <v>7.1579298488087701</v>
      </c>
      <c r="AO148">
        <v>23.361194584270301</v>
      </c>
      <c r="AP148">
        <v>3.2558908867057701</v>
      </c>
      <c r="AQ148">
        <v>5.1353306478573097</v>
      </c>
      <c r="AR148">
        <v>0.73731077352796603</v>
      </c>
      <c r="AS148">
        <v>7.3763889825193498</v>
      </c>
      <c r="AT148">
        <v>0.29327428671700501</v>
      </c>
      <c r="AU148">
        <v>1.0811696663234001</v>
      </c>
      <c r="AV148">
        <v>3.6768404786509001E-2</v>
      </c>
      <c r="AW148">
        <v>8.4698765463964001E-2</v>
      </c>
      <c r="AX148">
        <v>5.6491603831889999E-3</v>
      </c>
    </row>
    <row r="149" spans="1:50" x14ac:dyDescent="0.25">
      <c r="A149" t="s">
        <v>699</v>
      </c>
      <c r="B149" s="63">
        <v>71.895301847600606</v>
      </c>
      <c r="C149" s="133">
        <v>299.50755329222397</v>
      </c>
      <c r="D149" s="140">
        <v>4.9147465765431102</v>
      </c>
      <c r="E149" s="87">
        <v>0.216418107204632</v>
      </c>
      <c r="F149" s="31">
        <f t="shared" si="8"/>
        <v>5.0884063548811245</v>
      </c>
      <c r="G149" s="89">
        <f t="shared" si="9"/>
        <v>0.216418107204632</v>
      </c>
      <c r="H149" s="115">
        <v>0.34735442914791598</v>
      </c>
      <c r="I149" s="147">
        <v>3.9017761999443998E-2</v>
      </c>
      <c r="J149" s="150">
        <v>0.3920152402055041</v>
      </c>
      <c r="K149" s="167">
        <v>14.2247757637011</v>
      </c>
      <c r="L149">
        <v>1.3893493182765699</v>
      </c>
      <c r="M149" s="92">
        <f t="shared" si="10"/>
        <v>14.727400134573505</v>
      </c>
      <c r="N149" s="92">
        <f t="shared" si="11"/>
        <v>1.3893493182765699</v>
      </c>
      <c r="O149" s="111">
        <v>2.89712591402228</v>
      </c>
      <c r="P149" s="111">
        <v>0.31183586909316002</v>
      </c>
      <c r="Q149" s="34">
        <v>0.90741786526447399</v>
      </c>
      <c r="Y149">
        <v>8048.5993370386104</v>
      </c>
      <c r="Z149">
        <v>274.88885100790998</v>
      </c>
      <c r="AA149">
        <v>54661.441972471002</v>
      </c>
      <c r="AB149">
        <v>1874.7318926232001</v>
      </c>
      <c r="AC149">
        <v>573.80948905199205</v>
      </c>
      <c r="AD149">
        <v>42.505223919988403</v>
      </c>
      <c r="AE149">
        <v>220788.47133627499</v>
      </c>
      <c r="AF149">
        <v>9820.6664727243406</v>
      </c>
      <c r="AG149">
        <v>0.232010975241078</v>
      </c>
      <c r="AH149">
        <v>4.7914073279684999E-2</v>
      </c>
      <c r="AI149">
        <v>247.25438246889601</v>
      </c>
      <c r="AJ149">
        <v>18.335049543547299</v>
      </c>
      <c r="AK149">
        <v>2.8944927117900199</v>
      </c>
      <c r="AL149">
        <v>0.70391248107681403</v>
      </c>
      <c r="AM149">
        <v>3.0021566907469102</v>
      </c>
      <c r="AN149">
        <v>0.50813868677213803</v>
      </c>
      <c r="AO149">
        <v>1.59093867300514</v>
      </c>
      <c r="AP149">
        <v>0.251165381970754</v>
      </c>
      <c r="AQ149">
        <v>0.76358659093081505</v>
      </c>
      <c r="AR149">
        <v>0.10288389429435001</v>
      </c>
      <c r="AS149">
        <v>19.244971181160899</v>
      </c>
      <c r="AT149">
        <v>0.60832356172173996</v>
      </c>
      <c r="AU149">
        <v>2.4199190557280099</v>
      </c>
      <c r="AV149">
        <v>7.4346832273431002E-2</v>
      </c>
      <c r="AW149">
        <v>6.7478888942449994E-2</v>
      </c>
      <c r="AX149">
        <v>3.8892315480429998E-3</v>
      </c>
    </row>
    <row r="150" spans="1:50" x14ac:dyDescent="0.25">
      <c r="A150" t="s">
        <v>700</v>
      </c>
      <c r="B150" s="63">
        <v>552.35818558126698</v>
      </c>
      <c r="C150" s="133">
        <v>2701.3935488156999</v>
      </c>
      <c r="D150" s="140">
        <v>1.2129478559165501</v>
      </c>
      <c r="E150" s="87">
        <v>0.324767564253722</v>
      </c>
      <c r="F150" s="31">
        <f t="shared" si="8"/>
        <v>1.2558066793601377</v>
      </c>
      <c r="G150" s="89">
        <f t="shared" si="9"/>
        <v>0.324767564253722</v>
      </c>
      <c r="H150" s="115">
        <v>0.291405548689532</v>
      </c>
      <c r="I150" s="147">
        <v>2.5124592915392999E-2</v>
      </c>
      <c r="J150" s="150">
        <v>0.32201099423789165</v>
      </c>
      <c r="K150" s="167">
        <v>4.1464431296058502</v>
      </c>
      <c r="L150">
        <v>1.1360482071765601</v>
      </c>
      <c r="M150" s="92">
        <f t="shared" si="10"/>
        <v>4.2929553421002353</v>
      </c>
      <c r="N150" s="92">
        <f t="shared" si="11"/>
        <v>1.1360482071765601</v>
      </c>
      <c r="O150" s="111">
        <v>3.4259680362639999</v>
      </c>
      <c r="P150" s="111">
        <v>0.189337174309959</v>
      </c>
      <c r="Q150" s="34">
        <v>0.20171190788764332</v>
      </c>
      <c r="Y150">
        <v>8224.0876257386099</v>
      </c>
      <c r="Z150">
        <v>268.60492388080399</v>
      </c>
      <c r="AA150">
        <v>52466.677453987199</v>
      </c>
      <c r="AB150">
        <v>1762.68549351158</v>
      </c>
      <c r="AC150">
        <v>552.07723500748898</v>
      </c>
      <c r="AD150">
        <v>44.434020816846797</v>
      </c>
      <c r="AE150">
        <v>222332.265634507</v>
      </c>
      <c r="AF150">
        <v>9666.0103444414599</v>
      </c>
      <c r="AG150">
        <v>1.2123571669738</v>
      </c>
      <c r="AH150">
        <v>0.122793503874464</v>
      </c>
      <c r="AI150">
        <v>411.75665762803601</v>
      </c>
      <c r="AJ150">
        <v>27.879765450644701</v>
      </c>
      <c r="AK150">
        <v>21.456832851062799</v>
      </c>
      <c r="AL150">
        <v>1.0979983327628</v>
      </c>
      <c r="AM150">
        <v>6.3884290235643402</v>
      </c>
      <c r="AN150">
        <v>0.57902418485059004</v>
      </c>
      <c r="AO150">
        <v>2.6517719141040699</v>
      </c>
      <c r="AP150">
        <v>0.28366344013393102</v>
      </c>
      <c r="AQ150">
        <v>0.69585337643650202</v>
      </c>
      <c r="AR150">
        <v>7.2958298412827E-2</v>
      </c>
      <c r="AS150">
        <v>41.613660014096801</v>
      </c>
      <c r="AT150">
        <v>1.27186218657548</v>
      </c>
      <c r="AU150">
        <v>5.5646104241619696</v>
      </c>
      <c r="AV150">
        <v>0.17059681800826701</v>
      </c>
      <c r="AW150">
        <v>0.626919440485177</v>
      </c>
      <c r="AX150">
        <v>0.168694265168953</v>
      </c>
    </row>
    <row r="151" spans="1:50" x14ac:dyDescent="0.25">
      <c r="A151" t="s">
        <v>701</v>
      </c>
      <c r="B151" s="63">
        <v>1341.69343242575</v>
      </c>
      <c r="C151" s="133">
        <v>6587.6036050985304</v>
      </c>
      <c r="D151" s="140">
        <v>0.74937560121207203</v>
      </c>
      <c r="E151" s="87">
        <v>0.22184365232025999</v>
      </c>
      <c r="F151" s="31">
        <f t="shared" si="8"/>
        <v>0.77585436237943606</v>
      </c>
      <c r="G151" s="89">
        <f t="shared" si="9"/>
        <v>0.22184365232025999</v>
      </c>
      <c r="H151" s="115">
        <v>0.29011590207692201</v>
      </c>
      <c r="I151" s="147">
        <v>2.1075637937503999E-2</v>
      </c>
      <c r="J151" s="150">
        <v>0.24539275532693786</v>
      </c>
      <c r="K151" s="167">
        <v>2.5779959460803501</v>
      </c>
      <c r="L151">
        <v>0.66247674240138099</v>
      </c>
      <c r="M151" s="92">
        <f t="shared" si="10"/>
        <v>2.6690879683403277</v>
      </c>
      <c r="N151" s="92">
        <f t="shared" si="11"/>
        <v>0.66247674240138099</v>
      </c>
      <c r="O151" s="111">
        <v>3.4458513458439199</v>
      </c>
      <c r="P151" s="111">
        <v>0.18559420541683699</v>
      </c>
      <c r="Q151" s="34">
        <v>0.20959430045862232</v>
      </c>
      <c r="Y151">
        <v>8407.9211551469198</v>
      </c>
      <c r="Z151">
        <v>271.43138708192902</v>
      </c>
      <c r="AA151">
        <v>51577.004196163602</v>
      </c>
      <c r="AB151">
        <v>1741.1538372893399</v>
      </c>
      <c r="AC151">
        <v>479.22523126305401</v>
      </c>
      <c r="AD151">
        <v>35.049150227134803</v>
      </c>
      <c r="AE151">
        <v>224433.25293144499</v>
      </c>
      <c r="AF151">
        <v>9768.5227321086095</v>
      </c>
      <c r="AG151">
        <v>1.2062257196334201</v>
      </c>
      <c r="AH151">
        <v>0.14335500090171899</v>
      </c>
      <c r="AI151">
        <v>527.14359435813503</v>
      </c>
      <c r="AJ151">
        <v>35.616652270811102</v>
      </c>
      <c r="AK151">
        <v>54.994612226665801</v>
      </c>
      <c r="AL151">
        <v>20.616747461751402</v>
      </c>
      <c r="AM151">
        <v>5.8351788242273299</v>
      </c>
      <c r="AN151">
        <v>0.94265426061819801</v>
      </c>
      <c r="AO151">
        <v>2.4197319202662002</v>
      </c>
      <c r="AP151">
        <v>0.460113210139798</v>
      </c>
      <c r="AQ151">
        <v>0.62440716655658801</v>
      </c>
      <c r="AR151">
        <v>9.3858097578294997E-2</v>
      </c>
      <c r="AS151">
        <v>63.110095231137599</v>
      </c>
      <c r="AT151">
        <v>1.9087539562542899</v>
      </c>
      <c r="AU151">
        <v>8.3834748414417408</v>
      </c>
      <c r="AV151">
        <v>0.25026891091672598</v>
      </c>
      <c r="AW151">
        <v>1.5303941856732499</v>
      </c>
      <c r="AX151">
        <v>0.58530134579742499</v>
      </c>
    </row>
    <row r="152" spans="1:50" x14ac:dyDescent="0.25">
      <c r="A152" t="s">
        <v>702</v>
      </c>
      <c r="B152" s="63">
        <v>60.6352488409484</v>
      </c>
      <c r="C152" s="133">
        <v>140.08044192828601</v>
      </c>
      <c r="D152" s="140">
        <v>37.448011526494398</v>
      </c>
      <c r="E152" s="87">
        <v>2.9470352143796301</v>
      </c>
      <c r="F152" s="31">
        <f t="shared" si="8"/>
        <v>38.771215740507934</v>
      </c>
      <c r="G152" s="89">
        <f t="shared" si="9"/>
        <v>2.9470352143796301</v>
      </c>
      <c r="H152" s="115">
        <v>0.62652813248065398</v>
      </c>
      <c r="I152" s="147">
        <v>9.2835079230082995E-2</v>
      </c>
      <c r="J152" s="150">
        <v>0.53111067143956048</v>
      </c>
      <c r="K152" s="167">
        <v>60.733369670194101</v>
      </c>
      <c r="L152">
        <v>7.2950985879290702</v>
      </c>
      <c r="M152" s="92">
        <f t="shared" si="10"/>
        <v>62.879348786387922</v>
      </c>
      <c r="N152" s="92">
        <f t="shared" si="11"/>
        <v>7.2950985879290702</v>
      </c>
      <c r="O152" s="111">
        <v>1.61755384655014</v>
      </c>
      <c r="P152" s="111">
        <v>0.25745369451426497</v>
      </c>
      <c r="Q152" s="34">
        <v>0.75468098222930335</v>
      </c>
      <c r="Y152">
        <v>7902.8929732285596</v>
      </c>
      <c r="Z152">
        <v>261.43922344799699</v>
      </c>
      <c r="AA152">
        <v>54424.245055655199</v>
      </c>
      <c r="AB152">
        <v>1918.24372675278</v>
      </c>
      <c r="AC152">
        <v>506.44657606886398</v>
      </c>
      <c r="AD152">
        <v>41.461587515939897</v>
      </c>
      <c r="AE152">
        <v>218400.40243649</v>
      </c>
      <c r="AF152">
        <v>9514.5084779188001</v>
      </c>
      <c r="AG152">
        <v>1.7037864653083701</v>
      </c>
      <c r="AH152">
        <v>9.7199592651337999E-2</v>
      </c>
      <c r="AI152">
        <v>444.479150707695</v>
      </c>
      <c r="AJ152">
        <v>31.9403308466953</v>
      </c>
      <c r="AK152">
        <v>1.9614707981501101</v>
      </c>
      <c r="AL152">
        <v>0.37663277252382099</v>
      </c>
      <c r="AM152">
        <v>29.494146887451699</v>
      </c>
      <c r="AN152">
        <v>7.27879697241187</v>
      </c>
      <c r="AO152">
        <v>11.7165696377708</v>
      </c>
      <c r="AP152">
        <v>0.50987356214088397</v>
      </c>
      <c r="AQ152">
        <v>2.9951620531235599</v>
      </c>
      <c r="AR152">
        <v>0.20886948127563801</v>
      </c>
      <c r="AS152">
        <v>63.395523946283298</v>
      </c>
      <c r="AT152">
        <v>1.93506545971904</v>
      </c>
      <c r="AU152">
        <v>8.9642651658494508</v>
      </c>
      <c r="AV152">
        <v>0.28260764155212498</v>
      </c>
      <c r="AW152">
        <v>3.2711864602516003E-2</v>
      </c>
      <c r="AX152">
        <v>3.5083795934249999E-3</v>
      </c>
    </row>
    <row r="153" spans="1:50" x14ac:dyDescent="0.25">
      <c r="A153" t="s">
        <v>703</v>
      </c>
      <c r="B153" s="63">
        <v>861.73918034728604</v>
      </c>
      <c r="C153" s="133">
        <v>4578.9322616299696</v>
      </c>
      <c r="D153" s="140">
        <v>0.163345642129158</v>
      </c>
      <c r="E153" s="87">
        <v>5.4893365571239999E-2</v>
      </c>
      <c r="F153" s="31">
        <f t="shared" si="8"/>
        <v>0.16911736760123361</v>
      </c>
      <c r="G153" s="89">
        <f t="shared" si="9"/>
        <v>5.4893365571239999E-2</v>
      </c>
      <c r="H153" s="115">
        <v>0.27634823008191001</v>
      </c>
      <c r="I153" s="147">
        <v>1.4781611633101E-2</v>
      </c>
      <c r="J153" s="150">
        <v>0.15916691324917684</v>
      </c>
      <c r="K153" s="167">
        <v>0.58969370583926195</v>
      </c>
      <c r="L153">
        <v>0.23637304226040401</v>
      </c>
      <c r="M153" s="92">
        <f t="shared" si="10"/>
        <v>0.61053019794490337</v>
      </c>
      <c r="N153" s="92">
        <f t="shared" si="11"/>
        <v>0.23637304226040401</v>
      </c>
      <c r="O153" s="111">
        <v>3.6070495038798298</v>
      </c>
      <c r="P153" s="111">
        <v>0.15500564771112901</v>
      </c>
      <c r="Q153" s="34">
        <v>0.10720720334246144</v>
      </c>
      <c r="Y153">
        <v>7522.2455394123699</v>
      </c>
      <c r="Z153">
        <v>238.48990436855499</v>
      </c>
      <c r="AA153">
        <v>58042.058324058999</v>
      </c>
      <c r="AB153">
        <v>1911.5684311852899</v>
      </c>
      <c r="AC153">
        <v>667.73090211285501</v>
      </c>
      <c r="AD153">
        <v>50.406666905230097</v>
      </c>
      <c r="AE153">
        <v>213135.656689233</v>
      </c>
      <c r="AF153">
        <v>9151.3760451325707</v>
      </c>
      <c r="AG153">
        <v>4.6987743104469697</v>
      </c>
      <c r="AH153">
        <v>0.624260767101667</v>
      </c>
      <c r="AI153">
        <v>48.120480054116399</v>
      </c>
      <c r="AJ153">
        <v>4.5725925749281204</v>
      </c>
      <c r="AK153">
        <v>37.164449107682103</v>
      </c>
      <c r="AL153">
        <v>9.1909275102241494</v>
      </c>
      <c r="AM153">
        <v>29.793035875708402</v>
      </c>
      <c r="AN153">
        <v>3.35664285099128</v>
      </c>
      <c r="AO153">
        <v>12.7248794647093</v>
      </c>
      <c r="AP153">
        <v>1.47510653020739</v>
      </c>
      <c r="AQ153">
        <v>2.49382890501473</v>
      </c>
      <c r="AR153">
        <v>0.313780274473209</v>
      </c>
      <c r="AS153">
        <v>8.5574914314772101</v>
      </c>
      <c r="AT153">
        <v>0.28189142694948299</v>
      </c>
      <c r="AU153">
        <v>1.2726434156114801</v>
      </c>
      <c r="AV153">
        <v>4.0769514439600002E-2</v>
      </c>
      <c r="AW153">
        <v>1.06086788429548</v>
      </c>
      <c r="AX153">
        <v>0.26729459991943799</v>
      </c>
    </row>
    <row r="154" spans="1:50" x14ac:dyDescent="0.25">
      <c r="A154" t="s">
        <v>704</v>
      </c>
      <c r="B154" s="63">
        <v>48.180351726562598</v>
      </c>
      <c r="C154" s="133">
        <v>219.97808092786201</v>
      </c>
      <c r="D154" s="140">
        <v>5.9822800866799</v>
      </c>
      <c r="E154" s="87">
        <v>0.36589438060621798</v>
      </c>
      <c r="F154" s="31">
        <f t="shared" si="8"/>
        <v>6.1936605551596138</v>
      </c>
      <c r="G154" s="89">
        <f t="shared" si="9"/>
        <v>0.36589438060621798</v>
      </c>
      <c r="H154" s="115">
        <v>0.31773370015814001</v>
      </c>
      <c r="I154" s="147">
        <v>4.5458949822545003E-2</v>
      </c>
      <c r="J154" s="150">
        <v>0.42749681049641508</v>
      </c>
      <c r="K154" s="167">
        <v>18.826234377336299</v>
      </c>
      <c r="L154">
        <v>2.4117717296261199</v>
      </c>
      <c r="M154" s="92">
        <f t="shared" si="10"/>
        <v>19.491448674348398</v>
      </c>
      <c r="N154" s="92">
        <f t="shared" si="11"/>
        <v>2.4117717296261199</v>
      </c>
      <c r="O154" s="111">
        <v>3.1469736319731099</v>
      </c>
      <c r="P154" s="111">
        <v>0.45877941844450398</v>
      </c>
      <c r="Q154" s="34">
        <v>0.87874307689273079</v>
      </c>
      <c r="Y154">
        <v>7717.3521023790499</v>
      </c>
      <c r="Z154">
        <v>264.16214787276402</v>
      </c>
      <c r="AA154">
        <v>54597.735143466998</v>
      </c>
      <c r="AB154">
        <v>2011.8466463208199</v>
      </c>
      <c r="AC154">
        <v>5024.9237292881999</v>
      </c>
      <c r="AD154">
        <v>655.28829525801302</v>
      </c>
      <c r="AE154">
        <v>218722.769955544</v>
      </c>
      <c r="AF154">
        <v>9826.5175484316605</v>
      </c>
      <c r="AG154">
        <v>0.39552140421348803</v>
      </c>
      <c r="AH154">
        <v>3.9484342839123998E-2</v>
      </c>
      <c r="AI154">
        <v>62.142582179895797</v>
      </c>
      <c r="AJ154">
        <v>6.6083240304251101</v>
      </c>
      <c r="AK154">
        <v>2.2706648387736199</v>
      </c>
      <c r="AL154">
        <v>0.384816579688738</v>
      </c>
      <c r="AM154">
        <v>2.9714170125541401</v>
      </c>
      <c r="AN154">
        <v>1.0730436653887001</v>
      </c>
      <c r="AO154">
        <v>1.4383791528280001</v>
      </c>
      <c r="AP154">
        <v>0.58689512047598802</v>
      </c>
      <c r="AQ154">
        <v>0.37997301696798003</v>
      </c>
      <c r="AR154">
        <v>6.4373616630232999E-2</v>
      </c>
      <c r="AS154">
        <v>13.7263650481743</v>
      </c>
      <c r="AT154">
        <v>0.46619763881024501</v>
      </c>
      <c r="AU154">
        <v>2.1979585364705398</v>
      </c>
      <c r="AV154">
        <v>7.2086689257285994E-2</v>
      </c>
      <c r="AW154">
        <v>5.0250281171147999E-2</v>
      </c>
      <c r="AX154">
        <v>3.3382674750130001E-3</v>
      </c>
    </row>
    <row r="155" spans="1:50" x14ac:dyDescent="0.25">
      <c r="A155" t="s">
        <v>705</v>
      </c>
      <c r="B155" s="63">
        <v>7261.1336707370401</v>
      </c>
      <c r="C155" s="133">
        <v>37179.423078949098</v>
      </c>
      <c r="D155" s="140">
        <v>1.7522656984488998E-2</v>
      </c>
      <c r="E155" s="87">
        <v>1.2844535570719999E-3</v>
      </c>
      <c r="F155" s="31">
        <f t="shared" si="8"/>
        <v>1.8141810114854422E-2</v>
      </c>
      <c r="G155" s="89">
        <f t="shared" si="9"/>
        <v>1.2844535570719999E-3</v>
      </c>
      <c r="H155" s="115">
        <v>0.28074714838661002</v>
      </c>
      <c r="I155" s="147">
        <v>2.98784927919E-3</v>
      </c>
      <c r="J155" s="150">
        <v>0.14518604869242827</v>
      </c>
      <c r="K155" s="167">
        <v>6.2235491089867E-2</v>
      </c>
      <c r="L155">
        <v>4.4566434150449998E-3</v>
      </c>
      <c r="M155" s="92">
        <f t="shared" si="10"/>
        <v>6.4434546813107493E-2</v>
      </c>
      <c r="N155" s="92">
        <f t="shared" si="11"/>
        <v>4.4566434150449998E-3</v>
      </c>
      <c r="O155" s="111">
        <v>3.5584947893079302</v>
      </c>
      <c r="P155" s="111">
        <v>3.4307097335655998E-2</v>
      </c>
      <c r="Q155" s="34">
        <v>0.13463186892960219</v>
      </c>
      <c r="Y155">
        <v>7646.2769198927599</v>
      </c>
      <c r="Z155">
        <v>256.32847012546</v>
      </c>
      <c r="AA155">
        <v>56430.348619348297</v>
      </c>
      <c r="AB155">
        <v>1894.84027619416</v>
      </c>
      <c r="AC155">
        <v>616.43231475900404</v>
      </c>
      <c r="AD155">
        <v>44.633578365170202</v>
      </c>
      <c r="AE155">
        <v>211686.440684147</v>
      </c>
      <c r="AF155">
        <v>10300.1365539243</v>
      </c>
      <c r="AG155">
        <v>2.8644976730847498</v>
      </c>
      <c r="AH155">
        <v>0.54498874384061802</v>
      </c>
      <c r="AI155">
        <v>76.840752431954201</v>
      </c>
      <c r="AJ155">
        <v>6.3966858978115804</v>
      </c>
      <c r="AK155">
        <v>286.248898245014</v>
      </c>
      <c r="AL155">
        <v>23.429194262141699</v>
      </c>
      <c r="AM155">
        <v>15.6381166035214</v>
      </c>
      <c r="AN155">
        <v>3.5300482319061501</v>
      </c>
      <c r="AO155">
        <v>7.8734577570794402</v>
      </c>
      <c r="AP155">
        <v>1.68386536067058</v>
      </c>
      <c r="AQ155">
        <v>1.9350698017938399</v>
      </c>
      <c r="AR155">
        <v>0.35112735357511998</v>
      </c>
      <c r="AS155">
        <v>7.4074971638999996</v>
      </c>
      <c r="AT155">
        <v>0.247987767019864</v>
      </c>
      <c r="AU155">
        <v>1.10101271942898</v>
      </c>
      <c r="AV155">
        <v>4.0681992477893003E-2</v>
      </c>
      <c r="AW155">
        <v>8.5903189962730799</v>
      </c>
      <c r="AX155">
        <v>0.63756861166516998</v>
      </c>
    </row>
    <row r="156" spans="1:50" x14ac:dyDescent="0.25">
      <c r="A156" t="s">
        <v>706</v>
      </c>
      <c r="B156" s="63">
        <v>1867.5721159670099</v>
      </c>
      <c r="C156" s="133">
        <v>9134.8195851310102</v>
      </c>
      <c r="D156" s="140">
        <v>0.450474340347986</v>
      </c>
      <c r="E156" s="87">
        <v>0.18753456126999099</v>
      </c>
      <c r="F156" s="31">
        <f t="shared" si="8"/>
        <v>0.46639159526101936</v>
      </c>
      <c r="G156" s="89">
        <f t="shared" si="9"/>
        <v>0.18753456126999099</v>
      </c>
      <c r="H156" s="115">
        <v>0.29138563719874599</v>
      </c>
      <c r="I156" s="147">
        <v>1.8158451108650001E-2</v>
      </c>
      <c r="J156" s="150">
        <v>0.14969227930073559</v>
      </c>
      <c r="K156" s="167">
        <v>1.5438207886967199</v>
      </c>
      <c r="L156">
        <v>0.46922566276611</v>
      </c>
      <c r="M156" s="92">
        <f t="shared" si="10"/>
        <v>1.598370819259489</v>
      </c>
      <c r="N156" s="92">
        <f t="shared" si="11"/>
        <v>0.46922566276611</v>
      </c>
      <c r="O156" s="111">
        <v>3.4315578370221602</v>
      </c>
      <c r="P156" s="111">
        <v>0.14403281296105599</v>
      </c>
      <c r="Q156" s="34">
        <v>0.13809731914166176</v>
      </c>
      <c r="Y156">
        <v>7789.6812923754896</v>
      </c>
      <c r="Z156">
        <v>261.62415693643601</v>
      </c>
      <c r="AA156">
        <v>54866.396593752099</v>
      </c>
      <c r="AB156">
        <v>1839.9282555688701</v>
      </c>
      <c r="AC156">
        <v>669.77908391497999</v>
      </c>
      <c r="AD156">
        <v>53.588752213962699</v>
      </c>
      <c r="AE156">
        <v>212908.67131794101</v>
      </c>
      <c r="AF156">
        <v>9240.6186498429797</v>
      </c>
      <c r="AG156">
        <v>8.4620332701560201</v>
      </c>
      <c r="AH156">
        <v>0.64534437623660801</v>
      </c>
      <c r="AI156">
        <v>275.80743426796499</v>
      </c>
      <c r="AJ156">
        <v>20.0502842187773</v>
      </c>
      <c r="AK156">
        <v>67.891337626139403</v>
      </c>
      <c r="AL156">
        <v>16.678485972188799</v>
      </c>
      <c r="AM156">
        <v>53.184080369755002</v>
      </c>
      <c r="AN156">
        <v>8.2928794747547805</v>
      </c>
      <c r="AO156">
        <v>23.5987677141391</v>
      </c>
      <c r="AP156">
        <v>3.5558674987387402</v>
      </c>
      <c r="AQ156">
        <v>4.9718755999479898</v>
      </c>
      <c r="AR156">
        <v>0.76362028579909302</v>
      </c>
      <c r="AS156">
        <v>43.284260451840701</v>
      </c>
      <c r="AT156">
        <v>1.3371299893137401</v>
      </c>
      <c r="AU156">
        <v>6.4429655243964801</v>
      </c>
      <c r="AV156">
        <v>0.194034577613103</v>
      </c>
      <c r="AW156">
        <v>1.9520613742508199</v>
      </c>
      <c r="AX156">
        <v>0.489069243067696</v>
      </c>
    </row>
    <row r="157" spans="1:50" x14ac:dyDescent="0.25">
      <c r="A157" t="s">
        <v>707</v>
      </c>
      <c r="B157" s="63">
        <v>3825.8970758319301</v>
      </c>
      <c r="C157" s="133">
        <v>19936.5510320703</v>
      </c>
      <c r="D157" s="140">
        <v>5.0938631767276997E-2</v>
      </c>
      <c r="E157" s="87">
        <v>7.1273024133750003E-3</v>
      </c>
      <c r="F157" s="31">
        <f t="shared" si="8"/>
        <v>5.2738519383815928E-2</v>
      </c>
      <c r="G157" s="89">
        <f t="shared" si="9"/>
        <v>7.1273024133750003E-3</v>
      </c>
      <c r="H157" s="115">
        <v>0.27933116962684101</v>
      </c>
      <c r="I157" s="147">
        <v>4.3453703977759999E-3</v>
      </c>
      <c r="J157" s="150">
        <v>0.11118072216413402</v>
      </c>
      <c r="K157" s="167">
        <v>0.18208233545312999</v>
      </c>
      <c r="L157">
        <v>2.5911037702397E-2</v>
      </c>
      <c r="M157" s="92">
        <f t="shared" si="10"/>
        <v>0.1885161113399631</v>
      </c>
      <c r="N157" s="92">
        <f t="shared" si="11"/>
        <v>2.5911037702397E-2</v>
      </c>
      <c r="O157" s="111">
        <v>3.5800115502598802</v>
      </c>
      <c r="P157" s="111">
        <v>5.0665602022920003E-2</v>
      </c>
      <c r="Q157" s="34">
        <v>9.9451603202059369E-2</v>
      </c>
      <c r="Y157">
        <v>7518.5972889060304</v>
      </c>
      <c r="Z157">
        <v>259.92161044859603</v>
      </c>
      <c r="AA157">
        <v>57393.243077226602</v>
      </c>
      <c r="AB157">
        <v>1991.47940638665</v>
      </c>
      <c r="AC157">
        <v>820.10053890534402</v>
      </c>
      <c r="AD157">
        <v>82.246303191964003</v>
      </c>
      <c r="AE157">
        <v>211606.033884006</v>
      </c>
      <c r="AF157">
        <v>9479.1330027024305</v>
      </c>
      <c r="AG157">
        <v>5.3633560245081</v>
      </c>
      <c r="AH157">
        <v>0.38159984472567599</v>
      </c>
      <c r="AI157">
        <v>61.291903757001698</v>
      </c>
      <c r="AJ157">
        <v>5.7532151739887603</v>
      </c>
      <c r="AK157">
        <v>143.54079369760501</v>
      </c>
      <c r="AL157">
        <v>20.790424967164899</v>
      </c>
      <c r="AM157">
        <v>32.972701407912702</v>
      </c>
      <c r="AN157">
        <v>2.7736185725630098</v>
      </c>
      <c r="AO157">
        <v>14.324861221227099</v>
      </c>
      <c r="AP157">
        <v>1.18044555723238</v>
      </c>
      <c r="AQ157">
        <v>3.1088674202983499</v>
      </c>
      <c r="AR157">
        <v>0.25882892321941497</v>
      </c>
      <c r="AS157">
        <v>10.137563102108199</v>
      </c>
      <c r="AT157">
        <v>0.373123390088272</v>
      </c>
      <c r="AU157">
        <v>1.55728648868557</v>
      </c>
      <c r="AV157">
        <v>5.9039130111317999E-2</v>
      </c>
      <c r="AW157">
        <v>4.2127121542594699</v>
      </c>
      <c r="AX157">
        <v>0.59232577937313102</v>
      </c>
    </row>
    <row r="158" spans="1:50" s="56" customFormat="1" x14ac:dyDescent="0.25">
      <c r="A158" s="56" t="s">
        <v>708</v>
      </c>
      <c r="B158" s="83">
        <v>17943.798310769798</v>
      </c>
      <c r="C158" s="136">
        <v>91249.587502107606</v>
      </c>
      <c r="D158" s="141">
        <v>4.3033522086595E-2</v>
      </c>
      <c r="E158" s="145">
        <v>6.3183349422860002E-3</v>
      </c>
      <c r="F158" s="57">
        <f t="shared" si="8"/>
        <v>4.4554087143261374E-2</v>
      </c>
      <c r="G158" s="107">
        <f t="shared" si="9"/>
        <v>6.3183349422860002E-3</v>
      </c>
      <c r="H158" s="164">
        <v>0.28208981408157702</v>
      </c>
      <c r="I158" s="157">
        <v>1.898977703178E-3</v>
      </c>
      <c r="J158" s="158">
        <v>4.5849722207004118E-2</v>
      </c>
      <c r="K158" s="168">
        <v>0.152222695656381</v>
      </c>
      <c r="L158" s="56">
        <v>2.2523500707064999E-2</v>
      </c>
      <c r="M158" s="112">
        <f t="shared" si="10"/>
        <v>0.15760139813350765</v>
      </c>
      <c r="N158" s="112">
        <f t="shared" si="11"/>
        <v>2.2523500707064999E-2</v>
      </c>
      <c r="O158" s="113">
        <v>3.5410344650346102</v>
      </c>
      <c r="P158" s="113">
        <v>2.3757725872595999E-2</v>
      </c>
      <c r="Q158" s="114">
        <v>4.5343833106827207E-2</v>
      </c>
      <c r="R158" s="56" t="s">
        <v>337</v>
      </c>
      <c r="Y158" s="56">
        <v>7915.7014050121597</v>
      </c>
      <c r="Z158" s="56">
        <v>264.26816052170398</v>
      </c>
      <c r="AA158" s="56">
        <v>54534.240670152001</v>
      </c>
      <c r="AB158" s="56">
        <v>1831.1422065015799</v>
      </c>
      <c r="AC158" s="56">
        <v>593.06718190250797</v>
      </c>
      <c r="AD158" s="56">
        <v>47.175437402431399</v>
      </c>
      <c r="AE158" s="56">
        <v>218276.24757480001</v>
      </c>
      <c r="AF158" s="56">
        <v>9478.3548556329606</v>
      </c>
      <c r="AG158" s="56">
        <v>9.17480916729094</v>
      </c>
      <c r="AH158" s="56">
        <v>1.1106872367749001</v>
      </c>
      <c r="AI158" s="56">
        <v>394.78381086461798</v>
      </c>
      <c r="AJ158" s="56">
        <v>27.3701081844521</v>
      </c>
      <c r="AK158" s="56">
        <v>676.61504328947001</v>
      </c>
      <c r="AL158" s="56">
        <v>69.454572409055899</v>
      </c>
      <c r="AM158" s="56">
        <v>121.69381807467801</v>
      </c>
      <c r="AN158" s="56">
        <v>16.282603895386501</v>
      </c>
      <c r="AO158" s="56">
        <v>52.875569210328997</v>
      </c>
      <c r="AP158" s="56">
        <v>6.7292254901811797</v>
      </c>
      <c r="AQ158" s="56">
        <v>11.1977974783736</v>
      </c>
      <c r="AR158" s="56">
        <v>1.34657357464615</v>
      </c>
      <c r="AS158" s="56">
        <v>44.4897389392248</v>
      </c>
      <c r="AT158" s="56">
        <v>1.3804850497054399</v>
      </c>
      <c r="AU158" s="56">
        <v>6.2664580552766003</v>
      </c>
      <c r="AV158" s="56">
        <v>0.19867131714537301</v>
      </c>
      <c r="AW158" s="56">
        <v>19.952068312447899</v>
      </c>
      <c r="AX158" s="56">
        <v>1.9882245251900399</v>
      </c>
    </row>
    <row r="159" spans="1:50" x14ac:dyDescent="0.25">
      <c r="A159" t="s">
        <v>709</v>
      </c>
      <c r="B159" s="63">
        <v>101.258934717526</v>
      </c>
      <c r="C159" s="133">
        <v>502.11063475848601</v>
      </c>
      <c r="D159" s="140">
        <v>2.9779187547937802</v>
      </c>
      <c r="E159" s="87">
        <v>0.20412561626704201</v>
      </c>
      <c r="F159" s="31">
        <f t="shared" si="8"/>
        <v>3.0831418223135403</v>
      </c>
      <c r="G159" s="89">
        <f t="shared" si="9"/>
        <v>0.20412561626704201</v>
      </c>
      <c r="H159" s="115">
        <v>0.29308222571304399</v>
      </c>
      <c r="I159" s="147">
        <v>2.6670472938934001E-2</v>
      </c>
      <c r="J159" s="150">
        <v>0.75325743665136313</v>
      </c>
      <c r="K159" s="167">
        <v>10.176590740189599</v>
      </c>
      <c r="L159">
        <v>1.04088944169121</v>
      </c>
      <c r="M159" s="92">
        <f t="shared" si="10"/>
        <v>10.536174792928502</v>
      </c>
      <c r="N159" s="92">
        <f t="shared" si="11"/>
        <v>1.04088944169121</v>
      </c>
      <c r="O159" s="111">
        <v>3.4194965992291002</v>
      </c>
      <c r="P159" s="111">
        <v>0.31949953458767899</v>
      </c>
      <c r="Q159" s="34">
        <v>0.91349412753086479</v>
      </c>
      <c r="Y159">
        <v>7648.2247014205304</v>
      </c>
      <c r="Z159">
        <v>266.301525491093</v>
      </c>
      <c r="AA159">
        <v>54955.664310378597</v>
      </c>
      <c r="AB159">
        <v>1892.8179904629301</v>
      </c>
      <c r="AC159">
        <v>559.43955906119197</v>
      </c>
      <c r="AD159">
        <v>42.227177794558003</v>
      </c>
      <c r="AE159">
        <v>214926.28819438801</v>
      </c>
      <c r="AF159">
        <v>9540.6713299702296</v>
      </c>
      <c r="AG159">
        <v>0.98934352957666005</v>
      </c>
      <c r="AH159">
        <v>5.5558316427105001E-2</v>
      </c>
      <c r="AI159">
        <v>199.05005885423401</v>
      </c>
      <c r="AJ159">
        <v>14.870225993618501</v>
      </c>
      <c r="AK159">
        <v>5.0832258152002803</v>
      </c>
      <c r="AL159">
        <v>1.2313377992053001</v>
      </c>
      <c r="AM159">
        <v>11.985408463077899</v>
      </c>
      <c r="AN159">
        <v>4.0866826884691996</v>
      </c>
      <c r="AO159">
        <v>5.25758651859124</v>
      </c>
      <c r="AP159">
        <v>1.7895605308798901</v>
      </c>
      <c r="AQ159">
        <v>1.40298997301683</v>
      </c>
      <c r="AR159">
        <v>0.35993381675434</v>
      </c>
      <c r="AS159">
        <v>17.3031094281321</v>
      </c>
      <c r="AT159">
        <v>0.542211817106518</v>
      </c>
      <c r="AU159">
        <v>2.2333052738526802</v>
      </c>
      <c r="AV159">
        <v>7.2577758961254998E-2</v>
      </c>
      <c r="AW159">
        <v>0.10322205281835201</v>
      </c>
      <c r="AX159">
        <v>8.1791810485309993E-3</v>
      </c>
    </row>
    <row r="160" spans="1:50" x14ac:dyDescent="0.25">
      <c r="A160" t="s">
        <v>710</v>
      </c>
      <c r="B160" s="63">
        <v>3070.6803996450299</v>
      </c>
      <c r="C160" s="133">
        <v>15676.8332272605</v>
      </c>
      <c r="D160" s="140">
        <v>6.0367219538934001E-2</v>
      </c>
      <c r="E160" s="87">
        <v>1.3804694108358001E-2</v>
      </c>
      <c r="F160" s="31">
        <f t="shared" si="8"/>
        <v>6.2500260948240446E-2</v>
      </c>
      <c r="G160" s="89">
        <f t="shared" si="9"/>
        <v>1.3804694108358001E-2</v>
      </c>
      <c r="H160" s="115">
        <v>0.279971618255831</v>
      </c>
      <c r="I160" s="147">
        <v>6.8457497191609998E-3</v>
      </c>
      <c r="J160" s="150">
        <v>0.10692552592223044</v>
      </c>
      <c r="K160" s="167">
        <v>0.21525193655150701</v>
      </c>
      <c r="L160">
        <v>5.0778031043460001E-2</v>
      </c>
      <c r="M160" s="92">
        <f t="shared" si="10"/>
        <v>0.22285774145033366</v>
      </c>
      <c r="N160" s="92">
        <f t="shared" si="11"/>
        <v>5.0778031043460001E-2</v>
      </c>
      <c r="O160" s="111">
        <v>3.57082858895413</v>
      </c>
      <c r="P160" s="111">
        <v>6.4323370148511999E-2</v>
      </c>
      <c r="Q160" s="34">
        <v>7.6360892911014361E-2</v>
      </c>
      <c r="Y160">
        <v>7815.1559658122396</v>
      </c>
      <c r="Z160">
        <v>261.06472935476103</v>
      </c>
      <c r="AA160">
        <v>56772.666191454198</v>
      </c>
      <c r="AB160">
        <v>1956.04327073848</v>
      </c>
      <c r="AC160">
        <v>1285.1178192544601</v>
      </c>
      <c r="AD160">
        <v>113.30654534186699</v>
      </c>
      <c r="AE160">
        <v>214184.35569940499</v>
      </c>
      <c r="AF160">
        <v>9663.3944116184794</v>
      </c>
      <c r="AG160">
        <v>4.6693196915014497</v>
      </c>
      <c r="AH160">
        <v>0.293553773647796</v>
      </c>
      <c r="AI160">
        <v>75.201386817415099</v>
      </c>
      <c r="AJ160">
        <v>6.2235930924887501</v>
      </c>
      <c r="AK160">
        <v>116.170220649152</v>
      </c>
      <c r="AL160">
        <v>27.3640840494541</v>
      </c>
      <c r="AM160">
        <v>9.3913077700031202</v>
      </c>
      <c r="AN160">
        <v>1.87635112272808</v>
      </c>
      <c r="AO160">
        <v>4.1599196182702203</v>
      </c>
      <c r="AP160">
        <v>0.78352816131943404</v>
      </c>
      <c r="AQ160">
        <v>1.1086278823562099</v>
      </c>
      <c r="AR160">
        <v>0.15214969822028601</v>
      </c>
      <c r="AS160">
        <v>9.8407451518279494</v>
      </c>
      <c r="AT160">
        <v>0.35238306403458802</v>
      </c>
      <c r="AU160">
        <v>1.4407481086142599</v>
      </c>
      <c r="AV160">
        <v>5.4400124570196003E-2</v>
      </c>
      <c r="AW160">
        <v>3.2670238847405701</v>
      </c>
      <c r="AX160">
        <v>0.76379793431904797</v>
      </c>
    </row>
    <row r="161" spans="1:50" x14ac:dyDescent="0.25">
      <c r="A161" t="s">
        <v>711</v>
      </c>
      <c r="B161" s="63">
        <v>5851.4053810368896</v>
      </c>
      <c r="C161" s="133">
        <v>30023.3243675126</v>
      </c>
      <c r="D161" s="140">
        <v>0.12970786481670299</v>
      </c>
      <c r="E161" s="87">
        <v>4.2510083425126001E-2</v>
      </c>
      <c r="F161" s="31">
        <f t="shared" si="8"/>
        <v>0.13429101853621975</v>
      </c>
      <c r="G161" s="89">
        <f t="shared" si="9"/>
        <v>4.2510083425126001E-2</v>
      </c>
      <c r="H161" s="115">
        <v>0.28431361156357998</v>
      </c>
      <c r="I161" s="147">
        <v>1.1014791813369E-2</v>
      </c>
      <c r="J161" s="150">
        <v>0.11820966702563424</v>
      </c>
      <c r="K161" s="167">
        <v>0.45550876204746799</v>
      </c>
      <c r="L161">
        <v>0.149085081809779</v>
      </c>
      <c r="M161" s="92">
        <f t="shared" si="10"/>
        <v>0.47160390539132396</v>
      </c>
      <c r="N161" s="92">
        <f t="shared" si="11"/>
        <v>0.149085081809779</v>
      </c>
      <c r="O161" s="111">
        <v>3.5161812596968902</v>
      </c>
      <c r="P161" s="111">
        <v>0.118847059805452</v>
      </c>
      <c r="Q161" s="34">
        <v>0.10327132151305767</v>
      </c>
      <c r="Y161">
        <v>8136.1521672220497</v>
      </c>
      <c r="Z161">
        <v>271.48682880689398</v>
      </c>
      <c r="AA161">
        <v>53044.831474628299</v>
      </c>
      <c r="AB161">
        <v>1813.95459998452</v>
      </c>
      <c r="AC161">
        <v>512.51284893436502</v>
      </c>
      <c r="AD161">
        <v>38.176975273782801</v>
      </c>
      <c r="AE161">
        <v>220767.024274572</v>
      </c>
      <c r="AF161">
        <v>9752.9401504030993</v>
      </c>
      <c r="AG161">
        <v>4.5720790651092997</v>
      </c>
      <c r="AH161">
        <v>0.44742622544792399</v>
      </c>
      <c r="AI161">
        <v>403.49394893437801</v>
      </c>
      <c r="AJ161">
        <v>27.762465312081201</v>
      </c>
      <c r="AK161">
        <v>226.39645513796199</v>
      </c>
      <c r="AL161">
        <v>54.526312891039403</v>
      </c>
      <c r="AM161">
        <v>31.713343036043899</v>
      </c>
      <c r="AN161">
        <v>3.9621600963260599</v>
      </c>
      <c r="AO161">
        <v>13.3855057151073</v>
      </c>
      <c r="AP161">
        <v>1.5756180957504</v>
      </c>
      <c r="AQ161">
        <v>3.20019889092712</v>
      </c>
      <c r="AR161">
        <v>0.33521800187022799</v>
      </c>
      <c r="AS161">
        <v>44.529437476990402</v>
      </c>
      <c r="AT161">
        <v>1.4041391119283499</v>
      </c>
      <c r="AU161">
        <v>6.1687610601528897</v>
      </c>
      <c r="AV161">
        <v>0.19449823452242901</v>
      </c>
      <c r="AW161">
        <v>6.5754744676569397</v>
      </c>
      <c r="AX161">
        <v>1.4822656716307301</v>
      </c>
    </row>
    <row r="162" spans="1:50" s="56" customFormat="1" x14ac:dyDescent="0.25">
      <c r="A162" s="56" t="s">
        <v>712</v>
      </c>
      <c r="B162" s="83">
        <v>1379.3377407713101</v>
      </c>
      <c r="C162" s="136">
        <v>7131.9115210005702</v>
      </c>
      <c r="D162" s="141">
        <v>0.43316225913392198</v>
      </c>
      <c r="E162" s="145">
        <v>0.102585638045409</v>
      </c>
      <c r="F162" s="57">
        <f t="shared" si="8"/>
        <v>0.44846780149181503</v>
      </c>
      <c r="G162" s="107">
        <f t="shared" si="9"/>
        <v>0.102585638045409</v>
      </c>
      <c r="H162" s="164">
        <v>0.28191271000301599</v>
      </c>
      <c r="I162" s="157">
        <v>9.7177993235060007E-3</v>
      </c>
      <c r="J162" s="158">
        <v>0.14555171137269751</v>
      </c>
      <c r="K162" s="168">
        <v>1.5367996542971301</v>
      </c>
      <c r="L162" s="56">
        <v>0.354867873925788</v>
      </c>
      <c r="M162" s="112">
        <f t="shared" si="10"/>
        <v>1.5911015970644198</v>
      </c>
      <c r="N162" s="112">
        <f t="shared" si="11"/>
        <v>0.354867873925788</v>
      </c>
      <c r="O162" s="113">
        <v>3.5461206384646302</v>
      </c>
      <c r="P162" s="113">
        <v>0.110574760491898</v>
      </c>
      <c r="Q162" s="114">
        <v>0.13503709008674367</v>
      </c>
      <c r="R162" s="56" t="s">
        <v>337</v>
      </c>
      <c r="Y162" s="56">
        <v>8152.1323637815303</v>
      </c>
      <c r="Z162" s="56">
        <v>268.91572581302501</v>
      </c>
      <c r="AA162" s="56">
        <v>52810.143182720101</v>
      </c>
      <c r="AB162" s="56">
        <v>1792.32833676006</v>
      </c>
      <c r="AC162" s="56">
        <v>532.91387065396702</v>
      </c>
      <c r="AD162" s="56">
        <v>39.781580745918099</v>
      </c>
      <c r="AE162" s="56">
        <v>219927.467000565</v>
      </c>
      <c r="AF162" s="56">
        <v>9529.2165119956808</v>
      </c>
      <c r="AG162" s="56">
        <v>18.413451677060799</v>
      </c>
      <c r="AH162" s="56">
        <v>2.61666488988562</v>
      </c>
      <c r="AI162" s="56">
        <v>419.05634818428001</v>
      </c>
      <c r="AJ162" s="56">
        <v>28.8561505557483</v>
      </c>
      <c r="AK162" s="56">
        <v>52.849140993925197</v>
      </c>
      <c r="AL162" s="56">
        <v>10.8852026113825</v>
      </c>
      <c r="AM162" s="56">
        <v>245.61179654441301</v>
      </c>
      <c r="AN162" s="56">
        <v>27.077517310299999</v>
      </c>
      <c r="AO162" s="56">
        <v>105.559671796907</v>
      </c>
      <c r="AP162" s="56">
        <v>11.511146326541899</v>
      </c>
      <c r="AQ162" s="56">
        <v>20.974434051444</v>
      </c>
      <c r="AR162" s="56">
        <v>2.2072236757215</v>
      </c>
      <c r="AS162" s="56">
        <v>38.033870888200603</v>
      </c>
      <c r="AT162" s="56">
        <v>1.1647801454020099</v>
      </c>
      <c r="AU162" s="56">
        <v>4.9374478423063302</v>
      </c>
      <c r="AV162" s="56">
        <v>0.14998048566646299</v>
      </c>
      <c r="AW162" s="56">
        <v>1.5545794548977601</v>
      </c>
      <c r="AX162" s="56">
        <v>0.33319859296610499</v>
      </c>
    </row>
    <row r="163" spans="1:50" x14ac:dyDescent="0.25">
      <c r="A163" t="s">
        <v>713</v>
      </c>
      <c r="B163" s="63">
        <v>3346.8049087327499</v>
      </c>
      <c r="C163" s="133">
        <v>16849.7520790374</v>
      </c>
      <c r="D163" s="140">
        <v>0.338456306524068</v>
      </c>
      <c r="E163" s="87">
        <v>7.3738710422089002E-2</v>
      </c>
      <c r="F163" s="31">
        <f t="shared" si="8"/>
        <v>0.3504154678465658</v>
      </c>
      <c r="G163" s="89">
        <f t="shared" si="9"/>
        <v>7.3738710422089002E-2</v>
      </c>
      <c r="H163" s="115">
        <v>0.28575272844815502</v>
      </c>
      <c r="I163" s="147">
        <v>4.0660871579080004E-3</v>
      </c>
      <c r="J163" s="150">
        <v>6.5312058255845309E-2</v>
      </c>
      <c r="K163" s="167">
        <v>1.18288671945216</v>
      </c>
      <c r="L163">
        <v>0.25584684995552098</v>
      </c>
      <c r="M163" s="92">
        <f t="shared" si="10"/>
        <v>1.2246833497157554</v>
      </c>
      <c r="N163" s="92">
        <f t="shared" si="11"/>
        <v>0.25584684995552098</v>
      </c>
      <c r="O163" s="111">
        <v>3.49709532066773</v>
      </c>
      <c r="P163" s="111">
        <v>4.7122825006114998E-2</v>
      </c>
      <c r="Q163" s="34">
        <v>6.2299839822068534E-2</v>
      </c>
      <c r="Y163">
        <v>8101.9908912064402</v>
      </c>
      <c r="Z163">
        <v>268.99231275994299</v>
      </c>
      <c r="AA163">
        <v>52323.163412616697</v>
      </c>
      <c r="AB163">
        <v>1799.8934593148699</v>
      </c>
      <c r="AC163">
        <v>500.21248101090902</v>
      </c>
      <c r="AD163">
        <v>36.574446673657398</v>
      </c>
      <c r="AE163">
        <v>222452.80074817501</v>
      </c>
      <c r="AF163">
        <v>9880.05721667324</v>
      </c>
      <c r="AG163">
        <v>1.3960805522493001</v>
      </c>
      <c r="AH163">
        <v>0.34828961086563398</v>
      </c>
      <c r="AI163">
        <v>434.03190271043098</v>
      </c>
      <c r="AJ163">
        <v>29.7273044830124</v>
      </c>
      <c r="AK163">
        <v>126.42697860680801</v>
      </c>
      <c r="AL163">
        <v>16.058820412389501</v>
      </c>
      <c r="AM163">
        <v>23.9896861115398</v>
      </c>
      <c r="AN163">
        <v>5.8544450483093904</v>
      </c>
      <c r="AO163">
        <v>10.493434808133699</v>
      </c>
      <c r="AP163">
        <v>2.5506361639791901</v>
      </c>
      <c r="AQ163">
        <v>2.3358856838717599</v>
      </c>
      <c r="AR163">
        <v>0.130051911312104</v>
      </c>
      <c r="AS163">
        <v>61.903673543521101</v>
      </c>
      <c r="AT163">
        <v>1.87237926109543</v>
      </c>
      <c r="AU163">
        <v>9.0372974513843491</v>
      </c>
      <c r="AV163">
        <v>0.27304479716389202</v>
      </c>
      <c r="AW163">
        <v>3.6280630348612499</v>
      </c>
      <c r="AX163">
        <v>0.44998192611599902</v>
      </c>
    </row>
    <row r="164" spans="1:50" x14ac:dyDescent="0.25">
      <c r="A164" t="s">
        <v>714</v>
      </c>
      <c r="B164" s="63">
        <v>3341.51111182565</v>
      </c>
      <c r="C164" s="133">
        <v>16886.1669624887</v>
      </c>
      <c r="D164" s="140">
        <v>1.8174913703015001E-2</v>
      </c>
      <c r="E164" s="87">
        <v>4.6637707815350002E-3</v>
      </c>
      <c r="F164" s="31">
        <f t="shared" si="8"/>
        <v>1.881711395399888E-2</v>
      </c>
      <c r="G164" s="89">
        <f t="shared" si="9"/>
        <v>4.6637707815350002E-3</v>
      </c>
      <c r="H164" s="115">
        <v>0.28315970708131699</v>
      </c>
      <c r="I164" s="147">
        <v>7.8944804243610001E-3</v>
      </c>
      <c r="J164" s="150">
        <v>0.1086493813962908</v>
      </c>
      <c r="K164" s="167">
        <v>6.4025631686896997E-2</v>
      </c>
      <c r="L164">
        <v>1.6837499959250001E-2</v>
      </c>
      <c r="M164" s="92">
        <f t="shared" si="10"/>
        <v>6.6287941011199628E-2</v>
      </c>
      <c r="N164" s="92">
        <f t="shared" si="11"/>
        <v>1.6837499959250001E-2</v>
      </c>
      <c r="O164" s="111">
        <v>3.5299665943038701</v>
      </c>
      <c r="P164" s="111">
        <v>6.9484916289557996E-2</v>
      </c>
      <c r="Q164" s="34">
        <v>7.4850758817379015E-2</v>
      </c>
      <c r="Y164">
        <v>7709.5864475835997</v>
      </c>
      <c r="Z164">
        <v>255.68561412580499</v>
      </c>
      <c r="AA164">
        <v>56011.279713435797</v>
      </c>
      <c r="AB164">
        <v>1882.0481505754799</v>
      </c>
      <c r="AC164">
        <v>2123.9878794587598</v>
      </c>
      <c r="AD164">
        <v>159.07723798178401</v>
      </c>
      <c r="AE164">
        <v>215074.94697845599</v>
      </c>
      <c r="AF164">
        <v>9383.6066831379303</v>
      </c>
      <c r="AG164">
        <v>0.240800393175405</v>
      </c>
      <c r="AH164">
        <v>4.5039654999678998E-2</v>
      </c>
      <c r="AI164">
        <v>25.606226851990399</v>
      </c>
      <c r="AJ164">
        <v>3.0156834269988502</v>
      </c>
      <c r="AK164">
        <v>116.31030151205699</v>
      </c>
      <c r="AL164">
        <v>28.205148466539399</v>
      </c>
      <c r="AM164">
        <v>1.56503889172385</v>
      </c>
      <c r="AN164">
        <v>0.28188215761527902</v>
      </c>
      <c r="AO164">
        <v>0.90728879211170999</v>
      </c>
      <c r="AP164">
        <v>6.9400939397314995E-2</v>
      </c>
      <c r="AQ164">
        <v>0.4175123650766</v>
      </c>
      <c r="AR164">
        <v>5.6466313701796E-2</v>
      </c>
      <c r="AS164">
        <v>3.0571909607299999</v>
      </c>
      <c r="AT164">
        <v>0.202558892188585</v>
      </c>
      <c r="AU164">
        <v>0.47925384529506498</v>
      </c>
      <c r="AV164">
        <v>3.9843043820832001E-2</v>
      </c>
      <c r="AW164">
        <v>3.59116097323427</v>
      </c>
      <c r="AX164">
        <v>0.90458270819475195</v>
      </c>
    </row>
    <row r="165" spans="1:50" x14ac:dyDescent="0.25">
      <c r="A165" t="s">
        <v>715</v>
      </c>
      <c r="B165" s="63">
        <v>156.93483220628499</v>
      </c>
      <c r="C165" s="133">
        <v>701.33681410353802</v>
      </c>
      <c r="D165" s="140">
        <v>3.9200634162932202</v>
      </c>
      <c r="E165" s="87">
        <v>0.57803873435915898</v>
      </c>
      <c r="F165" s="31">
        <f t="shared" si="8"/>
        <v>4.0585766302183357</v>
      </c>
      <c r="G165" s="89">
        <f t="shared" si="9"/>
        <v>0.57803873435915898</v>
      </c>
      <c r="H165" s="115">
        <v>0.31898295224469198</v>
      </c>
      <c r="I165" s="147">
        <v>2.7014857079596999E-2</v>
      </c>
      <c r="J165" s="150">
        <v>0.57434302659263869</v>
      </c>
      <c r="K165" s="167">
        <v>12.259289286888301</v>
      </c>
      <c r="L165">
        <v>1.90090359231105</v>
      </c>
      <c r="M165" s="92">
        <f t="shared" si="10"/>
        <v>12.692464309646049</v>
      </c>
      <c r="N165" s="92">
        <f t="shared" si="11"/>
        <v>1.90090359231105</v>
      </c>
      <c r="O165" s="111">
        <v>3.1439336875867001</v>
      </c>
      <c r="P165" s="111">
        <v>0.24411758124406899</v>
      </c>
      <c r="Q165" s="34">
        <v>0.50076144384075116</v>
      </c>
      <c r="Y165">
        <v>7851.6453736383701</v>
      </c>
      <c r="Z165">
        <v>279.87338307329799</v>
      </c>
      <c r="AA165">
        <v>53826.852462867399</v>
      </c>
      <c r="AB165">
        <v>1989.13889035126</v>
      </c>
      <c r="AC165">
        <v>528.40520323579995</v>
      </c>
      <c r="AD165">
        <v>42.630460067512203</v>
      </c>
      <c r="AE165">
        <v>220103.34402349</v>
      </c>
      <c r="AF165">
        <v>9829.8704652032993</v>
      </c>
      <c r="AG165">
        <v>3.9083861687683998</v>
      </c>
      <c r="AH165">
        <v>0.22584436098774899</v>
      </c>
      <c r="AI165">
        <v>238.89075423107701</v>
      </c>
      <c r="AJ165">
        <v>20.6541841365656</v>
      </c>
      <c r="AK165">
        <v>6.8212534030746799</v>
      </c>
      <c r="AL165">
        <v>1.9820255230158199</v>
      </c>
      <c r="AM165">
        <v>28.911806755809</v>
      </c>
      <c r="AN165">
        <v>5.1045128096185604</v>
      </c>
      <c r="AO165">
        <v>12.5788107407389</v>
      </c>
      <c r="AP165">
        <v>2.49143710882643</v>
      </c>
      <c r="AQ165">
        <v>2.8952654170555698</v>
      </c>
      <c r="AR165">
        <v>0.50428741460081905</v>
      </c>
      <c r="AS165">
        <v>30.217694860019499</v>
      </c>
      <c r="AT165">
        <v>1.0022420790234201</v>
      </c>
      <c r="AU165">
        <v>4.2399828748730899</v>
      </c>
      <c r="AV165">
        <v>0.14019052631326701</v>
      </c>
      <c r="AW165">
        <v>0.14590128018121401</v>
      </c>
      <c r="AX165">
        <v>4.4936391861034E-2</v>
      </c>
    </row>
    <row r="166" spans="1:50" x14ac:dyDescent="0.25">
      <c r="A166" t="s">
        <v>716</v>
      </c>
      <c r="B166" s="63">
        <v>5870.5214731407896</v>
      </c>
      <c r="C166" s="133">
        <v>29531.807064711898</v>
      </c>
      <c r="D166" s="140">
        <v>4.7180483155407002E-2</v>
      </c>
      <c r="E166" s="87">
        <v>3.4877394714694997E-2</v>
      </c>
      <c r="F166" s="31">
        <f t="shared" si="8"/>
        <v>4.8847578725655386E-2</v>
      </c>
      <c r="G166" s="89">
        <f t="shared" si="9"/>
        <v>3.4877394714694997E-2</v>
      </c>
      <c r="H166" s="115">
        <v>0.28409220205670799</v>
      </c>
      <c r="I166" s="147">
        <v>7.6068500270220002E-3</v>
      </c>
      <c r="J166" s="150">
        <v>3.6221287926038501E-2</v>
      </c>
      <c r="K166" s="167">
        <v>0.165741459596359</v>
      </c>
      <c r="L166">
        <v>0.13806235526622099</v>
      </c>
      <c r="M166" s="92">
        <f t="shared" si="10"/>
        <v>0.17159783991763441</v>
      </c>
      <c r="N166" s="92">
        <f t="shared" si="11"/>
        <v>0.13806235526622099</v>
      </c>
      <c r="O166" s="111">
        <v>3.51953827225238</v>
      </c>
      <c r="P166" s="111">
        <v>7.1371650354566996E-2</v>
      </c>
      <c r="Q166" s="34">
        <v>2.4344223594861828E-2</v>
      </c>
      <c r="Y166">
        <v>7697.30063478991</v>
      </c>
      <c r="Z166">
        <v>243.22735263887901</v>
      </c>
      <c r="AA166">
        <v>53931.487897503597</v>
      </c>
      <c r="AB166">
        <v>1754.92947317838</v>
      </c>
      <c r="AC166">
        <v>547.91743944492805</v>
      </c>
      <c r="AD166">
        <v>39.720257949797599</v>
      </c>
      <c r="AE166">
        <v>211627.69897207699</v>
      </c>
      <c r="AF166">
        <v>10127.0737931165</v>
      </c>
      <c r="AG166">
        <v>5.5486265371312404</v>
      </c>
      <c r="AH166">
        <v>0.49379821881219399</v>
      </c>
      <c r="AI166">
        <v>118.46234784985801</v>
      </c>
      <c r="AJ166">
        <v>9.8134927228575002</v>
      </c>
      <c r="AK166">
        <v>236.72853113752601</v>
      </c>
      <c r="AL166">
        <v>34.496965294534597</v>
      </c>
      <c r="AM166">
        <v>44.955405358683798</v>
      </c>
      <c r="AN166">
        <v>4.4209580398512802</v>
      </c>
      <c r="AO166">
        <v>19.646005182755999</v>
      </c>
      <c r="AP166">
        <v>1.8689966221118399</v>
      </c>
      <c r="AQ166">
        <v>4.3922821176780902</v>
      </c>
      <c r="AR166">
        <v>0.46886875527039501</v>
      </c>
      <c r="AS166">
        <v>16.589265719475598</v>
      </c>
      <c r="AT166">
        <v>0.53260805219216101</v>
      </c>
      <c r="AU166">
        <v>2.45923086472347</v>
      </c>
      <c r="AV166">
        <v>8.1727067060798006E-2</v>
      </c>
      <c r="AW166">
        <v>7.0879426184651404</v>
      </c>
      <c r="AX166">
        <v>1.027396370608</v>
      </c>
    </row>
    <row r="167" spans="1:50" x14ac:dyDescent="0.25">
      <c r="A167" t="s">
        <v>717</v>
      </c>
      <c r="B167" s="63">
        <v>423.34365057789603</v>
      </c>
      <c r="C167" s="133">
        <v>2079.4278948794299</v>
      </c>
      <c r="D167" s="140">
        <v>0.90502337749426698</v>
      </c>
      <c r="E167" s="87">
        <v>0.176149218857932</v>
      </c>
      <c r="F167" s="31">
        <f t="shared" si="8"/>
        <v>0.93700186441696842</v>
      </c>
      <c r="G167" s="89">
        <f t="shared" si="9"/>
        <v>0.176149218857932</v>
      </c>
      <c r="H167" s="115">
        <v>0.29272106259998898</v>
      </c>
      <c r="I167" s="147">
        <v>2.2999485210925999E-2</v>
      </c>
      <c r="J167" s="150">
        <v>0.40368556333081357</v>
      </c>
      <c r="K167" s="167">
        <v>3.0806089119715798</v>
      </c>
      <c r="L167">
        <v>0.58479481094867203</v>
      </c>
      <c r="M167" s="92">
        <f t="shared" si="10"/>
        <v>3.1894604778595173</v>
      </c>
      <c r="N167" s="92">
        <f t="shared" si="11"/>
        <v>0.58479481094867203</v>
      </c>
      <c r="O167" s="111">
        <v>3.4095351738970998</v>
      </c>
      <c r="P167" s="111">
        <v>0.21722993756835901</v>
      </c>
      <c r="Q167" s="34">
        <v>0.33562751651677947</v>
      </c>
      <c r="Y167">
        <v>7614.49228763666</v>
      </c>
      <c r="Z167">
        <v>245.65677371686201</v>
      </c>
      <c r="AA167">
        <v>54743.087530233403</v>
      </c>
      <c r="AB167">
        <v>1930.6044365037701</v>
      </c>
      <c r="AC167">
        <v>560.96379168768897</v>
      </c>
      <c r="AD167">
        <v>41.078304267566999</v>
      </c>
      <c r="AE167">
        <v>216711.550744807</v>
      </c>
      <c r="AF167">
        <v>9539.5031605343793</v>
      </c>
      <c r="AG167">
        <v>1.85980595831052</v>
      </c>
      <c r="AH167">
        <v>0.39279787891047602</v>
      </c>
      <c r="AI167">
        <v>183.77876138492499</v>
      </c>
      <c r="AJ167">
        <v>13.835983024840401</v>
      </c>
      <c r="AK167">
        <v>15.7498831840498</v>
      </c>
      <c r="AL167">
        <v>4.0618991216534601</v>
      </c>
      <c r="AM167">
        <v>29.650368535761299</v>
      </c>
      <c r="AN167">
        <v>6.4596851664704804</v>
      </c>
      <c r="AO167">
        <v>12.885210625577599</v>
      </c>
      <c r="AP167">
        <v>2.8527389202986901</v>
      </c>
      <c r="AQ167">
        <v>2.67720155693699</v>
      </c>
      <c r="AR167">
        <v>0.55743573952154102</v>
      </c>
      <c r="AS167">
        <v>20.648754136458901</v>
      </c>
      <c r="AT167">
        <v>0.64365139862385501</v>
      </c>
      <c r="AU167">
        <v>2.9162561920526402</v>
      </c>
      <c r="AV167">
        <v>9.0380332771707997E-2</v>
      </c>
      <c r="AW167">
        <v>0.43815956992687399</v>
      </c>
      <c r="AX167">
        <v>0.115471296414388</v>
      </c>
    </row>
    <row r="168" spans="1:50" x14ac:dyDescent="0.25">
      <c r="A168" t="s">
        <v>718</v>
      </c>
      <c r="B168" s="63">
        <v>48.7934738960004</v>
      </c>
      <c r="C168" s="133">
        <v>224.89040875451801</v>
      </c>
      <c r="D168" s="140">
        <v>4.41858918432703</v>
      </c>
      <c r="E168" s="87">
        <v>0.58976598672951097</v>
      </c>
      <c r="F168" s="31">
        <f t="shared" si="8"/>
        <v>4.5747175230656474</v>
      </c>
      <c r="G168" s="89">
        <f t="shared" si="9"/>
        <v>0.58976598672951097</v>
      </c>
      <c r="H168" s="115">
        <v>0.30955901186857498</v>
      </c>
      <c r="I168" s="147">
        <v>4.4377991954113002E-2</v>
      </c>
      <c r="J168" s="150">
        <v>0.93104763556804582</v>
      </c>
      <c r="K168" s="167">
        <v>14.285525731618399</v>
      </c>
      <c r="L168">
        <v>1.85848122767591</v>
      </c>
      <c r="M168" s="92">
        <f t="shared" si="10"/>
        <v>14.790296668096632</v>
      </c>
      <c r="N168" s="92">
        <f t="shared" si="11"/>
        <v>1.85848122767591</v>
      </c>
      <c r="O168" s="111">
        <v>3.2463678063543</v>
      </c>
      <c r="P168" s="111">
        <v>0.46427861477856502</v>
      </c>
      <c r="Q168" s="34">
        <v>0.90966397059069526</v>
      </c>
      <c r="Y168">
        <v>7613.0828406340397</v>
      </c>
      <c r="Z168">
        <v>243.82939467179699</v>
      </c>
      <c r="AA168">
        <v>55765.614590441</v>
      </c>
      <c r="AB168">
        <v>1864.92254966204</v>
      </c>
      <c r="AC168">
        <v>574.17725067209699</v>
      </c>
      <c r="AD168">
        <v>44.099309426966897</v>
      </c>
      <c r="AE168">
        <v>211261.36137157201</v>
      </c>
      <c r="AF168">
        <v>10169.566641519201</v>
      </c>
      <c r="AG168">
        <v>1.16006988136513</v>
      </c>
      <c r="AH168">
        <v>0.17401141487801</v>
      </c>
      <c r="AI168">
        <v>91.589072415446196</v>
      </c>
      <c r="AJ168">
        <v>9.0060594264382008</v>
      </c>
      <c r="AK168">
        <v>2.9718006684581599</v>
      </c>
      <c r="AL168">
        <v>0.68292779328144804</v>
      </c>
      <c r="AM168">
        <v>1.65593348309433</v>
      </c>
      <c r="AN168">
        <v>0.21140126180770599</v>
      </c>
      <c r="AO168">
        <v>1.7039813644108099</v>
      </c>
      <c r="AP168">
        <v>0.14625633594325699</v>
      </c>
      <c r="AQ168">
        <v>0.73556365452302497</v>
      </c>
      <c r="AR168">
        <v>9.3416751705359999E-2</v>
      </c>
      <c r="AS168">
        <v>11.475367844731201</v>
      </c>
      <c r="AT168">
        <v>0.38094531054409497</v>
      </c>
      <c r="AU168">
        <v>1.7169779476590701</v>
      </c>
      <c r="AV168">
        <v>5.7545714433166001E-2</v>
      </c>
      <c r="AW168">
        <v>5.2827486164281998E-2</v>
      </c>
      <c r="AX168">
        <v>8.5732828795529997E-3</v>
      </c>
    </row>
    <row r="169" spans="1:50" x14ac:dyDescent="0.25">
      <c r="A169" t="s">
        <v>719</v>
      </c>
      <c r="B169" s="63">
        <v>4598.2372974464097</v>
      </c>
      <c r="C169" s="133">
        <v>23537.013896044002</v>
      </c>
      <c r="D169" s="140">
        <v>6.3850287735058006E-2</v>
      </c>
      <c r="E169" s="87">
        <v>3.4078676576292002E-2</v>
      </c>
      <c r="F169" s="31">
        <f t="shared" si="8"/>
        <v>6.610640138043089E-2</v>
      </c>
      <c r="G169" s="89">
        <f t="shared" si="9"/>
        <v>3.4078676576292002E-2</v>
      </c>
      <c r="H169" s="115">
        <v>0.283006297958867</v>
      </c>
      <c r="I169" s="147">
        <v>1.9694244476084002E-2</v>
      </c>
      <c r="J169" s="150">
        <v>0.13038371833940565</v>
      </c>
      <c r="K169" s="167">
        <v>0.22521289622537599</v>
      </c>
      <c r="L169">
        <v>0.11065848060823701</v>
      </c>
      <c r="M169" s="92">
        <f t="shared" si="10"/>
        <v>0.23317066597570771</v>
      </c>
      <c r="N169" s="92">
        <f t="shared" si="11"/>
        <v>0.11065848060823701</v>
      </c>
      <c r="O169" s="111">
        <v>3.5326422241408602</v>
      </c>
      <c r="P169" s="111">
        <v>0.16339238149143301</v>
      </c>
      <c r="Q169" s="34">
        <v>9.4132739945673116E-2</v>
      </c>
      <c r="Y169">
        <v>14152.3661754774</v>
      </c>
      <c r="Z169">
        <v>447.20126207352502</v>
      </c>
      <c r="AA169">
        <v>43830.404398994098</v>
      </c>
      <c r="AB169">
        <v>1443.4483960504499</v>
      </c>
      <c r="AC169">
        <v>463.55992446747302</v>
      </c>
      <c r="AD169">
        <v>35.217973934354497</v>
      </c>
      <c r="AE169">
        <v>212101.71454113399</v>
      </c>
      <c r="AF169">
        <v>9051.3542878748995</v>
      </c>
      <c r="AG169">
        <v>1.54047446183791</v>
      </c>
      <c r="AH169">
        <v>0.15298772707106001</v>
      </c>
      <c r="AI169">
        <v>168.000372068621</v>
      </c>
      <c r="AJ169">
        <v>13.0733276347813</v>
      </c>
      <c r="AK169">
        <v>214.21921984442099</v>
      </c>
      <c r="AL169">
        <v>60.315975911532497</v>
      </c>
      <c r="AM169">
        <v>0.21718958258888099</v>
      </c>
      <c r="AN169">
        <v>3.6473054348558E-2</v>
      </c>
      <c r="AO169">
        <v>0.21638362287955601</v>
      </c>
      <c r="AP169">
        <v>3.4201208046445997E-2</v>
      </c>
      <c r="AQ169">
        <v>0.37003965938685002</v>
      </c>
      <c r="AR169">
        <v>4.8303868094482998E-2</v>
      </c>
      <c r="AS169">
        <v>19.025015044832699</v>
      </c>
      <c r="AT169">
        <v>0.59164669193322394</v>
      </c>
      <c r="AU169">
        <v>2.8100626859147502</v>
      </c>
      <c r="AV169">
        <v>8.9129836078069E-2</v>
      </c>
      <c r="AW169">
        <v>5.90815024268261</v>
      </c>
      <c r="AX169">
        <v>1.69186124015293</v>
      </c>
    </row>
    <row r="170" spans="1:50" x14ac:dyDescent="0.25">
      <c r="A170" t="s">
        <v>720</v>
      </c>
      <c r="B170" s="63">
        <v>165.76422883836</v>
      </c>
      <c r="C170" s="133">
        <v>677.24977850801997</v>
      </c>
      <c r="D170" s="140">
        <v>2.0413137088184001</v>
      </c>
      <c r="E170" s="87">
        <v>0.226715645306376</v>
      </c>
      <c r="F170" s="31">
        <f t="shared" si="8"/>
        <v>2.1134423691004316</v>
      </c>
      <c r="G170" s="89">
        <f t="shared" si="9"/>
        <v>0.226715645306376</v>
      </c>
      <c r="H170" s="115">
        <v>0.35206952498074701</v>
      </c>
      <c r="I170" s="147">
        <v>4.5458480118382001E-2</v>
      </c>
      <c r="J170" s="150">
        <v>0.86017192207004445</v>
      </c>
      <c r="K170" s="167">
        <v>5.8091620548794003</v>
      </c>
      <c r="L170">
        <v>0.78586353732278003</v>
      </c>
      <c r="M170" s="92">
        <f t="shared" si="10"/>
        <v>6.0144254960494505</v>
      </c>
      <c r="N170" s="92">
        <f t="shared" si="11"/>
        <v>0.78586353732278003</v>
      </c>
      <c r="O170" s="111">
        <v>2.83861175170306</v>
      </c>
      <c r="P170" s="111">
        <v>0.35990944725910301</v>
      </c>
      <c r="Q170" s="34">
        <v>0.93724601674864882</v>
      </c>
      <c r="Y170">
        <v>12941.2225823918</v>
      </c>
      <c r="Z170">
        <v>453.95170313369101</v>
      </c>
      <c r="AA170">
        <v>47146.306704937102</v>
      </c>
      <c r="AB170">
        <v>1688.1787087146899</v>
      </c>
      <c r="AC170">
        <v>475.71595375755197</v>
      </c>
      <c r="AD170">
        <v>37.094951718400097</v>
      </c>
      <c r="AE170">
        <v>226430.893410563</v>
      </c>
      <c r="AF170">
        <v>10347.862692648299</v>
      </c>
      <c r="AG170">
        <v>0.197130881180752</v>
      </c>
      <c r="AH170">
        <v>2.2665969648155999E-2</v>
      </c>
      <c r="AI170">
        <v>187.10716299648499</v>
      </c>
      <c r="AJ170">
        <v>14.465532670902</v>
      </c>
      <c r="AK170">
        <v>4.8599021276492103</v>
      </c>
      <c r="AL170">
        <v>0.80087983709347399</v>
      </c>
      <c r="AM170">
        <v>0.814923838989285</v>
      </c>
      <c r="AN170">
        <v>8.0214033465594997E-2</v>
      </c>
      <c r="AO170">
        <v>0.53271512051074099</v>
      </c>
      <c r="AP170">
        <v>5.9968267575141003E-2</v>
      </c>
      <c r="AQ170">
        <v>0.47518001207154198</v>
      </c>
      <c r="AR170">
        <v>6.0013221954763003E-2</v>
      </c>
      <c r="AS170">
        <v>16.185758695963401</v>
      </c>
      <c r="AT170">
        <v>0.53733919620774695</v>
      </c>
      <c r="AU170">
        <v>2.2024929275749199</v>
      </c>
      <c r="AV170">
        <v>6.8396096987608998E-2</v>
      </c>
      <c r="AW170">
        <v>0.14816361131964501</v>
      </c>
      <c r="AX170">
        <v>1.7940733006732001E-2</v>
      </c>
    </row>
    <row r="171" spans="1:50" x14ac:dyDescent="0.25">
      <c r="A171" t="s">
        <v>721</v>
      </c>
      <c r="B171" s="63">
        <v>186.30715710047599</v>
      </c>
      <c r="C171" s="133">
        <v>956.09485035270598</v>
      </c>
      <c r="D171" s="140">
        <v>1.26958270584993</v>
      </c>
      <c r="E171" s="87">
        <v>0.115174306781602</v>
      </c>
      <c r="F171" s="31">
        <f t="shared" si="8"/>
        <v>1.3144426895430774</v>
      </c>
      <c r="G171" s="89">
        <f t="shared" si="9"/>
        <v>0.115174306781602</v>
      </c>
      <c r="H171" s="115">
        <v>0.28035032392196002</v>
      </c>
      <c r="I171" s="147">
        <v>2.5665360841452E-2</v>
      </c>
      <c r="J171" s="150">
        <v>0.99094213882994975</v>
      </c>
      <c r="K171" s="167">
        <v>4.5284263623576901</v>
      </c>
      <c r="L171">
        <v>0.455254337000148</v>
      </c>
      <c r="M171" s="92">
        <f t="shared" si="10"/>
        <v>4.6884357353862773</v>
      </c>
      <c r="N171" s="92">
        <f t="shared" si="11"/>
        <v>0.455254337000148</v>
      </c>
      <c r="O171" s="111">
        <v>3.5697727427664101</v>
      </c>
      <c r="P171" s="111">
        <v>0.285123993652033</v>
      </c>
      <c r="Q171" s="34">
        <v>0.79448630325504743</v>
      </c>
      <c r="Y171">
        <v>12396.5470630045</v>
      </c>
      <c r="Z171">
        <v>418.60467168838801</v>
      </c>
      <c r="AA171">
        <v>48084.593291832498</v>
      </c>
      <c r="AB171">
        <v>1724.83663398773</v>
      </c>
      <c r="AC171">
        <v>491.87783638781798</v>
      </c>
      <c r="AD171">
        <v>36.7669696637276</v>
      </c>
      <c r="AE171">
        <v>230069.50873701999</v>
      </c>
      <c r="AF171">
        <v>10511.885184331401</v>
      </c>
      <c r="AG171">
        <v>9.6150336182358007E-2</v>
      </c>
      <c r="AH171">
        <v>1.6415750237837999E-2</v>
      </c>
      <c r="AI171">
        <v>171.92275849324</v>
      </c>
      <c r="AJ171">
        <v>13.361789434115099</v>
      </c>
      <c r="AK171">
        <v>8.8099889367034105</v>
      </c>
      <c r="AL171">
        <v>2.04579159712058</v>
      </c>
      <c r="AM171">
        <v>0.56907130330845002</v>
      </c>
      <c r="AN171">
        <v>6.9563492566604004E-2</v>
      </c>
      <c r="AO171">
        <v>0.26201207314095498</v>
      </c>
      <c r="AP171">
        <v>4.3464794374555998E-2</v>
      </c>
      <c r="AQ171">
        <v>0.37534838720117902</v>
      </c>
      <c r="AR171">
        <v>5.5919525905948002E-2</v>
      </c>
      <c r="AS171">
        <v>14.2138650207597</v>
      </c>
      <c r="AT171">
        <v>0.46314008440137699</v>
      </c>
      <c r="AU171">
        <v>1.91134455324797</v>
      </c>
      <c r="AV171">
        <v>6.4041178293615997E-2</v>
      </c>
      <c r="AW171">
        <v>0.204531694294561</v>
      </c>
      <c r="AX171">
        <v>2.9784614711861002E-2</v>
      </c>
    </row>
    <row r="172" spans="1:50" x14ac:dyDescent="0.25">
      <c r="A172" t="s">
        <v>722</v>
      </c>
      <c r="B172" s="63">
        <v>6246.4725758280001</v>
      </c>
      <c r="C172" s="133">
        <v>31538.018011290998</v>
      </c>
      <c r="D172" s="140">
        <v>4.1927033443522999E-2</v>
      </c>
      <c r="E172" s="87">
        <v>8.242977113875E-3</v>
      </c>
      <c r="F172" s="31">
        <f t="shared" si="8"/>
        <v>4.3408501352554842E-2</v>
      </c>
      <c r="G172" s="89">
        <f t="shared" si="9"/>
        <v>8.242977113875E-3</v>
      </c>
      <c r="H172" s="115">
        <v>0.28549361523696398</v>
      </c>
      <c r="I172" s="147">
        <v>2.979923798547E-3</v>
      </c>
      <c r="J172" s="150">
        <v>5.3090742510608045E-2</v>
      </c>
      <c r="K172" s="167">
        <v>0.14663031994699099</v>
      </c>
      <c r="L172">
        <v>2.8826593479365999E-2</v>
      </c>
      <c r="M172" s="92">
        <f t="shared" si="10"/>
        <v>0.15181141900531459</v>
      </c>
      <c r="N172" s="92">
        <f t="shared" si="11"/>
        <v>2.8826593479365999E-2</v>
      </c>
      <c r="O172" s="111">
        <v>3.5017482943314699</v>
      </c>
      <c r="P172" s="111">
        <v>3.6616229190616002E-2</v>
      </c>
      <c r="Q172" s="34">
        <v>5.3188672428075248E-2</v>
      </c>
      <c r="Y172">
        <v>11163.0361721145</v>
      </c>
      <c r="Z172">
        <v>368.41577268759198</v>
      </c>
      <c r="AA172">
        <v>50822.615398186797</v>
      </c>
      <c r="AB172">
        <v>1734.26319147753</v>
      </c>
      <c r="AC172">
        <v>480.21624344687302</v>
      </c>
      <c r="AD172">
        <v>36.080658511085097</v>
      </c>
      <c r="AE172">
        <v>223938.194085369</v>
      </c>
      <c r="AF172">
        <v>9799.3316510572204</v>
      </c>
      <c r="AG172">
        <v>2.3574050949280001E-2</v>
      </c>
      <c r="AH172">
        <v>6.5308687505079999E-3</v>
      </c>
      <c r="AI172">
        <v>169.123334831459</v>
      </c>
      <c r="AJ172">
        <v>12.560989125338899</v>
      </c>
      <c r="AK172">
        <v>242.398954079432</v>
      </c>
      <c r="AL172">
        <v>47.256401614834097</v>
      </c>
      <c r="AM172">
        <v>0.10382739996251</v>
      </c>
      <c r="AN172">
        <v>2.354444312133E-2</v>
      </c>
      <c r="AO172">
        <v>0.12664511002572301</v>
      </c>
      <c r="AP172">
        <v>2.4393794611746001E-2</v>
      </c>
      <c r="AQ172">
        <v>0.30877190182123299</v>
      </c>
      <c r="AR172">
        <v>4.1348930272963998E-2</v>
      </c>
      <c r="AS172">
        <v>15.246537396098001</v>
      </c>
      <c r="AT172">
        <v>0.51350877911985904</v>
      </c>
      <c r="AU172">
        <v>2.14863936379848</v>
      </c>
      <c r="AV172">
        <v>7.9636868342973996E-2</v>
      </c>
      <c r="AW172">
        <v>6.9713018703366698</v>
      </c>
      <c r="AX172">
        <v>1.37266364718251</v>
      </c>
    </row>
    <row r="173" spans="1:50" x14ac:dyDescent="0.25">
      <c r="A173" t="s">
        <v>723</v>
      </c>
      <c r="B173" s="63">
        <v>8601.9688939961907</v>
      </c>
      <c r="C173" s="133">
        <v>43562.349245092701</v>
      </c>
      <c r="D173" s="140">
        <v>2.3806012748070999E-2</v>
      </c>
      <c r="E173" s="87">
        <v>6.5566769826880004E-3</v>
      </c>
      <c r="F173" s="31">
        <f t="shared" si="8"/>
        <v>2.4647184684925941E-2</v>
      </c>
      <c r="G173" s="89">
        <f t="shared" si="9"/>
        <v>6.5566769826880004E-3</v>
      </c>
      <c r="H173" s="115">
        <v>0.28222217247643</v>
      </c>
      <c r="I173" s="147">
        <v>3.6656528601279998E-3</v>
      </c>
      <c r="J173" s="150">
        <v>4.7158836023338348E-2</v>
      </c>
      <c r="K173" s="167">
        <v>8.4190074442605997E-2</v>
      </c>
      <c r="L173">
        <v>2.3059349196763002E-2</v>
      </c>
      <c r="M173" s="92">
        <f t="shared" si="10"/>
        <v>8.7164882896767937E-2</v>
      </c>
      <c r="N173" s="92">
        <f t="shared" si="11"/>
        <v>2.3059349196763002E-2</v>
      </c>
      <c r="O173" s="111">
        <v>3.5417509230277102</v>
      </c>
      <c r="P173" s="111">
        <v>3.5909287343626001E-2</v>
      </c>
      <c r="Q173" s="34">
        <v>3.701711924080426E-2</v>
      </c>
      <c r="Y173">
        <v>11657.4040618739</v>
      </c>
      <c r="Z173">
        <v>385.48719875434</v>
      </c>
      <c r="AA173">
        <v>47470.277285940399</v>
      </c>
      <c r="AB173">
        <v>1625.3453232040299</v>
      </c>
      <c r="AC173">
        <v>502.13833597802699</v>
      </c>
      <c r="AD173">
        <v>38.413897405857</v>
      </c>
      <c r="AE173">
        <v>211253.04257456699</v>
      </c>
      <c r="AF173">
        <v>10059.0899309205</v>
      </c>
      <c r="AG173">
        <v>6.7962026916880598</v>
      </c>
      <c r="AH173">
        <v>0.48657304565836401</v>
      </c>
      <c r="AI173">
        <v>173.987407678041</v>
      </c>
      <c r="AJ173">
        <v>13.364063752346301</v>
      </c>
      <c r="AK173">
        <v>317.50991736929501</v>
      </c>
      <c r="AL173">
        <v>47.775647410484098</v>
      </c>
      <c r="AM173">
        <v>63.679225202809199</v>
      </c>
      <c r="AN173">
        <v>5.6470554847854499</v>
      </c>
      <c r="AO173">
        <v>26.239759073192602</v>
      </c>
      <c r="AP173">
        <v>2.13980630342843</v>
      </c>
      <c r="AQ173">
        <v>6.0979285729144799</v>
      </c>
      <c r="AR173">
        <v>0.54268625643972601</v>
      </c>
      <c r="AS173">
        <v>12.5549846953705</v>
      </c>
      <c r="AT173">
        <v>0.398434351351519</v>
      </c>
      <c r="AU173">
        <v>1.72192010274</v>
      </c>
      <c r="AV173">
        <v>6.1098298037548002E-2</v>
      </c>
      <c r="AW173">
        <v>9.8807907648801407</v>
      </c>
      <c r="AX173">
        <v>1.5651862785761199</v>
      </c>
    </row>
    <row r="174" spans="1:50" x14ac:dyDescent="0.25">
      <c r="A174" t="s">
        <v>724</v>
      </c>
      <c r="B174" s="63">
        <v>39509.204027228603</v>
      </c>
      <c r="C174" s="133">
        <v>201953.44155585999</v>
      </c>
      <c r="D174" s="140">
        <v>6.9734929532120002E-3</v>
      </c>
      <c r="E174" s="87">
        <v>1.4426163436890001E-3</v>
      </c>
      <c r="F174" s="31">
        <f t="shared" si="8"/>
        <v>7.2198973652474827E-3</v>
      </c>
      <c r="G174" s="89">
        <f t="shared" si="9"/>
        <v>1.4426163436890001E-3</v>
      </c>
      <c r="H174" s="115">
        <v>0.28158899574983398</v>
      </c>
      <c r="I174" s="147">
        <v>1.7390520152020001E-3</v>
      </c>
      <c r="J174" s="150">
        <v>2.9853579500654405E-2</v>
      </c>
      <c r="K174" s="167">
        <v>2.4733149356382999E-2</v>
      </c>
      <c r="L174">
        <v>5.1079852605269999E-3</v>
      </c>
      <c r="M174" s="92">
        <f t="shared" si="10"/>
        <v>2.5607081138609614E-2</v>
      </c>
      <c r="N174" s="92">
        <f t="shared" si="11"/>
        <v>5.1079852605269999E-3</v>
      </c>
      <c r="O174" s="111">
        <v>3.5514438919459299</v>
      </c>
      <c r="P174" s="111">
        <v>2.1308715388460998E-2</v>
      </c>
      <c r="Q174" s="34">
        <v>2.9052405394032314E-2</v>
      </c>
      <c r="Y174">
        <v>12643.897870037301</v>
      </c>
      <c r="Z174">
        <v>428.31660751882401</v>
      </c>
      <c r="AA174">
        <v>48566.668609939203</v>
      </c>
      <c r="AB174">
        <v>1684.37465968315</v>
      </c>
      <c r="AC174">
        <v>3268.6517296007</v>
      </c>
      <c r="AD174">
        <v>878.72998388923304</v>
      </c>
      <c r="AE174">
        <v>227493.236291523</v>
      </c>
      <c r="AF174">
        <v>10673.2846123781</v>
      </c>
      <c r="AG174">
        <v>0.215273756163542</v>
      </c>
      <c r="AH174">
        <v>2.0889797632607E-2</v>
      </c>
      <c r="AI174">
        <v>157.995785990012</v>
      </c>
      <c r="AJ174">
        <v>12.1527658109421</v>
      </c>
      <c r="AK174">
        <v>1596.2807699018099</v>
      </c>
      <c r="AL174">
        <v>226.24463981269301</v>
      </c>
      <c r="AM174">
        <v>1.0943834186185799</v>
      </c>
      <c r="AN174">
        <v>8.3332816934461998E-2</v>
      </c>
      <c r="AO174">
        <v>0.54950569245945402</v>
      </c>
      <c r="AP174">
        <v>5.3637880270845997E-2</v>
      </c>
      <c r="AQ174">
        <v>0.418225734070305</v>
      </c>
      <c r="AR174">
        <v>4.9151751315572999E-2</v>
      </c>
      <c r="AS174">
        <v>15.4135909754349</v>
      </c>
      <c r="AT174">
        <v>0.56509745785541698</v>
      </c>
      <c r="AU174">
        <v>2.3493039117442498</v>
      </c>
      <c r="AV174">
        <v>0.128790574487507</v>
      </c>
      <c r="AW174">
        <v>45.821550388174202</v>
      </c>
      <c r="AX174">
        <v>6.4756953763996101</v>
      </c>
    </row>
    <row r="175" spans="1:50" x14ac:dyDescent="0.25">
      <c r="A175" t="s">
        <v>725</v>
      </c>
      <c r="B175" s="63">
        <v>4584.4509635157101</v>
      </c>
      <c r="C175" s="133">
        <v>23326.299586016601</v>
      </c>
      <c r="D175" s="140">
        <v>6.490027995712E-2</v>
      </c>
      <c r="E175" s="87">
        <v>1.321948497399E-2</v>
      </c>
      <c r="F175" s="31">
        <f t="shared" si="8"/>
        <v>6.7193494481185237E-2</v>
      </c>
      <c r="G175" s="89">
        <f t="shared" si="9"/>
        <v>1.321948497399E-2</v>
      </c>
      <c r="H175" s="115">
        <v>0.282256947641222</v>
      </c>
      <c r="I175" s="147">
        <v>7.392312087307E-3</v>
      </c>
      <c r="J175" s="150">
        <v>0.12857830239379434</v>
      </c>
      <c r="K175" s="167">
        <v>0.22981874186127599</v>
      </c>
      <c r="L175">
        <v>4.5405318577906001E-2</v>
      </c>
      <c r="M175" s="92">
        <f t="shared" si="10"/>
        <v>0.23793925655068696</v>
      </c>
      <c r="N175" s="92">
        <f t="shared" si="11"/>
        <v>4.5405318577906001E-2</v>
      </c>
      <c r="O175" s="111">
        <v>3.5457856830014798</v>
      </c>
      <c r="P175" s="111">
        <v>8.4736473340622995E-2</v>
      </c>
      <c r="Q175" s="34">
        <v>0.12095856295943411</v>
      </c>
      <c r="Y175">
        <v>12497.0417415471</v>
      </c>
      <c r="Z175">
        <v>400.94776342923001</v>
      </c>
      <c r="AA175">
        <v>46916.347726528897</v>
      </c>
      <c r="AB175">
        <v>1595.01418938493</v>
      </c>
      <c r="AC175">
        <v>514.70686791299499</v>
      </c>
      <c r="AD175">
        <v>39.369053795902602</v>
      </c>
      <c r="AE175">
        <v>221260.678553317</v>
      </c>
      <c r="AF175">
        <v>10296.0966255655</v>
      </c>
      <c r="AG175">
        <v>0.43741208929539699</v>
      </c>
      <c r="AH175">
        <v>4.9851598659302998E-2</v>
      </c>
      <c r="AI175">
        <v>160.86457229931801</v>
      </c>
      <c r="AJ175">
        <v>12.272388656359601</v>
      </c>
      <c r="AK175">
        <v>176.93365961031</v>
      </c>
      <c r="AL175">
        <v>31.798825054922698</v>
      </c>
      <c r="AM175">
        <v>2.0010575335195302</v>
      </c>
      <c r="AN175">
        <v>0.60561441053305498</v>
      </c>
      <c r="AO175">
        <v>0.88464568697290802</v>
      </c>
      <c r="AP175">
        <v>7.0527030194967005E-2</v>
      </c>
      <c r="AQ175">
        <v>0.54221376003140997</v>
      </c>
      <c r="AR175">
        <v>5.6823787966448998E-2</v>
      </c>
      <c r="AS175">
        <v>16.965749346824602</v>
      </c>
      <c r="AT175">
        <v>0.53321596713106101</v>
      </c>
      <c r="AU175">
        <v>2.5540062037115301</v>
      </c>
      <c r="AV175">
        <v>8.6141539985757007E-2</v>
      </c>
      <c r="AW175">
        <v>5.3582397232004002</v>
      </c>
      <c r="AX175">
        <v>0.89838608233247697</v>
      </c>
    </row>
    <row r="176" spans="1:50" x14ac:dyDescent="0.25">
      <c r="A176" t="s">
        <v>726</v>
      </c>
      <c r="B176" s="63">
        <v>121.620327638904</v>
      </c>
      <c r="C176" s="133">
        <v>647.51840309039596</v>
      </c>
      <c r="D176" s="140">
        <v>1.3457641145506101</v>
      </c>
      <c r="E176" s="87">
        <v>0.13848298458918301</v>
      </c>
      <c r="F176" s="31">
        <f t="shared" si="8"/>
        <v>1.3933159250434504</v>
      </c>
      <c r="G176" s="89">
        <f t="shared" si="9"/>
        <v>0.13848298458918301</v>
      </c>
      <c r="H176" s="115">
        <v>0.276759565001229</v>
      </c>
      <c r="I176" s="147">
        <v>4.1297980230370998E-2</v>
      </c>
      <c r="J176" s="150">
        <v>0.68960642439259112</v>
      </c>
      <c r="K176" s="167">
        <v>4.9054352940262298</v>
      </c>
      <c r="L176">
        <v>0.47572447674128199</v>
      </c>
      <c r="M176" s="92">
        <f t="shared" si="10"/>
        <v>5.0787660634860163</v>
      </c>
      <c r="N176" s="92">
        <f t="shared" si="11"/>
        <v>0.47572447674128199</v>
      </c>
      <c r="O176" s="111">
        <v>3.6824096770163002</v>
      </c>
      <c r="P176" s="111">
        <v>0.57865800343190699</v>
      </c>
      <c r="Q176" s="34">
        <v>0.61714623603662255</v>
      </c>
      <c r="Y176">
        <v>11954.918938876401</v>
      </c>
      <c r="Z176">
        <v>427.123653236297</v>
      </c>
      <c r="AA176">
        <v>46885.4746760872</v>
      </c>
      <c r="AB176">
        <v>1641.2348380665101</v>
      </c>
      <c r="AC176">
        <v>495.59033475019902</v>
      </c>
      <c r="AD176">
        <v>37.9656104155939</v>
      </c>
      <c r="AE176">
        <v>220390.103587191</v>
      </c>
      <c r="AF176">
        <v>10455.1753340141</v>
      </c>
      <c r="AG176">
        <v>0.52841823628667595</v>
      </c>
      <c r="AH176">
        <v>8.1652298137141005E-2</v>
      </c>
      <c r="AI176">
        <v>143.59962723429101</v>
      </c>
      <c r="AJ176">
        <v>11.5721577388524</v>
      </c>
      <c r="AK176">
        <v>4.1277403089322897</v>
      </c>
      <c r="AL176">
        <v>0.467012283924784</v>
      </c>
      <c r="AM176">
        <v>0.20031609564609701</v>
      </c>
      <c r="AN176">
        <v>4.0737920436854001E-2</v>
      </c>
      <c r="AO176">
        <v>0.130723415822494</v>
      </c>
      <c r="AP176">
        <v>3.0695199984618001E-2</v>
      </c>
      <c r="AQ176">
        <v>0.38819597766946501</v>
      </c>
      <c r="AR176">
        <v>5.7395388280946001E-2</v>
      </c>
      <c r="AS176">
        <v>10.8426232939555</v>
      </c>
      <c r="AT176">
        <v>0.37133058059434199</v>
      </c>
      <c r="AU176">
        <v>1.47186999115798</v>
      </c>
      <c r="AV176">
        <v>4.8764610866421997E-2</v>
      </c>
      <c r="AW176">
        <v>0.15097396741472999</v>
      </c>
      <c r="AX176">
        <v>2.0165444431205999E-2</v>
      </c>
    </row>
    <row r="177" spans="1:50" x14ac:dyDescent="0.25">
      <c r="A177" t="s">
        <v>727</v>
      </c>
      <c r="B177" s="63">
        <v>397.82194696388899</v>
      </c>
      <c r="C177" s="133">
        <v>1921.66786051451</v>
      </c>
      <c r="D177" s="140">
        <v>0.58370946839462601</v>
      </c>
      <c r="E177" s="87">
        <v>0.120926865674439</v>
      </c>
      <c r="F177" s="31">
        <f t="shared" si="8"/>
        <v>0.60433451086965628</v>
      </c>
      <c r="G177" s="89">
        <f t="shared" si="9"/>
        <v>0.120926865674439</v>
      </c>
      <c r="H177" s="115">
        <v>0.30073231762573899</v>
      </c>
      <c r="I177" s="147">
        <v>2.4896257647622998E-2</v>
      </c>
      <c r="J177" s="150">
        <v>0.39960223645068271</v>
      </c>
      <c r="K177" s="167">
        <v>1.9415060595408999</v>
      </c>
      <c r="L177">
        <v>0.47762700071509201</v>
      </c>
      <c r="M177" s="92">
        <f t="shared" si="10"/>
        <v>2.0101080732339303</v>
      </c>
      <c r="N177" s="92">
        <f t="shared" si="11"/>
        <v>0.47762700071509201</v>
      </c>
      <c r="O177" s="111">
        <v>3.3332658954808401</v>
      </c>
      <c r="P177" s="111">
        <v>0.35506394435771099</v>
      </c>
      <c r="Q177" s="34">
        <v>0.43299860272230356</v>
      </c>
      <c r="Y177">
        <v>11797.0475090859</v>
      </c>
      <c r="Z177">
        <v>381.832179544459</v>
      </c>
      <c r="AA177">
        <v>49130.166515284502</v>
      </c>
      <c r="AB177">
        <v>1614.9448893874401</v>
      </c>
      <c r="AC177">
        <v>465.48308508644402</v>
      </c>
      <c r="AD177">
        <v>34.079647201711602</v>
      </c>
      <c r="AE177">
        <v>223057.58427311899</v>
      </c>
      <c r="AF177">
        <v>10272.672261412101</v>
      </c>
      <c r="AG177">
        <v>0.46620078223362099</v>
      </c>
      <c r="AH177">
        <v>3.2944739092507003E-2</v>
      </c>
      <c r="AI177">
        <v>174.202530052236</v>
      </c>
      <c r="AJ177">
        <v>12.9525163654486</v>
      </c>
      <c r="AK177">
        <v>17.358573276319898</v>
      </c>
      <c r="AL177">
        <v>4.3626910729350499</v>
      </c>
      <c r="AM177">
        <v>5.2716441650421002</v>
      </c>
      <c r="AN177">
        <v>0.23247199229335799</v>
      </c>
      <c r="AO177">
        <v>2.3962576662488999</v>
      </c>
      <c r="AP177">
        <v>0.131800262289476</v>
      </c>
      <c r="AQ177">
        <v>0.78105644921869699</v>
      </c>
      <c r="AR177">
        <v>0.22580909376282299</v>
      </c>
      <c r="AS177">
        <v>14.001913083631401</v>
      </c>
      <c r="AT177">
        <v>0.43735895520352303</v>
      </c>
      <c r="AU177">
        <v>1.92422302017435</v>
      </c>
      <c r="AV177">
        <v>6.0788174753406997E-2</v>
      </c>
      <c r="AW177">
        <v>0.45484486851521799</v>
      </c>
      <c r="AX177">
        <v>0.11255030912121</v>
      </c>
    </row>
    <row r="178" spans="1:50" x14ac:dyDescent="0.25">
      <c r="A178" t="s">
        <v>728</v>
      </c>
      <c r="B178" s="63">
        <v>54.023095672778297</v>
      </c>
      <c r="C178" s="133">
        <v>225.99478421428401</v>
      </c>
      <c r="D178" s="140">
        <v>3.3473669228606999</v>
      </c>
      <c r="E178" s="87">
        <v>0.204133279254089</v>
      </c>
      <c r="F178" s="31">
        <f t="shared" si="8"/>
        <v>3.4656442315248759</v>
      </c>
      <c r="G178" s="89">
        <f t="shared" si="9"/>
        <v>0.204133279254089</v>
      </c>
      <c r="H178" s="115">
        <v>0.34379551872605402</v>
      </c>
      <c r="I178" s="147">
        <v>4.6101980427934001E-2</v>
      </c>
      <c r="J178" s="150">
        <v>0.45476928137440314</v>
      </c>
      <c r="K178" s="167">
        <v>9.7145207316577107</v>
      </c>
      <c r="L178">
        <v>1.1787227848666499</v>
      </c>
      <c r="M178" s="92">
        <f t="shared" si="10"/>
        <v>10.05777780313551</v>
      </c>
      <c r="N178" s="92">
        <f t="shared" si="11"/>
        <v>1.1787227848666499</v>
      </c>
      <c r="O178" s="111">
        <v>2.8436334727384698</v>
      </c>
      <c r="P178" s="111">
        <v>0.37870362004089098</v>
      </c>
      <c r="Q178" s="34">
        <v>0.91109667202276046</v>
      </c>
      <c r="Y178">
        <v>15242.742765122901</v>
      </c>
      <c r="Z178">
        <v>505.74442571920702</v>
      </c>
      <c r="AA178">
        <v>44397.355013032997</v>
      </c>
      <c r="AB178">
        <v>1524.3052934586999</v>
      </c>
      <c r="AC178">
        <v>435.22473415670203</v>
      </c>
      <c r="AD178">
        <v>34.900634819451597</v>
      </c>
      <c r="AE178">
        <v>213560.43339030599</v>
      </c>
      <c r="AF178">
        <v>10221.0079262415</v>
      </c>
      <c r="AG178">
        <v>0.73663643022205905</v>
      </c>
      <c r="AH178">
        <v>5.7781774380199998E-2</v>
      </c>
      <c r="AI178">
        <v>146.985367987655</v>
      </c>
      <c r="AJ178">
        <v>12.654072277416301</v>
      </c>
      <c r="AK178">
        <v>3.3771167705612002</v>
      </c>
      <c r="AL178">
        <v>0.56440960952422403</v>
      </c>
      <c r="AM178">
        <v>0.70553050551358898</v>
      </c>
      <c r="AN178">
        <v>0.20011821314214701</v>
      </c>
      <c r="AO178">
        <v>0.47768260976126697</v>
      </c>
      <c r="AP178">
        <v>7.0408603714139997E-2</v>
      </c>
      <c r="AQ178">
        <v>0.46336738056854199</v>
      </c>
      <c r="AR178">
        <v>7.3941487996857999E-2</v>
      </c>
      <c r="AS178">
        <v>10.702040414982701</v>
      </c>
      <c r="AT178">
        <v>0.35461638981747401</v>
      </c>
      <c r="AU178">
        <v>1.3730567267159901</v>
      </c>
      <c r="AV178">
        <v>4.7764561369357E-2</v>
      </c>
      <c r="AW178">
        <v>5.5606368120436997E-2</v>
      </c>
      <c r="AX178">
        <v>4.5879883018299997E-3</v>
      </c>
    </row>
    <row r="179" spans="1:50" x14ac:dyDescent="0.25">
      <c r="A179" t="s">
        <v>729</v>
      </c>
      <c r="B179" s="63">
        <v>18846.320065197899</v>
      </c>
      <c r="C179" s="133">
        <v>96110.328550485297</v>
      </c>
      <c r="D179" s="140">
        <v>2.1597302417684001E-2</v>
      </c>
      <c r="E179" s="87">
        <v>2.4751201101519999E-3</v>
      </c>
      <c r="F179" s="31">
        <f t="shared" si="8"/>
        <v>2.2360430829727603E-2</v>
      </c>
      <c r="G179" s="89">
        <f t="shared" si="9"/>
        <v>2.4751201101519999E-3</v>
      </c>
      <c r="H179" s="115">
        <v>0.282056462705497</v>
      </c>
      <c r="I179" s="147">
        <v>2.2503536462009999E-3</v>
      </c>
      <c r="J179" s="150">
        <v>6.9617423962899647E-2</v>
      </c>
      <c r="K179" s="167">
        <v>7.6436697760880995E-2</v>
      </c>
      <c r="L179">
        <v>9.1430621633440002E-3</v>
      </c>
      <c r="M179" s="92">
        <f t="shared" si="10"/>
        <v>7.9137545054492817E-2</v>
      </c>
      <c r="N179" s="92">
        <f t="shared" si="11"/>
        <v>9.1430621633440002E-3</v>
      </c>
      <c r="O179" s="111">
        <v>3.5439326598987999</v>
      </c>
      <c r="P179" s="111">
        <v>2.4972801813672001E-2</v>
      </c>
      <c r="Q179" s="34">
        <v>5.891041108229908E-2</v>
      </c>
      <c r="Y179">
        <v>11814.805838441</v>
      </c>
      <c r="Z179">
        <v>392.58840474740998</v>
      </c>
      <c r="AA179">
        <v>48950.270074467298</v>
      </c>
      <c r="AB179">
        <v>1646.6884108199099</v>
      </c>
      <c r="AC179">
        <v>483.39105731524802</v>
      </c>
      <c r="AD179">
        <v>35.832194669516497</v>
      </c>
      <c r="AE179">
        <v>225856.258638456</v>
      </c>
      <c r="AF179">
        <v>10604.7811618258</v>
      </c>
      <c r="AG179">
        <v>3.4940914382630499</v>
      </c>
      <c r="AH179">
        <v>0.330886555405357</v>
      </c>
      <c r="AI179">
        <v>185.60214355533299</v>
      </c>
      <c r="AJ179">
        <v>13.934248014480501</v>
      </c>
      <c r="AK179">
        <v>747.51428339665597</v>
      </c>
      <c r="AL179">
        <v>85.304203053439593</v>
      </c>
      <c r="AM179">
        <v>42.596890429465397</v>
      </c>
      <c r="AN179">
        <v>6.5076063250127403</v>
      </c>
      <c r="AO179">
        <v>17.703435016870898</v>
      </c>
      <c r="AP179">
        <v>2.3466743675350998</v>
      </c>
      <c r="AQ179">
        <v>3.9683632142558198</v>
      </c>
      <c r="AR179">
        <v>0.46386928094531499</v>
      </c>
      <c r="AS179">
        <v>21.538718644023898</v>
      </c>
      <c r="AT179">
        <v>0.70902059952470897</v>
      </c>
      <c r="AU179">
        <v>3.3900832163566199</v>
      </c>
      <c r="AV179">
        <v>0.12885930050324601</v>
      </c>
      <c r="AW179">
        <v>21.433722403805199</v>
      </c>
      <c r="AX179">
        <v>2.4146015383038302</v>
      </c>
    </row>
    <row r="180" spans="1:50" x14ac:dyDescent="0.25">
      <c r="A180" t="s">
        <v>730</v>
      </c>
      <c r="B180" s="63">
        <v>46.906517821437497</v>
      </c>
      <c r="C180" s="133">
        <v>207.06631837928401</v>
      </c>
      <c r="D180" s="140">
        <v>7.88197659646886</v>
      </c>
      <c r="E180" s="87">
        <v>0.460613950964812</v>
      </c>
      <c r="F180" s="31">
        <f t="shared" si="8"/>
        <v>8.1604817619520755</v>
      </c>
      <c r="G180" s="89">
        <f t="shared" si="9"/>
        <v>0.460613950964812</v>
      </c>
      <c r="H180" s="115">
        <v>0.32577820015992998</v>
      </c>
      <c r="I180" s="147">
        <v>4.7890726462523001E-2</v>
      </c>
      <c r="J180" s="150">
        <v>0.39753240971306592</v>
      </c>
      <c r="K180" s="167">
        <v>24.368962052764999</v>
      </c>
      <c r="L180">
        <v>2.9356915410411499</v>
      </c>
      <c r="M180" s="92">
        <f t="shared" si="10"/>
        <v>25.230025483503937</v>
      </c>
      <c r="N180" s="92">
        <f t="shared" si="11"/>
        <v>2.9356915410411499</v>
      </c>
      <c r="O180" s="111">
        <v>3.0327575228120498</v>
      </c>
      <c r="P180" s="111">
        <v>0.40702584812459502</v>
      </c>
      <c r="Q180" s="34">
        <v>0.89761290649640912</v>
      </c>
      <c r="Y180">
        <v>12207.0407286149</v>
      </c>
      <c r="Z180">
        <v>389.13988557258602</v>
      </c>
      <c r="AA180">
        <v>46997.960280774598</v>
      </c>
      <c r="AB180">
        <v>1570.0071934779901</v>
      </c>
      <c r="AC180">
        <v>436.85297845017902</v>
      </c>
      <c r="AD180">
        <v>34.934605702538498</v>
      </c>
      <c r="AE180">
        <v>224578.48730962499</v>
      </c>
      <c r="AF180">
        <v>9630.3281199835001</v>
      </c>
      <c r="AG180">
        <v>0.128414142059109</v>
      </c>
      <c r="AH180">
        <v>2.0749712877248E-2</v>
      </c>
      <c r="AI180">
        <v>185.81074807595701</v>
      </c>
      <c r="AJ180">
        <v>14.6753121046319</v>
      </c>
      <c r="AK180">
        <v>3.415535946101</v>
      </c>
      <c r="AL180">
        <v>0.56554988517326099</v>
      </c>
      <c r="AM180">
        <v>8.6430597329222994E-2</v>
      </c>
      <c r="AN180">
        <v>2.8697756690598999E-2</v>
      </c>
      <c r="AO180">
        <v>0.113565932738397</v>
      </c>
      <c r="AP180">
        <v>3.0871821598886E-2</v>
      </c>
      <c r="AQ180">
        <v>0.29510953935742401</v>
      </c>
      <c r="AR180">
        <v>5.3759752512493E-2</v>
      </c>
      <c r="AS180">
        <v>19.9542766752473</v>
      </c>
      <c r="AT180">
        <v>0.63109661973174003</v>
      </c>
      <c r="AU180">
        <v>2.89670003539316</v>
      </c>
      <c r="AV180">
        <v>9.3036508928175998E-2</v>
      </c>
      <c r="AW180">
        <v>5.0206998415012E-2</v>
      </c>
      <c r="AX180">
        <v>4.1315667114189998E-3</v>
      </c>
    </row>
    <row r="181" spans="1:50" x14ac:dyDescent="0.25">
      <c r="A181" t="s">
        <v>731</v>
      </c>
      <c r="B181" s="63">
        <v>3037.7023172149902</v>
      </c>
      <c r="C181" s="133">
        <v>15507.5698675398</v>
      </c>
      <c r="D181" s="140">
        <v>6.8517953536503001E-2</v>
      </c>
      <c r="E181" s="87">
        <v>1.300903027873E-2</v>
      </c>
      <c r="F181" s="31">
        <f t="shared" si="8"/>
        <v>7.0938996501386201E-2</v>
      </c>
      <c r="G181" s="89">
        <f t="shared" si="9"/>
        <v>1.300903027873E-2</v>
      </c>
      <c r="H181" s="115">
        <v>0.280628544820472</v>
      </c>
      <c r="I181" s="147">
        <v>7.9354712667910002E-3</v>
      </c>
      <c r="J181" s="150">
        <v>0.14893622363438278</v>
      </c>
      <c r="K181" s="167">
        <v>0.243814554297343</v>
      </c>
      <c r="L181">
        <v>4.3520372397194002E-2</v>
      </c>
      <c r="M181" s="92">
        <f t="shared" si="10"/>
        <v>0.2524296030685127</v>
      </c>
      <c r="N181" s="92">
        <f t="shared" si="11"/>
        <v>4.3520372397194002E-2</v>
      </c>
      <c r="O181" s="111">
        <v>3.5648655581901401</v>
      </c>
      <c r="P181" s="111">
        <v>9.9212396394461999E-2</v>
      </c>
      <c r="Q181" s="34">
        <v>0.15591568526934141</v>
      </c>
      <c r="Y181">
        <v>12089.046141942699</v>
      </c>
      <c r="Z181">
        <v>399.93598744258998</v>
      </c>
      <c r="AA181">
        <v>48817.614951524702</v>
      </c>
      <c r="AB181">
        <v>1707.05869175373</v>
      </c>
      <c r="AC181">
        <v>490.468842307545</v>
      </c>
      <c r="AD181">
        <v>36.915689207959403</v>
      </c>
      <c r="AE181">
        <v>217339.23995537101</v>
      </c>
      <c r="AF181">
        <v>10256.977137485699</v>
      </c>
      <c r="AG181">
        <v>5.6460817331917097</v>
      </c>
      <c r="AH181">
        <v>0.355042786005836</v>
      </c>
      <c r="AI181">
        <v>169.36278942592801</v>
      </c>
      <c r="AJ181">
        <v>13.212348106678499</v>
      </c>
      <c r="AK181">
        <v>113.24781351922201</v>
      </c>
      <c r="AL181">
        <v>24.7921798794269</v>
      </c>
      <c r="AM181">
        <v>48.567619533497201</v>
      </c>
      <c r="AN181">
        <v>4.8524574596397896</v>
      </c>
      <c r="AO181">
        <v>22.1753174020456</v>
      </c>
      <c r="AP181">
        <v>2.0590332736102699</v>
      </c>
      <c r="AQ181">
        <v>5.4635104931949803</v>
      </c>
      <c r="AR181">
        <v>0.52941417960424897</v>
      </c>
      <c r="AS181">
        <v>12.6683822017837</v>
      </c>
      <c r="AT181">
        <v>0.405539250255465</v>
      </c>
      <c r="AU181">
        <v>1.7020819971535901</v>
      </c>
      <c r="AV181">
        <v>5.7780173299439998E-2</v>
      </c>
      <c r="AW181">
        <v>3.4045561434691498</v>
      </c>
      <c r="AX181">
        <v>0.68492459887188695</v>
      </c>
    </row>
    <row r="182" spans="1:50" x14ac:dyDescent="0.25">
      <c r="A182" t="s">
        <v>732</v>
      </c>
      <c r="B182" s="63">
        <v>512.14835507339603</v>
      </c>
      <c r="C182" s="133">
        <v>2433.8506596869202</v>
      </c>
      <c r="D182" s="140">
        <v>0.97425882555874899</v>
      </c>
      <c r="E182" s="87">
        <v>5.3143854379795998E-2</v>
      </c>
      <c r="F182" s="31">
        <f t="shared" si="8"/>
        <v>1.0086837077078892</v>
      </c>
      <c r="G182" s="89">
        <f t="shared" si="9"/>
        <v>5.3143854379795998E-2</v>
      </c>
      <c r="H182" s="115">
        <v>0.30299222569082301</v>
      </c>
      <c r="I182" s="147">
        <v>2.0731714301188E-2</v>
      </c>
      <c r="J182" s="150">
        <v>0.79721409910775554</v>
      </c>
      <c r="K182" s="167">
        <v>3.216192648577</v>
      </c>
      <c r="L182">
        <v>0.21360446659332599</v>
      </c>
      <c r="M182" s="92">
        <f t="shared" si="10"/>
        <v>3.3298349887761729</v>
      </c>
      <c r="N182" s="92">
        <f t="shared" si="11"/>
        <v>0.21360446659332599</v>
      </c>
      <c r="O182" s="111">
        <v>3.2951654366660001</v>
      </c>
      <c r="P182" s="111">
        <v>0.19318928577580299</v>
      </c>
      <c r="Q182" s="34">
        <v>0.8827496181922635</v>
      </c>
      <c r="Y182">
        <v>11787.923940496599</v>
      </c>
      <c r="Z182">
        <v>418.55806082366598</v>
      </c>
      <c r="AA182">
        <v>47035.475043481798</v>
      </c>
      <c r="AB182">
        <v>1671.1245865823801</v>
      </c>
      <c r="AC182">
        <v>467.16224820446303</v>
      </c>
      <c r="AD182">
        <v>37.828640658780799</v>
      </c>
      <c r="AE182">
        <v>221647.70822644301</v>
      </c>
      <c r="AF182">
        <v>10487.8303787441</v>
      </c>
      <c r="AG182">
        <v>1.08485107883232</v>
      </c>
      <c r="AH182">
        <v>0.28426128014718999</v>
      </c>
      <c r="AI182">
        <v>213.51850184770601</v>
      </c>
      <c r="AJ182">
        <v>16.847034185462999</v>
      </c>
      <c r="AK182">
        <v>17.568425738638801</v>
      </c>
      <c r="AL182">
        <v>2.7783566089153502</v>
      </c>
      <c r="AM182">
        <v>4.9602521876034604</v>
      </c>
      <c r="AN182">
        <v>3.3365700988687998</v>
      </c>
      <c r="AO182">
        <v>2.50448699484246</v>
      </c>
      <c r="AP182">
        <v>1.5192571381706901</v>
      </c>
      <c r="AQ182">
        <v>0.898208375814186</v>
      </c>
      <c r="AR182">
        <v>0.350086025290616</v>
      </c>
      <c r="AS182">
        <v>26.577918278020999</v>
      </c>
      <c r="AT182">
        <v>0.84220421700136705</v>
      </c>
      <c r="AU182">
        <v>4.0424517384902403</v>
      </c>
      <c r="AV182">
        <v>0.124960253086596</v>
      </c>
      <c r="AW182">
        <v>0.56498838364078097</v>
      </c>
      <c r="AX182">
        <v>3.8525962308766003E-2</v>
      </c>
    </row>
    <row r="183" spans="1:50" s="56" customFormat="1" x14ac:dyDescent="0.25">
      <c r="A183" s="56" t="s">
        <v>733</v>
      </c>
      <c r="B183" s="83">
        <v>5552.8085372425503</v>
      </c>
      <c r="C183" s="136">
        <v>28063.135868334899</v>
      </c>
      <c r="D183" s="141">
        <v>5.8702564724726E-2</v>
      </c>
      <c r="E183" s="145">
        <v>1.0191978613947E-2</v>
      </c>
      <c r="F183" s="57">
        <f t="shared" si="8"/>
        <v>6.0776786501821015E-2</v>
      </c>
      <c r="G183" s="107">
        <f t="shared" si="9"/>
        <v>1.0191978613947E-2</v>
      </c>
      <c r="H183" s="164">
        <v>0.28484696249367097</v>
      </c>
      <c r="I183" s="157">
        <v>6.8552713151470001E-3</v>
      </c>
      <c r="J183" s="158">
        <v>0.1386154462673968</v>
      </c>
      <c r="K183" s="168">
        <v>0.20513413543905901</v>
      </c>
      <c r="L183" s="56">
        <v>3.5275628807440999E-2</v>
      </c>
      <c r="M183" s="112">
        <f t="shared" si="10"/>
        <v>0.21238243358324607</v>
      </c>
      <c r="N183" s="112">
        <f t="shared" si="11"/>
        <v>3.5275628807440999E-2</v>
      </c>
      <c r="O183" s="113">
        <v>3.4976018683280001</v>
      </c>
      <c r="P183" s="113">
        <v>6.7387771373928998E-2</v>
      </c>
      <c r="Q183" s="114">
        <v>0.11204020449594884</v>
      </c>
      <c r="R183" s="56" t="s">
        <v>337</v>
      </c>
      <c r="Y183" s="56">
        <v>10815.9074304236</v>
      </c>
      <c r="Z183" s="56">
        <v>368.89784591105803</v>
      </c>
      <c r="AA183" s="56">
        <v>49270.673159520797</v>
      </c>
      <c r="AB183" s="56">
        <v>1683.53315279955</v>
      </c>
      <c r="AC183" s="56">
        <v>562.33407318715695</v>
      </c>
      <c r="AD183" s="56">
        <v>59.000859251901701</v>
      </c>
      <c r="AE183" s="56">
        <v>222353.00802629101</v>
      </c>
      <c r="AF183" s="56">
        <v>10586.0135071478</v>
      </c>
      <c r="AG183" s="56">
        <v>17.204190286104101</v>
      </c>
      <c r="AH183" s="56">
        <v>2.0012147526862401</v>
      </c>
      <c r="AI183" s="56">
        <v>209.415174364009</v>
      </c>
      <c r="AJ183" s="56">
        <v>15.3376718303098</v>
      </c>
      <c r="AK183" s="56">
        <v>202.37673004969699</v>
      </c>
      <c r="AL183" s="56">
        <v>24.5805999576007</v>
      </c>
      <c r="AM183" s="56">
        <v>289.54758500169498</v>
      </c>
      <c r="AN183" s="56">
        <v>22.6286931072237</v>
      </c>
      <c r="AO183" s="56">
        <v>127.61969492914</v>
      </c>
      <c r="AP183" s="56">
        <v>10.5516482285505</v>
      </c>
      <c r="AQ183" s="56">
        <v>25.776648001119401</v>
      </c>
      <c r="AR183" s="56">
        <v>2.0019238390288301</v>
      </c>
      <c r="AS183" s="56">
        <v>17.863493096901799</v>
      </c>
      <c r="AT183" s="56">
        <v>0.58368873910297803</v>
      </c>
      <c r="AU183" s="56">
        <v>2.51147451426487</v>
      </c>
      <c r="AV183" s="56">
        <v>8.0663827463480997E-2</v>
      </c>
      <c r="AW183" s="56">
        <v>5.8665068859765501</v>
      </c>
      <c r="AX183" s="56">
        <v>0.69196807759501999</v>
      </c>
    </row>
    <row r="184" spans="1:50" x14ac:dyDescent="0.25">
      <c r="A184" t="s">
        <v>734</v>
      </c>
      <c r="B184" s="63">
        <v>63.281602820300002</v>
      </c>
      <c r="C184" s="133">
        <v>322.727330291003</v>
      </c>
      <c r="D184" s="140">
        <v>1.92171034736355</v>
      </c>
      <c r="E184" s="87">
        <v>0.13720284084082099</v>
      </c>
      <c r="F184" s="31">
        <f t="shared" si="8"/>
        <v>1.989612890812241</v>
      </c>
      <c r="G184" s="89">
        <f t="shared" si="9"/>
        <v>0.13720284084082099</v>
      </c>
      <c r="H184" s="115">
        <v>0.28272204129773798</v>
      </c>
      <c r="I184" s="147">
        <v>3.3915302686223003E-2</v>
      </c>
      <c r="J184" s="150">
        <v>0.59516741459566425</v>
      </c>
      <c r="K184" s="167">
        <v>6.7571082132058002</v>
      </c>
      <c r="L184">
        <v>0.58165158144310602</v>
      </c>
      <c r="M184" s="92">
        <f t="shared" si="10"/>
        <v>6.9958667933759004</v>
      </c>
      <c r="N184" s="92">
        <f t="shared" si="11"/>
        <v>0.58165158144310602</v>
      </c>
      <c r="O184" s="111">
        <v>3.5500388028186398</v>
      </c>
      <c r="P184" s="111">
        <v>0.40673347631078399</v>
      </c>
      <c r="Q184" s="34">
        <v>0.75132046836607247</v>
      </c>
      <c r="Y184">
        <v>13294.853667121901</v>
      </c>
      <c r="Z184">
        <v>420.89529424719399</v>
      </c>
      <c r="AA184">
        <v>46232.144513036197</v>
      </c>
      <c r="AB184">
        <v>1515.89078104497</v>
      </c>
      <c r="AC184">
        <v>435.70665897353098</v>
      </c>
      <c r="AD184">
        <v>32.625353155547998</v>
      </c>
      <c r="AE184">
        <v>220313.453643897</v>
      </c>
      <c r="AF184">
        <v>10131.328277458901</v>
      </c>
      <c r="AG184">
        <v>8.86407158789698</v>
      </c>
      <c r="AH184">
        <v>0.83147481164797399</v>
      </c>
      <c r="AI184">
        <v>123.186574452009</v>
      </c>
      <c r="AJ184">
        <v>9.8669490918978404</v>
      </c>
      <c r="AK184">
        <v>3.79624972824706</v>
      </c>
      <c r="AL184">
        <v>0.57166110691693295</v>
      </c>
      <c r="AM184">
        <v>85.5554452116655</v>
      </c>
      <c r="AN184">
        <v>6.5174119496887197</v>
      </c>
      <c r="AO184">
        <v>37.191073513199598</v>
      </c>
      <c r="AP184">
        <v>2.87609639843508</v>
      </c>
      <c r="AQ184">
        <v>7.9096956525839701</v>
      </c>
      <c r="AR184">
        <v>0.60404863992504099</v>
      </c>
      <c r="AS184">
        <v>8.6173697337482196</v>
      </c>
      <c r="AT184">
        <v>0.27618451148426898</v>
      </c>
      <c r="AU184">
        <v>1.1346770858511399</v>
      </c>
      <c r="AV184">
        <v>3.6396384216543003E-2</v>
      </c>
      <c r="AW184">
        <v>8.0503319927397995E-2</v>
      </c>
      <c r="AX184">
        <v>7.7881639756030002E-3</v>
      </c>
    </row>
    <row r="185" spans="1:50" x14ac:dyDescent="0.25">
      <c r="A185" t="s">
        <v>735</v>
      </c>
      <c r="B185" s="63">
        <v>82.651176797972198</v>
      </c>
      <c r="C185" s="133">
        <v>364.04462042884398</v>
      </c>
      <c r="D185" s="140">
        <v>2.46138031546064</v>
      </c>
      <c r="E185" s="87">
        <v>0.17831291466134799</v>
      </c>
      <c r="F185" s="31">
        <f t="shared" si="8"/>
        <v>2.548351790659082</v>
      </c>
      <c r="G185" s="89">
        <f t="shared" si="9"/>
        <v>0.17831291466134799</v>
      </c>
      <c r="H185" s="115">
        <v>0.327104988993416</v>
      </c>
      <c r="I185" s="147">
        <v>5.3110664973170997E-2</v>
      </c>
      <c r="J185" s="150">
        <v>0.4461793894311829</v>
      </c>
      <c r="K185" s="167">
        <v>7.48037435253661</v>
      </c>
      <c r="L185">
        <v>1.0267428437935899</v>
      </c>
      <c r="M185" s="92">
        <f t="shared" si="10"/>
        <v>7.74468913087063</v>
      </c>
      <c r="N185" s="92">
        <f t="shared" si="11"/>
        <v>1.0267428437935899</v>
      </c>
      <c r="O185" s="111">
        <v>3.0012654733850299</v>
      </c>
      <c r="P185" s="111">
        <v>0.428781305870444</v>
      </c>
      <c r="Q185" s="34">
        <v>0.9607423202607559</v>
      </c>
      <c r="Y185">
        <v>12853.743622389</v>
      </c>
      <c r="Z185">
        <v>426.370279236486</v>
      </c>
      <c r="AA185">
        <v>46455.814693474698</v>
      </c>
      <c r="AB185">
        <v>1690.2455760912101</v>
      </c>
      <c r="AC185">
        <v>484.30391695485599</v>
      </c>
      <c r="AD185">
        <v>39.017304420161601</v>
      </c>
      <c r="AE185">
        <v>220816.65327241601</v>
      </c>
      <c r="AF185">
        <v>10271.981324852901</v>
      </c>
      <c r="AG185">
        <v>3.1568712760976498</v>
      </c>
      <c r="AH185">
        <v>0.30949618913473997</v>
      </c>
      <c r="AI185">
        <v>157.45650947142801</v>
      </c>
      <c r="AJ185">
        <v>14.7743501750415</v>
      </c>
      <c r="AK185">
        <v>3.6346351655172802</v>
      </c>
      <c r="AL185">
        <v>0.77074009413550404</v>
      </c>
      <c r="AM185">
        <v>35.483094033427697</v>
      </c>
      <c r="AN185">
        <v>2.9410313418697598</v>
      </c>
      <c r="AO185">
        <v>14.0854121411811</v>
      </c>
      <c r="AP185">
        <v>1.2263324088204199</v>
      </c>
      <c r="AQ185">
        <v>3.71689836780233</v>
      </c>
      <c r="AR185">
        <v>0.56993166361157899</v>
      </c>
      <c r="AS185">
        <v>11.258033781584601</v>
      </c>
      <c r="AT185">
        <v>0.39185122696956198</v>
      </c>
      <c r="AU185">
        <v>1.50954064002889</v>
      </c>
      <c r="AV185">
        <v>5.6531447515341997E-2</v>
      </c>
      <c r="AW185">
        <v>8.3270575411494005E-2</v>
      </c>
      <c r="AX185">
        <v>9.0212976272199992E-3</v>
      </c>
    </row>
    <row r="186" spans="1:50" s="56" customFormat="1" x14ac:dyDescent="0.25">
      <c r="A186" s="56" t="s">
        <v>736</v>
      </c>
      <c r="B186" s="83">
        <v>1885.9218339701899</v>
      </c>
      <c r="C186" s="136">
        <v>9487.3480066719694</v>
      </c>
      <c r="D186" s="141">
        <v>0.14940609929996601</v>
      </c>
      <c r="E186" s="145">
        <v>3.1647910091033002E-2</v>
      </c>
      <c r="F186" s="57">
        <f t="shared" si="8"/>
        <v>0.15468527894487644</v>
      </c>
      <c r="G186" s="107">
        <f t="shared" si="9"/>
        <v>3.1647910091033002E-2</v>
      </c>
      <c r="H186" s="164">
        <v>0.288981697801935</v>
      </c>
      <c r="I186" s="157">
        <v>9.1283688469200007E-3</v>
      </c>
      <c r="J186" s="158">
        <v>0.14912351539883517</v>
      </c>
      <c r="K186" s="168">
        <v>0.51422955779887902</v>
      </c>
      <c r="L186" s="56">
        <v>0.113997118227824</v>
      </c>
      <c r="M186" s="112">
        <f t="shared" si="10"/>
        <v>0.53239956710280134</v>
      </c>
      <c r="N186" s="112">
        <f t="shared" si="11"/>
        <v>0.113997118227824</v>
      </c>
      <c r="O186" s="113">
        <v>3.4358326254489699</v>
      </c>
      <c r="P186" s="113">
        <v>9.7064894509320002E-2</v>
      </c>
      <c r="Q186" s="114">
        <v>0.12743635791317542</v>
      </c>
      <c r="R186" s="56" t="s">
        <v>337</v>
      </c>
      <c r="Y186" s="56">
        <v>11264.735488885601</v>
      </c>
      <c r="Z186" s="56">
        <v>363.207525833028</v>
      </c>
      <c r="AA186" s="56">
        <v>49289.841822540198</v>
      </c>
      <c r="AB186" s="56">
        <v>1660.23835039863</v>
      </c>
      <c r="AC186" s="56">
        <v>455.819274485542</v>
      </c>
      <c r="AD186" s="56">
        <v>33.6484980284839</v>
      </c>
      <c r="AE186" s="56">
        <v>220016.91053466499</v>
      </c>
      <c r="AF186" s="56">
        <v>10232.1217127499</v>
      </c>
      <c r="AG186" s="56">
        <v>37.756541237972598</v>
      </c>
      <c r="AH186" s="56">
        <v>3.0206057024970501</v>
      </c>
      <c r="AI186" s="56">
        <v>222.266407615536</v>
      </c>
      <c r="AJ186" s="56">
        <v>18.239170004138799</v>
      </c>
      <c r="AK186" s="56">
        <v>77.980068361142003</v>
      </c>
      <c r="AL186" s="56">
        <v>15.474353593846701</v>
      </c>
      <c r="AM186" s="56">
        <v>659.60628191016394</v>
      </c>
      <c r="AN186" s="56">
        <v>52.909440124110603</v>
      </c>
      <c r="AO186" s="56">
        <v>289.33416971530698</v>
      </c>
      <c r="AP186" s="56">
        <v>22.841933919429302</v>
      </c>
      <c r="AQ186" s="56">
        <v>62.014507699158898</v>
      </c>
      <c r="AR186" s="56">
        <v>4.5912328016568402</v>
      </c>
      <c r="AS186" s="56">
        <v>17.870331130203901</v>
      </c>
      <c r="AT186" s="56">
        <v>0.736486397366377</v>
      </c>
      <c r="AU186" s="56">
        <v>2.3588485194022502</v>
      </c>
      <c r="AV186" s="56">
        <v>9.5509393053205993E-2</v>
      </c>
      <c r="AW186" s="56">
        <v>2.1780905679918301</v>
      </c>
      <c r="AX186" s="56">
        <v>0.42482525356864698</v>
      </c>
    </row>
    <row r="187" spans="1:50" s="56" customFormat="1" x14ac:dyDescent="0.25">
      <c r="A187" s="56" t="s">
        <v>737</v>
      </c>
      <c r="B187" s="83">
        <v>3106.3730537614501</v>
      </c>
      <c r="C187" s="136">
        <v>15700.460556010899</v>
      </c>
      <c r="D187" s="141">
        <v>8.0747150142764998E-2</v>
      </c>
      <c r="E187" s="145">
        <v>2.5970325848690998E-2</v>
      </c>
      <c r="F187" s="57">
        <f t="shared" si="8"/>
        <v>8.3600304822630922E-2</v>
      </c>
      <c r="G187" s="107">
        <f t="shared" si="9"/>
        <v>2.5970325848690998E-2</v>
      </c>
      <c r="H187" s="164">
        <v>0.28241300317187501</v>
      </c>
      <c r="I187" s="157">
        <v>5.9658067141380002E-3</v>
      </c>
      <c r="J187" s="158">
        <v>6.5680173929869523E-2</v>
      </c>
      <c r="K187" s="168">
        <v>0.28533548037164502</v>
      </c>
      <c r="L187" s="56">
        <v>9.0008611481351003E-2</v>
      </c>
      <c r="M187" s="112">
        <f t="shared" si="10"/>
        <v>0.29541764747865462</v>
      </c>
      <c r="N187" s="112">
        <f t="shared" si="11"/>
        <v>9.0008611481351003E-2</v>
      </c>
      <c r="O187" s="113">
        <v>3.5389668887474999</v>
      </c>
      <c r="P187" s="113">
        <v>6.8539409716576002E-2</v>
      </c>
      <c r="Q187" s="114">
        <v>6.1395363678504351E-2</v>
      </c>
      <c r="R187" s="56" t="s">
        <v>337</v>
      </c>
      <c r="Y187" s="56">
        <v>11296.648519050001</v>
      </c>
      <c r="Z187" s="56">
        <v>368.14815212316699</v>
      </c>
      <c r="AA187" s="56">
        <v>48185.500672256901</v>
      </c>
      <c r="AB187" s="56">
        <v>1599.2151239904799</v>
      </c>
      <c r="AC187" s="56">
        <v>448.13502893646802</v>
      </c>
      <c r="AD187" s="56">
        <v>32.807437136681301</v>
      </c>
      <c r="AE187" s="56">
        <v>220470.473748599</v>
      </c>
      <c r="AF187" s="56">
        <v>10264.9717075593</v>
      </c>
      <c r="AG187" s="56">
        <v>5.7899911160192499</v>
      </c>
      <c r="AH187" s="56">
        <v>1.0642619328031999</v>
      </c>
      <c r="AI187" s="56">
        <v>172.802167803239</v>
      </c>
      <c r="AJ187" s="56">
        <v>12.7619967078166</v>
      </c>
      <c r="AK187" s="56">
        <v>126.27609548895001</v>
      </c>
      <c r="AL187" s="56">
        <v>21.6516086901891</v>
      </c>
      <c r="AM187" s="56">
        <v>152.67253157412699</v>
      </c>
      <c r="AN187" s="56">
        <v>34.011133581437001</v>
      </c>
      <c r="AO187" s="56">
        <v>65.248640642996193</v>
      </c>
      <c r="AP187" s="56">
        <v>14.6666094410208</v>
      </c>
      <c r="AQ187" s="56">
        <v>12.677423849646299</v>
      </c>
      <c r="AR187" s="56">
        <v>2.7039228049098298</v>
      </c>
      <c r="AS187" s="56">
        <v>15.0689941015722</v>
      </c>
      <c r="AT187" s="56">
        <v>0.47394295702476402</v>
      </c>
      <c r="AU187" s="56">
        <v>2.1004468700822101</v>
      </c>
      <c r="AV187" s="56">
        <v>6.7326711632931996E-2</v>
      </c>
      <c r="AW187" s="56">
        <v>3.5507492124157101</v>
      </c>
      <c r="AX187" s="56">
        <v>0.616986875521362</v>
      </c>
    </row>
    <row r="188" spans="1:50" x14ac:dyDescent="0.25">
      <c r="A188" t="s">
        <v>738</v>
      </c>
      <c r="B188" s="63">
        <v>3151.7789812208198</v>
      </c>
      <c r="C188" s="133">
        <v>16084.9280629814</v>
      </c>
      <c r="D188" s="140">
        <v>6.8747663290957994E-2</v>
      </c>
      <c r="E188" s="87">
        <v>1.6711624425727E-2</v>
      </c>
      <c r="F188" s="31">
        <f t="shared" si="8"/>
        <v>7.1176822919522514E-2</v>
      </c>
      <c r="G188" s="89">
        <f t="shared" si="9"/>
        <v>1.6711624425727E-2</v>
      </c>
      <c r="H188" s="115">
        <v>0.281958409260952</v>
      </c>
      <c r="I188" s="147">
        <v>1.3274002737403E-2</v>
      </c>
      <c r="J188" s="150">
        <v>0.1936672231444535</v>
      </c>
      <c r="K188" s="167">
        <v>0.24335791272111701</v>
      </c>
      <c r="L188">
        <v>6.0666705202600001E-2</v>
      </c>
      <c r="M188" s="92">
        <f t="shared" si="10"/>
        <v>0.25195682632159744</v>
      </c>
      <c r="N188" s="92">
        <f t="shared" si="11"/>
        <v>6.0666705202600001E-2</v>
      </c>
      <c r="O188" s="111">
        <v>3.5429851088055702</v>
      </c>
      <c r="P188" s="111">
        <v>0.134586438645624</v>
      </c>
      <c r="Q188" s="34">
        <v>0.15237967286195198</v>
      </c>
      <c r="Y188">
        <v>13812.1379044807</v>
      </c>
      <c r="Z188">
        <v>463.95087765974802</v>
      </c>
      <c r="AA188">
        <v>45353.030019561098</v>
      </c>
      <c r="AB188">
        <v>1564.84298563224</v>
      </c>
      <c r="AC188">
        <v>450.06718370437898</v>
      </c>
      <c r="AD188">
        <v>32.732527155632397</v>
      </c>
      <c r="AE188">
        <v>214060.57641028799</v>
      </c>
      <c r="AF188">
        <v>10090.0192313347</v>
      </c>
      <c r="AG188">
        <v>1.08333092533783</v>
      </c>
      <c r="AH188">
        <v>0.173111905896975</v>
      </c>
      <c r="AI188">
        <v>139.90730137105601</v>
      </c>
      <c r="AJ188">
        <v>10.5473543890292</v>
      </c>
      <c r="AK188">
        <v>113.17630803503</v>
      </c>
      <c r="AL188">
        <v>19.716612331793101</v>
      </c>
      <c r="AM188">
        <v>4.36439342216309</v>
      </c>
      <c r="AN188">
        <v>0.19666714081541001</v>
      </c>
      <c r="AO188">
        <v>2.0544335994360901</v>
      </c>
      <c r="AP188">
        <v>0.11474821229820301</v>
      </c>
      <c r="AQ188">
        <v>0.77248843557533398</v>
      </c>
      <c r="AR188">
        <v>0.15456477729027199</v>
      </c>
      <c r="AS188">
        <v>12.008818438333099</v>
      </c>
      <c r="AT188">
        <v>0.401068583466683</v>
      </c>
      <c r="AU188">
        <v>1.70639662731526</v>
      </c>
      <c r="AV188">
        <v>6.0528617852923003E-2</v>
      </c>
      <c r="AW188">
        <v>3.4068761890320198</v>
      </c>
      <c r="AX188">
        <v>0.57737678506311496</v>
      </c>
    </row>
    <row r="189" spans="1:50" x14ac:dyDescent="0.25">
      <c r="A189" t="s">
        <v>739</v>
      </c>
      <c r="B189" s="63">
        <v>143.591628124708</v>
      </c>
      <c r="C189" s="133">
        <v>711.70057815556402</v>
      </c>
      <c r="D189" s="140">
        <v>0.65367748556059901</v>
      </c>
      <c r="E189" s="87">
        <v>2.8624165671758E-2</v>
      </c>
      <c r="F189" s="31">
        <f t="shared" si="8"/>
        <v>0.67677480817511504</v>
      </c>
      <c r="G189" s="89">
        <f t="shared" si="9"/>
        <v>2.8624165671758E-2</v>
      </c>
      <c r="H189" s="115">
        <v>0.29134071338331502</v>
      </c>
      <c r="I189" s="147">
        <v>2.6667136427047999E-2</v>
      </c>
      <c r="J189" s="150">
        <v>0.47840323364083326</v>
      </c>
      <c r="K189" s="167">
        <v>2.23262535481705</v>
      </c>
      <c r="L189">
        <v>0.160243461128348</v>
      </c>
      <c r="M189" s="92">
        <f t="shared" si="10"/>
        <v>2.3115139034311007</v>
      </c>
      <c r="N189" s="92">
        <f t="shared" si="11"/>
        <v>0.160243461128348</v>
      </c>
      <c r="O189" s="111">
        <v>3.44221426966799</v>
      </c>
      <c r="P189" s="111">
        <v>0.33169242681398797</v>
      </c>
      <c r="Q189" s="34">
        <v>0.74484654752416335</v>
      </c>
      <c r="Y189">
        <v>14700.131077349301</v>
      </c>
      <c r="Z189">
        <v>511.84402013219602</v>
      </c>
      <c r="AA189">
        <v>40245.349363067398</v>
      </c>
      <c r="AB189">
        <v>1414.0106385751001</v>
      </c>
      <c r="AC189">
        <v>437.06465477942498</v>
      </c>
      <c r="AD189">
        <v>37.770595039640398</v>
      </c>
      <c r="AE189">
        <v>207662.73858989999</v>
      </c>
      <c r="AF189">
        <v>10041.2113183321</v>
      </c>
      <c r="AG189">
        <v>1.31818359645439</v>
      </c>
      <c r="AH189">
        <v>8.6949310692247997E-2</v>
      </c>
      <c r="AI189">
        <v>107.801516963038</v>
      </c>
      <c r="AJ189">
        <v>9.0829012201234693</v>
      </c>
      <c r="AK189">
        <v>5.3649582643372202</v>
      </c>
      <c r="AL189">
        <v>1.0871039608406401</v>
      </c>
      <c r="AM189">
        <v>0.68136433750598702</v>
      </c>
      <c r="AN189">
        <v>0.16315276447077001</v>
      </c>
      <c r="AO189">
        <v>0.44744951680317202</v>
      </c>
      <c r="AP189">
        <v>0.11484247175904</v>
      </c>
      <c r="AQ189">
        <v>0.36440494649298699</v>
      </c>
      <c r="AR189">
        <v>5.2576703985496999E-2</v>
      </c>
      <c r="AS189">
        <v>6.0632732447634003</v>
      </c>
      <c r="AT189">
        <v>0.216211947088252</v>
      </c>
      <c r="AU189">
        <v>0.75515101020929698</v>
      </c>
      <c r="AV189">
        <v>2.5505593651812E-2</v>
      </c>
      <c r="AW189">
        <v>0.158176773170075</v>
      </c>
      <c r="AX189">
        <v>9.9346908652329993E-3</v>
      </c>
    </row>
    <row r="190" spans="1:50" s="56" customFormat="1" x14ac:dyDescent="0.25">
      <c r="A190" s="56" t="s">
        <v>740</v>
      </c>
      <c r="B190" s="83">
        <v>126.00970303542999</v>
      </c>
      <c r="C190" s="136">
        <v>575.50871873940696</v>
      </c>
      <c r="D190" s="141">
        <v>1.53263976857878</v>
      </c>
      <c r="E190" s="145">
        <v>0.14256612609903899</v>
      </c>
      <c r="F190" s="57">
        <f t="shared" si="8"/>
        <v>1.5867947241473386</v>
      </c>
      <c r="G190" s="107">
        <f t="shared" si="9"/>
        <v>0.14256612609903899</v>
      </c>
      <c r="H190" s="164">
        <v>0.32267066266940803</v>
      </c>
      <c r="I190" s="157">
        <v>4.8892485422783002E-2</v>
      </c>
      <c r="J190" s="158">
        <v>0.61389433329033327</v>
      </c>
      <c r="K190" s="168">
        <v>4.6898472157893698</v>
      </c>
      <c r="L190" s="56">
        <v>0.70970202974604801</v>
      </c>
      <c r="M190" s="112">
        <f t="shared" si="10"/>
        <v>4.8555603029748315</v>
      </c>
      <c r="N190" s="112">
        <f t="shared" si="11"/>
        <v>0.70970202974604801</v>
      </c>
      <c r="O190" s="113">
        <v>3.0836119788099499</v>
      </c>
      <c r="P190" s="113">
        <v>0.39463016624274899</v>
      </c>
      <c r="Q190" s="114">
        <v>0.84569391101237601</v>
      </c>
      <c r="R190" s="56" t="s">
        <v>337</v>
      </c>
      <c r="Y190" s="56">
        <v>11673.6341414746</v>
      </c>
      <c r="Z190" s="56">
        <v>423.66251214414399</v>
      </c>
      <c r="AA190" s="56">
        <v>48901.866335097802</v>
      </c>
      <c r="AB190" s="56">
        <v>1761.08268458776</v>
      </c>
      <c r="AC190" s="56">
        <v>480.80821845293599</v>
      </c>
      <c r="AD190" s="56">
        <v>39.527639883470997</v>
      </c>
      <c r="AE190" s="56">
        <v>222370.30410122301</v>
      </c>
      <c r="AF190" s="56">
        <v>10712.135398244</v>
      </c>
      <c r="AG190" s="56">
        <v>3.5066709990639802</v>
      </c>
      <c r="AH190" s="56">
        <v>0.41266905301372098</v>
      </c>
      <c r="AI190" s="56">
        <v>122.274714478294</v>
      </c>
      <c r="AJ190" s="56">
        <v>11.9660613039695</v>
      </c>
      <c r="AK190" s="56">
        <v>6.1554539356588798</v>
      </c>
      <c r="AL190" s="56">
        <v>1.5325332699132299</v>
      </c>
      <c r="AM190" s="56">
        <v>102.68503076527401</v>
      </c>
      <c r="AN190" s="56">
        <v>12.9615712100687</v>
      </c>
      <c r="AO190" s="56">
        <v>43.133124870673299</v>
      </c>
      <c r="AP190" s="56">
        <v>5.1174297730529803</v>
      </c>
      <c r="AQ190" s="56">
        <v>8.7492256568319302</v>
      </c>
      <c r="AR190" s="56">
        <v>1.03109849472186</v>
      </c>
      <c r="AS190" s="56">
        <v>10.4632825527503</v>
      </c>
      <c r="AT190" s="56">
        <v>0.42713958606903002</v>
      </c>
      <c r="AU190" s="56">
        <v>1.45324010335497</v>
      </c>
      <c r="AV190" s="56">
        <v>5.5081103748178997E-2</v>
      </c>
      <c r="AW190" s="56">
        <v>0.13120371556232799</v>
      </c>
      <c r="AX190" s="56">
        <v>1.3534897172943001E-2</v>
      </c>
    </row>
    <row r="191" spans="1:50" x14ac:dyDescent="0.25">
      <c r="A191" t="s">
        <v>741</v>
      </c>
      <c r="B191" s="63">
        <v>50.864800389429703</v>
      </c>
      <c r="C191" s="133">
        <v>185.39895712078899</v>
      </c>
      <c r="D191" s="140">
        <v>8.7644954343165598</v>
      </c>
      <c r="E191" s="87">
        <v>0.51107474466445901</v>
      </c>
      <c r="F191" s="31">
        <f t="shared" si="8"/>
        <v>9.0741839015983281</v>
      </c>
      <c r="G191" s="89">
        <f t="shared" si="9"/>
        <v>0.51107474466445901</v>
      </c>
      <c r="H191" s="115">
        <v>0.39970640896731302</v>
      </c>
      <c r="I191" s="147">
        <v>4.9312675771140999E-2</v>
      </c>
      <c r="J191" s="150">
        <v>0.47265041604696484</v>
      </c>
      <c r="K191" s="167">
        <v>21.945952245529899</v>
      </c>
      <c r="L191">
        <v>2.40354647731463</v>
      </c>
      <c r="M191" s="92">
        <f t="shared" si="10"/>
        <v>22.721400001181223</v>
      </c>
      <c r="N191" s="92">
        <f t="shared" si="11"/>
        <v>2.40354647731463</v>
      </c>
      <c r="O191" s="111">
        <v>2.5127541558562698</v>
      </c>
      <c r="P191" s="111">
        <v>0.30922030473400802</v>
      </c>
      <c r="Q191" s="34">
        <v>0.88997967961443236</v>
      </c>
      <c r="Y191">
        <v>11778.653124051099</v>
      </c>
      <c r="Z191">
        <v>377.02184147933099</v>
      </c>
      <c r="AA191">
        <v>46580.865511205498</v>
      </c>
      <c r="AB191">
        <v>1578.0758624704599</v>
      </c>
      <c r="AC191">
        <v>457.15456763130402</v>
      </c>
      <c r="AD191">
        <v>34.1802077763938</v>
      </c>
      <c r="AE191">
        <v>224320.27886952399</v>
      </c>
      <c r="AF191">
        <v>9608.5496805635194</v>
      </c>
      <c r="AG191">
        <v>0.12261111735574701</v>
      </c>
      <c r="AH191">
        <v>1.9876473601938002E-2</v>
      </c>
      <c r="AI191">
        <v>189.42833287600601</v>
      </c>
      <c r="AJ191">
        <v>15.5744463305787</v>
      </c>
      <c r="AK191">
        <v>3.0742590751935501</v>
      </c>
      <c r="AL191">
        <v>0.40143316839669502</v>
      </c>
      <c r="AM191">
        <v>0.14879833124724301</v>
      </c>
      <c r="AN191">
        <v>3.5237999778884997E-2</v>
      </c>
      <c r="AO191">
        <v>0.12010795426590599</v>
      </c>
      <c r="AP191">
        <v>2.9622488678055E-2</v>
      </c>
      <c r="AQ191">
        <v>0.39046555350095402</v>
      </c>
      <c r="AR191">
        <v>5.8022971262203002E-2</v>
      </c>
      <c r="AS191">
        <v>19.4531015436723</v>
      </c>
      <c r="AT191">
        <v>0.60137873870761405</v>
      </c>
      <c r="AU191">
        <v>2.74203725157856</v>
      </c>
      <c r="AV191">
        <v>8.4378008228760001E-2</v>
      </c>
      <c r="AW191">
        <v>4.2967788913421998E-2</v>
      </c>
      <c r="AX191">
        <v>2.7965790865540001E-3</v>
      </c>
    </row>
    <row r="192" spans="1:50" x14ac:dyDescent="0.25">
      <c r="A192" t="s">
        <v>742</v>
      </c>
      <c r="B192" s="63">
        <v>1990.1087140585901</v>
      </c>
      <c r="C192" s="133">
        <v>9996.5946777569006</v>
      </c>
      <c r="D192" s="140">
        <v>0.13548888863043099</v>
      </c>
      <c r="E192" s="87">
        <v>3.6331838413124998E-2</v>
      </c>
      <c r="F192" s="31">
        <f t="shared" si="8"/>
        <v>0.14027631154235135</v>
      </c>
      <c r="G192" s="89">
        <f t="shared" si="9"/>
        <v>3.6331838413124998E-2</v>
      </c>
      <c r="H192" s="115">
        <v>0.283646370069295</v>
      </c>
      <c r="I192" s="147">
        <v>1.8713816619624998E-2</v>
      </c>
      <c r="J192" s="150">
        <v>0.24603757946586688</v>
      </c>
      <c r="K192" s="167">
        <v>0.47720764539320698</v>
      </c>
      <c r="L192">
        <v>0.13176776032283399</v>
      </c>
      <c r="M192" s="92">
        <f t="shared" si="10"/>
        <v>0.49406950645349385</v>
      </c>
      <c r="N192" s="92">
        <f t="shared" si="11"/>
        <v>0.13176776032283399</v>
      </c>
      <c r="O192" s="111">
        <v>3.52749118110698</v>
      </c>
      <c r="P192" s="111">
        <v>0.22000942442976501</v>
      </c>
      <c r="Q192" s="34">
        <v>0.22587781443100124</v>
      </c>
      <c r="Y192">
        <v>12201.968078161901</v>
      </c>
      <c r="Z192">
        <v>394.46061691042399</v>
      </c>
      <c r="AA192">
        <v>45477.171267913604</v>
      </c>
      <c r="AB192">
        <v>1542.8909646550901</v>
      </c>
      <c r="AC192">
        <v>447.10560307736699</v>
      </c>
      <c r="AD192">
        <v>32.534482071069498</v>
      </c>
      <c r="AE192">
        <v>218014.82488865001</v>
      </c>
      <c r="AF192">
        <v>10162.657461008999</v>
      </c>
      <c r="AG192">
        <v>0.794994191662174</v>
      </c>
      <c r="AH192">
        <v>4.7502187699910998E-2</v>
      </c>
      <c r="AI192">
        <v>160.471831000778</v>
      </c>
      <c r="AJ192">
        <v>12.4334701038629</v>
      </c>
      <c r="AK192">
        <v>77.150019825299097</v>
      </c>
      <c r="AL192">
        <v>23.401998665796501</v>
      </c>
      <c r="AM192">
        <v>2.3993659755792902</v>
      </c>
      <c r="AN192">
        <v>0.23446788498823501</v>
      </c>
      <c r="AO192">
        <v>1.80924832206188</v>
      </c>
      <c r="AP192">
        <v>0.177706228676664</v>
      </c>
      <c r="AQ192">
        <v>0.89201392329971196</v>
      </c>
      <c r="AR192">
        <v>9.9056985163895994E-2</v>
      </c>
      <c r="AS192">
        <v>15.532793095492501</v>
      </c>
      <c r="AT192">
        <v>0.49596097017045698</v>
      </c>
      <c r="AU192">
        <v>2.2705396397949098</v>
      </c>
      <c r="AV192">
        <v>7.2005572471857002E-2</v>
      </c>
      <c r="AW192">
        <v>2.2931388445994698</v>
      </c>
      <c r="AX192">
        <v>0.71632730041218895</v>
      </c>
    </row>
    <row r="193" spans="1:50" x14ac:dyDescent="0.25">
      <c r="A193" t="s">
        <v>743</v>
      </c>
      <c r="B193" s="63">
        <v>801.72177203944398</v>
      </c>
      <c r="C193" s="133">
        <v>4237.4836343992301</v>
      </c>
      <c r="D193" s="140">
        <v>0.26449807965137101</v>
      </c>
      <c r="E193" s="87">
        <v>5.8422919660585999E-2</v>
      </c>
      <c r="F193" s="31">
        <f t="shared" si="8"/>
        <v>0.27384396904113384</v>
      </c>
      <c r="G193" s="89">
        <f t="shared" si="9"/>
        <v>5.8422919660585999E-2</v>
      </c>
      <c r="H193" s="115">
        <v>0.28311102561053297</v>
      </c>
      <c r="I193" s="147">
        <v>1.4704789094676001E-2</v>
      </c>
      <c r="J193" s="150">
        <v>0.23514799674468204</v>
      </c>
      <c r="K193" s="167">
        <v>0.93216000611539096</v>
      </c>
      <c r="L193">
        <v>0.193541782452963</v>
      </c>
      <c r="M193" s="92">
        <f t="shared" si="10"/>
        <v>0.9650973503947825</v>
      </c>
      <c r="N193" s="92">
        <f t="shared" si="11"/>
        <v>0.193541782452963</v>
      </c>
      <c r="O193" s="111">
        <v>3.5268344222289998</v>
      </c>
      <c r="P193" s="111">
        <v>0.14489402561819201</v>
      </c>
      <c r="Q193" s="34">
        <v>0.19787053915989772</v>
      </c>
      <c r="Y193">
        <v>13077.8061580217</v>
      </c>
      <c r="Z193">
        <v>419.91696496308799</v>
      </c>
      <c r="AA193">
        <v>44218.473815696198</v>
      </c>
      <c r="AB193">
        <v>1486.2346323238301</v>
      </c>
      <c r="AC193">
        <v>434.23296502828401</v>
      </c>
      <c r="AD193">
        <v>32.368537237960602</v>
      </c>
      <c r="AE193">
        <v>210073.33218715599</v>
      </c>
      <c r="AF193">
        <v>9855.2841260653404</v>
      </c>
      <c r="AG193">
        <v>2.3029002376241401</v>
      </c>
      <c r="AH193">
        <v>0.137729314470941</v>
      </c>
      <c r="AI193">
        <v>141.814920606492</v>
      </c>
      <c r="AJ193">
        <v>10.9590996990503</v>
      </c>
      <c r="AK193">
        <v>36.612479264250801</v>
      </c>
      <c r="AL193">
        <v>13.929833291135401</v>
      </c>
      <c r="AM193">
        <v>1.25425427189695</v>
      </c>
      <c r="AN193">
        <v>0.15577687312637001</v>
      </c>
      <c r="AO193">
        <v>0.99716543074214103</v>
      </c>
      <c r="AP193">
        <v>9.4480403101388999E-2</v>
      </c>
      <c r="AQ193">
        <v>0.64531385764768101</v>
      </c>
      <c r="AR193">
        <v>6.4805078883653E-2</v>
      </c>
      <c r="AS193">
        <v>13.354698756935701</v>
      </c>
      <c r="AT193">
        <v>0.42043205588621002</v>
      </c>
      <c r="AU193">
        <v>1.89886225132494</v>
      </c>
      <c r="AV193">
        <v>5.9832345498137998E-2</v>
      </c>
      <c r="AW193">
        <v>1.00429034898828</v>
      </c>
      <c r="AX193">
        <v>0.39046998079001599</v>
      </c>
    </row>
    <row r="194" spans="1:50" x14ac:dyDescent="0.25">
      <c r="A194" t="s">
        <v>744</v>
      </c>
      <c r="B194" s="63">
        <v>3731.7908468913602</v>
      </c>
      <c r="C194" s="133">
        <v>18925.660994875099</v>
      </c>
      <c r="D194" s="140">
        <v>4.3874561573206003E-2</v>
      </c>
      <c r="E194" s="87">
        <v>1.0728085904846999E-2</v>
      </c>
      <c r="F194" s="31">
        <f t="shared" si="8"/>
        <v>4.5424844282358358E-2</v>
      </c>
      <c r="G194" s="89">
        <f t="shared" si="9"/>
        <v>1.0728085904846999E-2</v>
      </c>
      <c r="H194" s="115">
        <v>0.28255962946607399</v>
      </c>
      <c r="I194" s="147">
        <v>5.1637251493159998E-3</v>
      </c>
      <c r="J194" s="150">
        <v>7.4738358104751546E-2</v>
      </c>
      <c r="K194" s="167">
        <v>0.15497967089636999</v>
      </c>
      <c r="L194">
        <v>3.7781711706223998E-2</v>
      </c>
      <c r="M194" s="92">
        <f t="shared" si="10"/>
        <v>0.16045578952743325</v>
      </c>
      <c r="N194" s="92">
        <f t="shared" si="11"/>
        <v>3.7781711706223998E-2</v>
      </c>
      <c r="O194" s="111">
        <v>3.5369030454937098</v>
      </c>
      <c r="P194" s="111">
        <v>5.7758319691572003E-2</v>
      </c>
      <c r="Q194" s="34">
        <v>6.6986070123324151E-2</v>
      </c>
      <c r="Y194">
        <v>13764.047450157201</v>
      </c>
      <c r="Z194">
        <v>453.26793213400902</v>
      </c>
      <c r="AA194">
        <v>42862.752947654197</v>
      </c>
      <c r="AB194">
        <v>1440.8459385601</v>
      </c>
      <c r="AC194">
        <v>429.56716075731498</v>
      </c>
      <c r="AD194">
        <v>32.158446665021899</v>
      </c>
      <c r="AE194">
        <v>206570.42818339699</v>
      </c>
      <c r="AF194">
        <v>9686.8120182318398</v>
      </c>
      <c r="AG194">
        <v>3.4245791975350302</v>
      </c>
      <c r="AH194">
        <v>0.31280904868890202</v>
      </c>
      <c r="AI194">
        <v>107.476658804636</v>
      </c>
      <c r="AJ194">
        <v>8.8299367685306098</v>
      </c>
      <c r="AK194">
        <v>147.86966382474199</v>
      </c>
      <c r="AL194">
        <v>28.296791852524201</v>
      </c>
      <c r="AM194">
        <v>13.988279269359699</v>
      </c>
      <c r="AN194">
        <v>2.4301177414051498</v>
      </c>
      <c r="AO194">
        <v>6.7636580675516598</v>
      </c>
      <c r="AP194">
        <v>1.2414912527009601</v>
      </c>
      <c r="AQ194">
        <v>1.9523056892761499</v>
      </c>
      <c r="AR194">
        <v>0.33415143763308103</v>
      </c>
      <c r="AS194">
        <v>9.8134524303068993</v>
      </c>
      <c r="AT194">
        <v>0.31385050768734202</v>
      </c>
      <c r="AU194">
        <v>1.3811152147229999</v>
      </c>
      <c r="AV194">
        <v>4.6713694065424999E-2</v>
      </c>
      <c r="AW194">
        <v>4.2854847702488099</v>
      </c>
      <c r="AX194">
        <v>0.81696059234072205</v>
      </c>
    </row>
    <row r="195" spans="1:50" s="56" customFormat="1" x14ac:dyDescent="0.25">
      <c r="A195" s="56" t="s">
        <v>745</v>
      </c>
      <c r="B195" s="83">
        <v>3399.8431884380898</v>
      </c>
      <c r="C195" s="136">
        <v>18014.9172732402</v>
      </c>
      <c r="D195" s="141">
        <v>6.6216902050295998E-2</v>
      </c>
      <c r="E195" s="145">
        <v>1.5911662752551001E-2</v>
      </c>
      <c r="F195" s="57">
        <f t="shared" si="8"/>
        <v>6.8556638668083647E-2</v>
      </c>
      <c r="G195" s="107">
        <f t="shared" si="9"/>
        <v>1.5911662752551001E-2</v>
      </c>
      <c r="H195" s="164">
        <v>0.283721117421594</v>
      </c>
      <c r="I195" s="157">
        <v>5.6084558584039998E-3</v>
      </c>
      <c r="J195" s="158">
        <v>8.2263074650147261E-2</v>
      </c>
      <c r="K195" s="168">
        <v>0.23240356467444701</v>
      </c>
      <c r="L195" s="56">
        <v>5.3209166673197E-2</v>
      </c>
      <c r="M195" s="112">
        <f t="shared" si="10"/>
        <v>0.24061541260958844</v>
      </c>
      <c r="N195" s="112">
        <f t="shared" si="11"/>
        <v>5.3209166673197E-2</v>
      </c>
      <c r="O195" s="113">
        <v>3.5158423231406699</v>
      </c>
      <c r="P195" s="113">
        <v>5.9979105649052997E-2</v>
      </c>
      <c r="Q195" s="114">
        <v>7.4512120624200151E-2</v>
      </c>
      <c r="R195" s="56" t="s">
        <v>337</v>
      </c>
      <c r="Y195" s="56">
        <v>14364.823284506499</v>
      </c>
      <c r="Z195" s="56">
        <v>473.68182694554599</v>
      </c>
      <c r="AA195" s="56">
        <v>42460.555740741002</v>
      </c>
      <c r="AB195" s="56">
        <v>1468.7279083472099</v>
      </c>
      <c r="AC195" s="56">
        <v>487.04745631861402</v>
      </c>
      <c r="AD195" s="56">
        <v>35.2084069490856</v>
      </c>
      <c r="AE195" s="56">
        <v>206140.494834893</v>
      </c>
      <c r="AF195" s="56">
        <v>9662.6339480096594</v>
      </c>
      <c r="AG195" s="56">
        <v>9.7560093151048797</v>
      </c>
      <c r="AH195" s="56">
        <v>0.67436945000157</v>
      </c>
      <c r="AI195" s="56">
        <v>157.095530004729</v>
      </c>
      <c r="AJ195" s="56">
        <v>11.733475268730601</v>
      </c>
      <c r="AK195" s="56">
        <v>135.61436076894401</v>
      </c>
      <c r="AL195" s="56">
        <v>37.565363221322102</v>
      </c>
      <c r="AM195" s="56">
        <v>101.49651983314</v>
      </c>
      <c r="AN195" s="56">
        <v>7.9985459379798201</v>
      </c>
      <c r="AO195" s="56">
        <v>41.211172428514203</v>
      </c>
      <c r="AP195" s="56">
        <v>3.0745078428425798</v>
      </c>
      <c r="AQ195" s="56">
        <v>9.2602181111993698</v>
      </c>
      <c r="AR195" s="56">
        <v>0.71906803323198099</v>
      </c>
      <c r="AS195" s="56">
        <v>13.605476138208299</v>
      </c>
      <c r="AT195" s="56">
        <v>0.46092656474450799</v>
      </c>
      <c r="AU195" s="56">
        <v>1.8814357916036899</v>
      </c>
      <c r="AV195" s="56">
        <v>6.7233027085958005E-2</v>
      </c>
      <c r="AW195" s="56">
        <v>3.9551207831822301</v>
      </c>
      <c r="AX195" s="56">
        <v>1.0980351392777701</v>
      </c>
    </row>
    <row r="196" spans="1:50" x14ac:dyDescent="0.25">
      <c r="A196" t="s">
        <v>746</v>
      </c>
      <c r="B196" s="63">
        <v>255.72519132225199</v>
      </c>
      <c r="C196" s="133">
        <v>1283.43073070063</v>
      </c>
      <c r="D196" s="140">
        <v>0.876759731710688</v>
      </c>
      <c r="E196" s="87">
        <v>0.12591596765945201</v>
      </c>
      <c r="F196" s="31">
        <f t="shared" si="8"/>
        <v>0.90773953876549429</v>
      </c>
      <c r="G196" s="89">
        <f t="shared" si="9"/>
        <v>0.12591596765945201</v>
      </c>
      <c r="H196" s="115">
        <v>0.28699784137233297</v>
      </c>
      <c r="I196" s="147">
        <v>1.5873346082344999E-2</v>
      </c>
      <c r="J196" s="150">
        <v>0.38511429784823842</v>
      </c>
      <c r="K196" s="167">
        <v>3.0412049419295699</v>
      </c>
      <c r="L196">
        <v>0.42720835435839799</v>
      </c>
      <c r="M196" s="92">
        <f t="shared" si="10"/>
        <v>3.1486641909204787</v>
      </c>
      <c r="N196" s="92">
        <f t="shared" si="11"/>
        <v>0.42720835435839799</v>
      </c>
      <c r="O196" s="111">
        <v>3.4654550242817801</v>
      </c>
      <c r="P196" s="111">
        <v>0.169826440844034</v>
      </c>
      <c r="Q196" s="34">
        <v>0.34885985152112053</v>
      </c>
      <c r="Y196">
        <v>11775.761132330401</v>
      </c>
      <c r="Z196">
        <v>396.99819038915501</v>
      </c>
      <c r="AA196">
        <v>50671.163038163402</v>
      </c>
      <c r="AB196">
        <v>1691.2310513556299</v>
      </c>
      <c r="AC196">
        <v>490.713443725839</v>
      </c>
      <c r="AD196">
        <v>37.010438531079501</v>
      </c>
      <c r="AE196">
        <v>221383.892632145</v>
      </c>
      <c r="AF196">
        <v>10299.876862928801</v>
      </c>
      <c r="AG196">
        <v>0.38921805351125699</v>
      </c>
      <c r="AH196">
        <v>5.6335950162598E-2</v>
      </c>
      <c r="AI196">
        <v>180.519411614463</v>
      </c>
      <c r="AJ196">
        <v>13.0763824213481</v>
      </c>
      <c r="AK196">
        <v>11.3569805162726</v>
      </c>
      <c r="AL196">
        <v>2.1650702954407199</v>
      </c>
      <c r="AM196">
        <v>2.5364235647006499</v>
      </c>
      <c r="AN196">
        <v>0.32060156327950401</v>
      </c>
      <c r="AO196">
        <v>1.3569417965402299</v>
      </c>
      <c r="AP196">
        <v>0.21358872622258601</v>
      </c>
      <c r="AQ196">
        <v>0.72505755043590503</v>
      </c>
      <c r="AR196">
        <v>7.0394073415961003E-2</v>
      </c>
      <c r="AS196">
        <v>13.0725461736175</v>
      </c>
      <c r="AT196">
        <v>0.40972408440604402</v>
      </c>
      <c r="AU196">
        <v>1.74472870776693</v>
      </c>
      <c r="AV196">
        <v>5.3434027225170003E-2</v>
      </c>
      <c r="AW196">
        <v>0.27308418364021297</v>
      </c>
      <c r="AX196">
        <v>5.5080494327094998E-2</v>
      </c>
    </row>
    <row r="197" spans="1:50" x14ac:dyDescent="0.25">
      <c r="A197" t="s">
        <v>747</v>
      </c>
      <c r="B197" s="63">
        <v>30.1015876694381</v>
      </c>
      <c r="C197" s="133">
        <v>142.80258922869601</v>
      </c>
      <c r="D197" s="140">
        <v>1.32402871306291</v>
      </c>
      <c r="E197" s="87">
        <v>7.6769777544357001E-2</v>
      </c>
      <c r="F197" s="31">
        <f t="shared" si="8"/>
        <v>1.3708125154915183</v>
      </c>
      <c r="G197" s="89">
        <f t="shared" si="9"/>
        <v>7.6769777544357001E-2</v>
      </c>
      <c r="H197" s="115">
        <v>0.30540707905877501</v>
      </c>
      <c r="I197" s="147">
        <v>3.9253049433835001E-2</v>
      </c>
      <c r="J197" s="150">
        <v>0.45112674705382289</v>
      </c>
      <c r="K197" s="167">
        <v>4.3725133131326501</v>
      </c>
      <c r="L197">
        <v>0.59260270892386102</v>
      </c>
      <c r="M197" s="92">
        <f t="shared" si="10"/>
        <v>4.5270135871371595</v>
      </c>
      <c r="N197" s="92">
        <f t="shared" si="11"/>
        <v>0.59260270892386102</v>
      </c>
      <c r="O197" s="111">
        <v>3.30731868782672</v>
      </c>
      <c r="P197" s="111">
        <v>0.42297756210935</v>
      </c>
      <c r="Q197" s="34">
        <v>0.9436453256754942</v>
      </c>
      <c r="Y197">
        <v>12513.889355834801</v>
      </c>
      <c r="Z197">
        <v>395.42695857281097</v>
      </c>
      <c r="AA197">
        <v>46281.244790641802</v>
      </c>
      <c r="AB197">
        <v>1511.0562769077701</v>
      </c>
      <c r="AC197">
        <v>402.09347295812199</v>
      </c>
      <c r="AD197">
        <v>30.0220662254331</v>
      </c>
      <c r="AE197">
        <v>225963.950279585</v>
      </c>
      <c r="AF197">
        <v>10368.5112953466</v>
      </c>
      <c r="AG197">
        <v>5.2807002338844E-2</v>
      </c>
      <c r="AH197">
        <v>1.0586805240456E-2</v>
      </c>
      <c r="AI197">
        <v>78.629525470993997</v>
      </c>
      <c r="AJ197">
        <v>7.3563443923882401</v>
      </c>
      <c r="AK197">
        <v>2.6901622572702801</v>
      </c>
      <c r="AL197">
        <v>0.32521839303839301</v>
      </c>
      <c r="AM197">
        <v>0.63946036406296103</v>
      </c>
      <c r="AN197">
        <v>6.5101436628463002E-2</v>
      </c>
      <c r="AO197">
        <v>0.82185469267344302</v>
      </c>
      <c r="AP197">
        <v>7.0954195589212996E-2</v>
      </c>
      <c r="AQ197">
        <v>0.57876469603684799</v>
      </c>
      <c r="AR197">
        <v>6.2103831084948997E-2</v>
      </c>
      <c r="AS197">
        <v>3.2326124941074901</v>
      </c>
      <c r="AT197">
        <v>0.136457256238317</v>
      </c>
      <c r="AU197">
        <v>0.35487621323473001</v>
      </c>
      <c r="AV197">
        <v>1.6436891104893998E-2</v>
      </c>
      <c r="AW197">
        <v>3.6602992837221002E-2</v>
      </c>
      <c r="AX197">
        <v>2.2600500187009999E-3</v>
      </c>
    </row>
    <row r="198" spans="1:50" x14ac:dyDescent="0.25">
      <c r="A198" t="s">
        <v>748</v>
      </c>
      <c r="B198" s="63">
        <v>30.7562596824819</v>
      </c>
      <c r="C198" s="133">
        <v>150.68591300166401</v>
      </c>
      <c r="D198" s="140">
        <v>0.985528091110487</v>
      </c>
      <c r="E198" s="87">
        <v>6.3847657438698996E-2</v>
      </c>
      <c r="F198" s="31">
        <f t="shared" si="8"/>
        <v>1.0203511663561111</v>
      </c>
      <c r="G198" s="89">
        <f t="shared" si="9"/>
        <v>6.3847657438698996E-2</v>
      </c>
      <c r="H198" s="115">
        <v>0.29335731283255401</v>
      </c>
      <c r="I198" s="147">
        <v>3.8224219518157999E-2</v>
      </c>
      <c r="J198" s="150">
        <v>0.49720358595812547</v>
      </c>
      <c r="K198" s="167">
        <v>3.3528511746134702</v>
      </c>
      <c r="L198">
        <v>0.40755634980286098</v>
      </c>
      <c r="M198" s="92">
        <f t="shared" si="10"/>
        <v>3.4713222661978644</v>
      </c>
      <c r="N198" s="92">
        <f t="shared" si="11"/>
        <v>0.40755634980286098</v>
      </c>
      <c r="O198" s="111">
        <v>3.39156777045525</v>
      </c>
      <c r="P198" s="111">
        <v>0.42668167926666201</v>
      </c>
      <c r="Q198" s="34">
        <v>0.96620635876487626</v>
      </c>
      <c r="Y198">
        <v>14495.918889291201</v>
      </c>
      <c r="Z198">
        <v>458.05719989348501</v>
      </c>
      <c r="AA198">
        <v>46855.1086657216</v>
      </c>
      <c r="AB198">
        <v>1544.435670893</v>
      </c>
      <c r="AC198">
        <v>421.33207120311499</v>
      </c>
      <c r="AD198">
        <v>36.2811295729826</v>
      </c>
      <c r="AE198">
        <v>218204.413909008</v>
      </c>
      <c r="AF198">
        <v>10012.4596313293</v>
      </c>
      <c r="AG198">
        <v>7.1201345264380003E-2</v>
      </c>
      <c r="AH198">
        <v>1.2631779803685E-2</v>
      </c>
      <c r="AI198">
        <v>76.600853167539697</v>
      </c>
      <c r="AJ198">
        <v>6.7188972079495004</v>
      </c>
      <c r="AK198">
        <v>2.7757165350398201</v>
      </c>
      <c r="AL198">
        <v>0.33821564093854201</v>
      </c>
      <c r="AM198">
        <v>0.19838547833988901</v>
      </c>
      <c r="AN198">
        <v>3.6014405175522998E-2</v>
      </c>
      <c r="AO198">
        <v>0.20074742283581301</v>
      </c>
      <c r="AP198">
        <v>3.4063676115716E-2</v>
      </c>
      <c r="AQ198">
        <v>0.369110556179642</v>
      </c>
      <c r="AR198">
        <v>4.9834386411180001E-2</v>
      </c>
      <c r="AS198">
        <v>2.6138303316715001</v>
      </c>
      <c r="AT198">
        <v>0.12897976367081801</v>
      </c>
      <c r="AU198">
        <v>0.29197219341400998</v>
      </c>
      <c r="AV198">
        <v>1.3518488213750001E-2</v>
      </c>
      <c r="AW198">
        <v>4.0500207674597999E-2</v>
      </c>
      <c r="AX198">
        <v>2.9293673891669998E-3</v>
      </c>
    </row>
    <row r="199" spans="1:50" x14ac:dyDescent="0.25">
      <c r="A199" t="s">
        <v>749</v>
      </c>
      <c r="B199" s="63">
        <v>36.5564096243629</v>
      </c>
      <c r="C199" s="133">
        <v>153.421878414585</v>
      </c>
      <c r="D199" s="140">
        <v>4.3186935578795804</v>
      </c>
      <c r="E199" s="87">
        <v>0.22885692421185</v>
      </c>
      <c r="F199" s="31">
        <f t="shared" si="8"/>
        <v>4.4712921414058737</v>
      </c>
      <c r="G199" s="89">
        <f t="shared" si="9"/>
        <v>0.22885692421185</v>
      </c>
      <c r="H199" s="115">
        <v>0.343016764832687</v>
      </c>
      <c r="I199" s="147">
        <v>4.9629917460557997E-2</v>
      </c>
      <c r="J199" s="150">
        <v>0.36625491512028846</v>
      </c>
      <c r="K199" s="167">
        <v>12.5369327108771</v>
      </c>
      <c r="L199">
        <v>2.2741333584173402</v>
      </c>
      <c r="M199" s="92">
        <f t="shared" si="10"/>
        <v>12.979918106299234</v>
      </c>
      <c r="N199" s="92">
        <f t="shared" si="11"/>
        <v>2.2741333584173402</v>
      </c>
      <c r="O199" s="111">
        <v>2.9250900464126399</v>
      </c>
      <c r="P199" s="111">
        <v>0.53019160999664605</v>
      </c>
      <c r="Q199" s="34">
        <v>0.99923808202807562</v>
      </c>
      <c r="Y199">
        <v>11965.2711904917</v>
      </c>
      <c r="Z199">
        <v>380.19377235656702</v>
      </c>
      <c r="AA199">
        <v>49953.547098333402</v>
      </c>
      <c r="AB199">
        <v>1674.19656534401</v>
      </c>
      <c r="AC199">
        <v>4040.28643216717</v>
      </c>
      <c r="AD199">
        <v>888.63637782399701</v>
      </c>
      <c r="AE199">
        <v>224581.40048046099</v>
      </c>
      <c r="AF199">
        <v>10382.1548603185</v>
      </c>
      <c r="AG199">
        <v>3.2153899955646E-2</v>
      </c>
      <c r="AH199">
        <v>7.9876089029880006E-3</v>
      </c>
      <c r="AI199">
        <v>151.49888926243301</v>
      </c>
      <c r="AJ199">
        <v>11.567406436160301</v>
      </c>
      <c r="AK199">
        <v>2.7423277467811702</v>
      </c>
      <c r="AL199">
        <v>0.319767972740157</v>
      </c>
      <c r="AM199">
        <v>0.57382136067537703</v>
      </c>
      <c r="AN199">
        <v>5.9734554291003002E-2</v>
      </c>
      <c r="AO199">
        <v>0.50248219614619405</v>
      </c>
      <c r="AP199">
        <v>5.2602011011853002E-2</v>
      </c>
      <c r="AQ199">
        <v>0.55679291608967396</v>
      </c>
      <c r="AR199">
        <v>6.4112306431315005E-2</v>
      </c>
      <c r="AS199">
        <v>9.3558627187595498</v>
      </c>
      <c r="AT199">
        <v>0.30155214200583202</v>
      </c>
      <c r="AU199">
        <v>1.1693469810425201</v>
      </c>
      <c r="AV199">
        <v>3.8718595267191999E-2</v>
      </c>
      <c r="AW199">
        <v>3.7039574343925998E-2</v>
      </c>
      <c r="AX199">
        <v>2.4347003851380002E-3</v>
      </c>
    </row>
    <row r="200" spans="1:50" x14ac:dyDescent="0.25">
      <c r="A200" t="s">
        <v>750</v>
      </c>
      <c r="B200" s="63">
        <v>38.7463566275568</v>
      </c>
      <c r="C200" s="133">
        <v>191.95323857716599</v>
      </c>
      <c r="D200" s="140">
        <v>0.848822797789058</v>
      </c>
      <c r="E200" s="87">
        <v>5.0963414732793998E-2</v>
      </c>
      <c r="F200" s="31">
        <f t="shared" si="8"/>
        <v>0.87881546915401421</v>
      </c>
      <c r="G200" s="89">
        <f t="shared" si="9"/>
        <v>5.0963414732793998E-2</v>
      </c>
      <c r="H200" s="115">
        <v>0.29148196599606402</v>
      </c>
      <c r="I200" s="147">
        <v>3.2891528158078998E-2</v>
      </c>
      <c r="J200" s="150">
        <v>0.53207042912451796</v>
      </c>
      <c r="K200" s="167">
        <v>2.9422360667984702</v>
      </c>
      <c r="L200">
        <v>0.31109774492821002</v>
      </c>
      <c r="M200" s="92">
        <f t="shared" si="10"/>
        <v>3.0461983068083547</v>
      </c>
      <c r="N200" s="92">
        <f t="shared" si="11"/>
        <v>0.31109774492821002</v>
      </c>
      <c r="O200" s="111">
        <v>3.4702201057897502</v>
      </c>
      <c r="P200" s="111">
        <v>0.39054532185399099</v>
      </c>
      <c r="Q200" s="34">
        <v>0.93951762093600488</v>
      </c>
      <c r="Y200">
        <v>12605.786064612101</v>
      </c>
      <c r="Z200">
        <v>406.09410402172199</v>
      </c>
      <c r="AA200">
        <v>47466.965983215101</v>
      </c>
      <c r="AB200">
        <v>1596.7817785098</v>
      </c>
      <c r="AC200">
        <v>443.902074726188</v>
      </c>
      <c r="AD200">
        <v>34.360162426235703</v>
      </c>
      <c r="AE200">
        <v>223130.3532485</v>
      </c>
      <c r="AF200">
        <v>10324.914504132999</v>
      </c>
      <c r="AG200">
        <v>0.106424607845236</v>
      </c>
      <c r="AH200">
        <v>1.4545633213504E-2</v>
      </c>
      <c r="AI200">
        <v>96.001515187250405</v>
      </c>
      <c r="AJ200">
        <v>7.7800647423685598</v>
      </c>
      <c r="AK200">
        <v>3.0297421307597099</v>
      </c>
      <c r="AL200">
        <v>0.33264043259932902</v>
      </c>
      <c r="AM200">
        <v>1.37737187694682</v>
      </c>
      <c r="AN200">
        <v>0.13606547574872699</v>
      </c>
      <c r="AO200">
        <v>1.4607029426856299</v>
      </c>
      <c r="AP200">
        <v>0.13583147417226499</v>
      </c>
      <c r="AQ200">
        <v>0.84079039835234504</v>
      </c>
      <c r="AR200">
        <v>8.9671663542410004E-2</v>
      </c>
      <c r="AS200">
        <v>2.65305145863171</v>
      </c>
      <c r="AT200">
        <v>0.13122942821161299</v>
      </c>
      <c r="AU200">
        <v>0.27800340746438101</v>
      </c>
      <c r="AV200">
        <v>1.6194253075402999E-2</v>
      </c>
      <c r="AW200">
        <v>4.4870095494716003E-2</v>
      </c>
      <c r="AX200">
        <v>2.7119847005199998E-3</v>
      </c>
    </row>
    <row r="201" spans="1:50" x14ac:dyDescent="0.25">
      <c r="A201" t="s">
        <v>751</v>
      </c>
      <c r="B201" s="63">
        <v>30.677641238755299</v>
      </c>
      <c r="C201" s="133">
        <v>161.84440216846099</v>
      </c>
      <c r="D201" s="140">
        <v>0.82492334583906901</v>
      </c>
      <c r="E201" s="87">
        <v>4.7081200195702999E-2</v>
      </c>
      <c r="F201" s="31">
        <f t="shared" si="8"/>
        <v>0.85407154364605098</v>
      </c>
      <c r="G201" s="89">
        <f t="shared" si="9"/>
        <v>4.7081200195702999E-2</v>
      </c>
      <c r="H201" s="115">
        <v>0.27369211063911297</v>
      </c>
      <c r="I201" s="147">
        <v>3.5454467439558997E-2</v>
      </c>
      <c r="J201" s="150">
        <v>0.44058047144035856</v>
      </c>
      <c r="K201" s="167">
        <v>2.9853216185770002</v>
      </c>
      <c r="L201">
        <v>0.35129138015574801</v>
      </c>
      <c r="M201" s="92">
        <f t="shared" si="10"/>
        <v>3.0908062620831589</v>
      </c>
      <c r="N201" s="92">
        <f t="shared" si="11"/>
        <v>0.35129138015574801</v>
      </c>
      <c r="O201" s="111">
        <v>3.6414023203869901</v>
      </c>
      <c r="P201" s="111">
        <v>0.45536015332978202</v>
      </c>
      <c r="Q201" s="34">
        <v>0.94100083194682871</v>
      </c>
      <c r="Y201">
        <v>13743.1747888994</v>
      </c>
      <c r="Z201">
        <v>450.32265484650799</v>
      </c>
      <c r="AA201">
        <v>45643.003649885402</v>
      </c>
      <c r="AB201">
        <v>1576.3600829588199</v>
      </c>
      <c r="AC201">
        <v>396.62466747286601</v>
      </c>
      <c r="AD201">
        <v>30.275526273023701</v>
      </c>
      <c r="AE201">
        <v>220074.71348069899</v>
      </c>
      <c r="AF201">
        <v>10399.277135526399</v>
      </c>
      <c r="AG201">
        <v>0.136627639727881</v>
      </c>
      <c r="AH201">
        <v>1.6612371049215001E-2</v>
      </c>
      <c r="AI201">
        <v>56.997181214153997</v>
      </c>
      <c r="AJ201">
        <v>5.3596584889593997</v>
      </c>
      <c r="AK201">
        <v>3.0719506293185801</v>
      </c>
      <c r="AL201">
        <v>0.335606406241647</v>
      </c>
      <c r="AM201">
        <v>9.1076031955487996E-2</v>
      </c>
      <c r="AN201">
        <v>2.2635559854357001E-2</v>
      </c>
      <c r="AO201">
        <v>0.17264199860806601</v>
      </c>
      <c r="AP201">
        <v>2.9493579580748001E-2</v>
      </c>
      <c r="AQ201">
        <v>0.31478724948334802</v>
      </c>
      <c r="AR201">
        <v>4.2944566669280003E-2</v>
      </c>
      <c r="AS201">
        <v>2.0576556023999801</v>
      </c>
      <c r="AT201">
        <v>8.3867386134482996E-2</v>
      </c>
      <c r="AU201">
        <v>0.228101690241238</v>
      </c>
      <c r="AV201">
        <v>9.5485898221150008E-3</v>
      </c>
      <c r="AW201">
        <v>3.7933859156484E-2</v>
      </c>
      <c r="AX201">
        <v>2.292804475769E-3</v>
      </c>
    </row>
    <row r="202" spans="1:50" x14ac:dyDescent="0.25">
      <c r="A202" t="s">
        <v>752</v>
      </c>
      <c r="B202" s="63">
        <v>314.49344422978498</v>
      </c>
      <c r="C202" s="133">
        <v>1510.94272020073</v>
      </c>
      <c r="D202" s="140">
        <v>0.86279147284187596</v>
      </c>
      <c r="E202" s="87">
        <v>0.197357285735768</v>
      </c>
      <c r="F202" s="31">
        <f t="shared" ref="F202:F267" si="12">IF(ISNUMBER(D202),(D202*(EXP(B$2*0.00001867)-1)/(EXP(B$3*0.00001867)-1)),"&lt; DL")</f>
        <v>0.8932777194045699</v>
      </c>
      <c r="G202" s="89">
        <f t="shared" ref="G202:G267" si="13">E202</f>
        <v>0.197357285735768</v>
      </c>
      <c r="H202" s="115">
        <v>0.29891616302983998</v>
      </c>
      <c r="I202" s="147">
        <v>1.9994221906105E-2</v>
      </c>
      <c r="J202" s="150">
        <v>0.29242048258636005</v>
      </c>
      <c r="K202" s="167">
        <v>2.8823781921507701</v>
      </c>
      <c r="L202">
        <v>0.73093725152080802</v>
      </c>
      <c r="M202" s="92">
        <f t="shared" ref="M202:M267" si="14">IF(ISNUMBER(K202),(K202*(EXP(B$2*0.00001867)-1)/(EXP(B$3*0.00001867)-1)),"&lt; DL")</f>
        <v>2.9842253881637339</v>
      </c>
      <c r="N202" s="92">
        <f t="shared" ref="N202:N267" si="15">L202</f>
        <v>0.73093725152080802</v>
      </c>
      <c r="O202" s="111">
        <v>3.3449291226121001</v>
      </c>
      <c r="P202" s="111">
        <v>0.21833764398917099</v>
      </c>
      <c r="Q202" s="34">
        <v>0.25740238546008753</v>
      </c>
      <c r="Y202">
        <v>11771.5974709653</v>
      </c>
      <c r="Z202">
        <v>373.18576496779201</v>
      </c>
      <c r="AA202">
        <v>45016.399309871798</v>
      </c>
      <c r="AB202">
        <v>1500.3213911241501</v>
      </c>
      <c r="AC202">
        <v>481.00973568204699</v>
      </c>
      <c r="AD202">
        <v>35.195413355363101</v>
      </c>
      <c r="AE202">
        <v>221201.72528137401</v>
      </c>
      <c r="AF202">
        <v>9439.6935401604205</v>
      </c>
      <c r="AG202">
        <v>1.66715290153741</v>
      </c>
      <c r="AH202">
        <v>0.140534765407694</v>
      </c>
      <c r="AI202">
        <v>177.501241400635</v>
      </c>
      <c r="AJ202">
        <v>13.0277900055977</v>
      </c>
      <c r="AK202">
        <v>13.676638512520199</v>
      </c>
      <c r="AL202">
        <v>2.8435795071809902</v>
      </c>
      <c r="AM202">
        <v>0.45238017221480398</v>
      </c>
      <c r="AN202">
        <v>5.2211620765745002E-2</v>
      </c>
      <c r="AO202">
        <v>0.39295615117166999</v>
      </c>
      <c r="AP202">
        <v>4.5607781505679998E-2</v>
      </c>
      <c r="AQ202">
        <v>0.44235290727610799</v>
      </c>
      <c r="AR202">
        <v>5.1677029717215002E-2</v>
      </c>
      <c r="AS202">
        <v>16.002392940716501</v>
      </c>
      <c r="AT202">
        <v>0.49066007181856303</v>
      </c>
      <c r="AU202">
        <v>2.2766318979748501</v>
      </c>
      <c r="AV202">
        <v>7.0644279854463005E-2</v>
      </c>
      <c r="AW202">
        <v>0.35807614692929202</v>
      </c>
      <c r="AX202">
        <v>8.1981819353930993E-2</v>
      </c>
    </row>
    <row r="203" spans="1:50" x14ac:dyDescent="0.25">
      <c r="A203" t="s">
        <v>753</v>
      </c>
      <c r="B203" s="63">
        <v>32.445974276187002</v>
      </c>
      <c r="C203" s="133">
        <v>158.09557987971999</v>
      </c>
      <c r="D203" s="140">
        <v>1.0926465284595801</v>
      </c>
      <c r="E203" s="87">
        <v>6.1303762826352998E-2</v>
      </c>
      <c r="F203" s="31">
        <f t="shared" si="12"/>
        <v>1.1312545728376395</v>
      </c>
      <c r="G203" s="89">
        <f t="shared" si="13"/>
        <v>6.1303762826352998E-2</v>
      </c>
      <c r="H203" s="115">
        <v>0.29704228836276603</v>
      </c>
      <c r="I203" s="147">
        <v>3.6685615078405003E-2</v>
      </c>
      <c r="J203" s="150">
        <v>0.45428659205510918</v>
      </c>
      <c r="K203" s="167">
        <v>3.6909008642949801</v>
      </c>
      <c r="L203">
        <v>0.42215019014128402</v>
      </c>
      <c r="M203" s="92">
        <f t="shared" si="14"/>
        <v>3.8213167496267295</v>
      </c>
      <c r="N203" s="92">
        <f t="shared" si="15"/>
        <v>0.42215019014128402</v>
      </c>
      <c r="O203" s="111">
        <v>3.3908072351146301</v>
      </c>
      <c r="P203" s="111">
        <v>0.41643625075322499</v>
      </c>
      <c r="Q203" s="34">
        <v>0.93129909764773555</v>
      </c>
      <c r="Y203">
        <v>13299.972435984901</v>
      </c>
      <c r="Z203">
        <v>429.25747850992599</v>
      </c>
      <c r="AA203">
        <v>47687.729375630901</v>
      </c>
      <c r="AB203">
        <v>1609.977417241</v>
      </c>
      <c r="AC203">
        <v>393.57975761631201</v>
      </c>
      <c r="AD203">
        <v>29.486224734175099</v>
      </c>
      <c r="AE203">
        <v>218544.17649116501</v>
      </c>
      <c r="AF203">
        <v>10150.6109969262</v>
      </c>
      <c r="AG203">
        <v>5.8870627214306998E-2</v>
      </c>
      <c r="AH203">
        <v>1.0727255571122999E-2</v>
      </c>
      <c r="AI203">
        <v>69.033088703482605</v>
      </c>
      <c r="AJ203">
        <v>6.4518612510055</v>
      </c>
      <c r="AK203">
        <v>2.35222844331035</v>
      </c>
      <c r="AL203">
        <v>0.29079099463583202</v>
      </c>
      <c r="AM203">
        <v>8.9848489686393002E-2</v>
      </c>
      <c r="AN203">
        <v>2.2499954165112999E-2</v>
      </c>
      <c r="AO203">
        <v>0.155904754436794</v>
      </c>
      <c r="AP203">
        <v>2.8008807315014001E-2</v>
      </c>
      <c r="AQ203">
        <v>0.357249521491456</v>
      </c>
      <c r="AR203">
        <v>4.5939395306083999E-2</v>
      </c>
      <c r="AS203">
        <v>2.6616655672579701</v>
      </c>
      <c r="AT203">
        <v>0.104448995675878</v>
      </c>
      <c r="AU203">
        <v>0.29607295615683099</v>
      </c>
      <c r="AV203">
        <v>1.1418264188072E-2</v>
      </c>
      <c r="AW203">
        <v>3.7128114616092001E-2</v>
      </c>
      <c r="AX203">
        <v>2.2747970949289998E-3</v>
      </c>
    </row>
    <row r="204" spans="1:50" x14ac:dyDescent="0.25">
      <c r="A204" t="s">
        <v>754</v>
      </c>
      <c r="B204" s="63">
        <v>50.666711687227703</v>
      </c>
      <c r="C204" s="133">
        <v>254.3384139863</v>
      </c>
      <c r="D204" s="140">
        <v>3.2384396925421601</v>
      </c>
      <c r="E204" s="87">
        <v>0.159368558827819</v>
      </c>
      <c r="F204" s="31">
        <f t="shared" si="12"/>
        <v>3.3528681194018555</v>
      </c>
      <c r="G204" s="89">
        <f t="shared" si="13"/>
        <v>0.159368558827819</v>
      </c>
      <c r="H204" s="115">
        <v>0.28751854024894802</v>
      </c>
      <c r="I204" s="147">
        <v>3.3687058206790001E-2</v>
      </c>
      <c r="J204" s="150">
        <v>0.42001964093599808</v>
      </c>
      <c r="K204" s="167">
        <v>11.268547423025</v>
      </c>
      <c r="L204">
        <v>2.1994729302519</v>
      </c>
      <c r="M204" s="92">
        <f t="shared" si="14"/>
        <v>11.666715144838715</v>
      </c>
      <c r="N204" s="92">
        <f t="shared" si="15"/>
        <v>2.1994729302519</v>
      </c>
      <c r="O204" s="111">
        <v>3.4615809716269199</v>
      </c>
      <c r="P204" s="111">
        <v>0.58274515609463295</v>
      </c>
      <c r="Q204" s="34">
        <v>0.86248885685193788</v>
      </c>
      <c r="Y204">
        <v>11475.1210745267</v>
      </c>
      <c r="Z204">
        <v>411.05898337722601</v>
      </c>
      <c r="AA204">
        <v>48502.886676213602</v>
      </c>
      <c r="AB204">
        <v>1757.8458523348099</v>
      </c>
      <c r="AC204">
        <v>539.40306656201903</v>
      </c>
      <c r="AD204">
        <v>52.342893871788803</v>
      </c>
      <c r="AE204">
        <v>226649.33977760299</v>
      </c>
      <c r="AF204">
        <v>11034.133206320799</v>
      </c>
      <c r="AG204">
        <v>1.514999336941E-3</v>
      </c>
      <c r="AH204">
        <v>1.9535897921140002E-3</v>
      </c>
      <c r="AI204">
        <v>143.55365469505799</v>
      </c>
      <c r="AJ204">
        <v>11.530426640319</v>
      </c>
      <c r="AK204">
        <v>3.3463364665131001</v>
      </c>
      <c r="AL204">
        <v>0.63166148335671402</v>
      </c>
      <c r="AM204">
        <v>4.5541544910920002E-2</v>
      </c>
      <c r="AN204">
        <v>1.8347051988318999E-2</v>
      </c>
      <c r="AO204">
        <v>9.9881645308425998E-2</v>
      </c>
      <c r="AP204">
        <v>2.5590077704316001E-2</v>
      </c>
      <c r="AQ204">
        <v>0.30470429671849902</v>
      </c>
      <c r="AR204">
        <v>4.8334291448622002E-2</v>
      </c>
      <c r="AS204">
        <v>10.0882799655607</v>
      </c>
      <c r="AT204">
        <v>0.33238089915368502</v>
      </c>
      <c r="AU204">
        <v>1.33382156451588</v>
      </c>
      <c r="AV204">
        <v>4.3749187966991003E-2</v>
      </c>
      <c r="AW204">
        <v>5.6264923757661997E-2</v>
      </c>
      <c r="AX204">
        <v>3.7593678660520001E-3</v>
      </c>
    </row>
    <row r="205" spans="1:50" x14ac:dyDescent="0.25">
      <c r="A205" t="s">
        <v>755</v>
      </c>
      <c r="B205" s="63">
        <v>44.488631828609499</v>
      </c>
      <c r="C205" s="133">
        <v>203.68775927859301</v>
      </c>
      <c r="D205" s="140">
        <v>2.4624897606070499</v>
      </c>
      <c r="E205" s="87">
        <v>0.115678318861102</v>
      </c>
      <c r="F205" s="31">
        <f t="shared" si="12"/>
        <v>2.5495004374194923</v>
      </c>
      <c r="G205" s="89">
        <f t="shared" si="13"/>
        <v>0.115678318861102</v>
      </c>
      <c r="H205" s="115">
        <v>0.31530210073736398</v>
      </c>
      <c r="I205" s="147">
        <v>3.6668482319071001E-2</v>
      </c>
      <c r="J205" s="150">
        <v>0.40393498032180236</v>
      </c>
      <c r="K205" s="167">
        <v>7.6820195327301501</v>
      </c>
      <c r="L205">
        <v>0.87286812769458</v>
      </c>
      <c r="M205" s="92">
        <f t="shared" si="14"/>
        <v>7.953459328956745</v>
      </c>
      <c r="N205" s="92">
        <f t="shared" si="15"/>
        <v>0.87286812769458</v>
      </c>
      <c r="O205" s="111">
        <v>3.1263504585034601</v>
      </c>
      <c r="P205" s="111">
        <v>0.350176924779531</v>
      </c>
      <c r="Q205" s="34">
        <v>0.98577235748396019</v>
      </c>
      <c r="Y205">
        <v>11920.250507156599</v>
      </c>
      <c r="Z205">
        <v>402.97040417082098</v>
      </c>
      <c r="AA205">
        <v>48554.478415218997</v>
      </c>
      <c r="AB205">
        <v>1712.01000218996</v>
      </c>
      <c r="AC205">
        <v>458.47775779127102</v>
      </c>
      <c r="AD205">
        <v>34.947710495027202</v>
      </c>
      <c r="AE205">
        <v>225861.019174363</v>
      </c>
      <c r="AF205">
        <v>10750.737894678001</v>
      </c>
      <c r="AG205">
        <v>1.9892455031241998E-2</v>
      </c>
      <c r="AH205">
        <v>5.975657475804E-3</v>
      </c>
      <c r="AI205">
        <v>124.08791191390701</v>
      </c>
      <c r="AJ205">
        <v>9.5067983177254796</v>
      </c>
      <c r="AK205">
        <v>3.1112946374105501</v>
      </c>
      <c r="AL205">
        <v>0.328083039417218</v>
      </c>
      <c r="AM205">
        <v>5.7975422353568999E-2</v>
      </c>
      <c r="AN205">
        <v>1.7429259929813999E-2</v>
      </c>
      <c r="AO205">
        <v>0.11035196064545399</v>
      </c>
      <c r="AP205">
        <v>2.2695061568425001E-2</v>
      </c>
      <c r="AQ205">
        <v>0.34807951195075598</v>
      </c>
      <c r="AR205">
        <v>4.3879807505434E-2</v>
      </c>
      <c r="AS205">
        <v>6.4177508681872402</v>
      </c>
      <c r="AT205">
        <v>0.211636790304328</v>
      </c>
      <c r="AU205">
        <v>0.80363484244657202</v>
      </c>
      <c r="AV205">
        <v>2.7553605205504001E-2</v>
      </c>
      <c r="AW205">
        <v>4.4675975095809999E-2</v>
      </c>
      <c r="AX205">
        <v>2.4377336199920001E-3</v>
      </c>
    </row>
    <row r="206" spans="1:50" x14ac:dyDescent="0.25">
      <c r="A206" t="s">
        <v>756</v>
      </c>
      <c r="B206" s="63">
        <v>40.2756952806008</v>
      </c>
      <c r="C206" s="133">
        <v>173.937389852217</v>
      </c>
      <c r="D206" s="140">
        <v>4.8988138261726899</v>
      </c>
      <c r="E206" s="87">
        <v>0.24343073972033999</v>
      </c>
      <c r="F206" s="31">
        <f t="shared" si="12"/>
        <v>5.0719106298273617</v>
      </c>
      <c r="G206" s="89">
        <f t="shared" si="13"/>
        <v>0.24343073972033999</v>
      </c>
      <c r="H206" s="115">
        <v>0.33469429667221401</v>
      </c>
      <c r="I206" s="147">
        <v>3.7502108864500998E-2</v>
      </c>
      <c r="J206" s="150">
        <v>0.4434831315755694</v>
      </c>
      <c r="K206" s="167">
        <v>14.639246168559101</v>
      </c>
      <c r="L206">
        <v>1.4776201763910699</v>
      </c>
      <c r="M206" s="92">
        <f t="shared" si="14"/>
        <v>15.156515615736934</v>
      </c>
      <c r="N206" s="92">
        <f t="shared" si="15"/>
        <v>1.4776201763910699</v>
      </c>
      <c r="O206" s="111">
        <v>2.9900030100058999</v>
      </c>
      <c r="P206" s="111">
        <v>0.332484974602408</v>
      </c>
      <c r="Q206" s="34">
        <v>0.90770285315617472</v>
      </c>
      <c r="Y206">
        <v>11494.949386562101</v>
      </c>
      <c r="Z206">
        <v>421.79756977530099</v>
      </c>
      <c r="AA206">
        <v>49137.914558860197</v>
      </c>
      <c r="AB206">
        <v>1669.15769632562</v>
      </c>
      <c r="AC206">
        <v>465.61779629584902</v>
      </c>
      <c r="AD206">
        <v>34.951914836828102</v>
      </c>
      <c r="AE206">
        <v>228891.28211769601</v>
      </c>
      <c r="AF206">
        <v>11124.541149979001</v>
      </c>
      <c r="AG206">
        <v>3.4838063868230002E-3</v>
      </c>
      <c r="AH206">
        <v>2.5025187631499998E-3</v>
      </c>
      <c r="AI206">
        <v>143.568935843232</v>
      </c>
      <c r="AJ206">
        <v>11.1475505877948</v>
      </c>
      <c r="AK206">
        <v>2.8346602790028199</v>
      </c>
      <c r="AL206">
        <v>0.328821614903057</v>
      </c>
      <c r="AM206">
        <v>7.4520914178559999E-3</v>
      </c>
      <c r="AN206">
        <v>6.2516203746190002E-3</v>
      </c>
      <c r="AO206">
        <v>4.0065553287118999E-2</v>
      </c>
      <c r="AP206">
        <v>1.3639160567961E-2</v>
      </c>
      <c r="AQ206">
        <v>0.29874953804409099</v>
      </c>
      <c r="AR206">
        <v>4.0671271427929999E-2</v>
      </c>
      <c r="AS206">
        <v>10.1904822389982</v>
      </c>
      <c r="AT206">
        <v>0.35268298165842499</v>
      </c>
      <c r="AU206">
        <v>1.37711459609999</v>
      </c>
      <c r="AV206">
        <v>4.7570969926714002E-2</v>
      </c>
      <c r="AW206">
        <v>3.8507500614331003E-2</v>
      </c>
      <c r="AX206">
        <v>2.2043588139980001E-3</v>
      </c>
    </row>
    <row r="207" spans="1:50" x14ac:dyDescent="0.25">
      <c r="A207" t="s">
        <v>757</v>
      </c>
      <c r="B207" s="63">
        <v>37.9282114528135</v>
      </c>
      <c r="C207" s="133">
        <v>174.36159984717099</v>
      </c>
      <c r="D207" s="140">
        <v>3.9839296793401302</v>
      </c>
      <c r="E207" s="87">
        <v>0.19860651758505499</v>
      </c>
      <c r="F207" s="31">
        <f t="shared" si="12"/>
        <v>4.1246995713891872</v>
      </c>
      <c r="G207" s="89">
        <f t="shared" si="13"/>
        <v>0.19860651758505499</v>
      </c>
      <c r="H207" s="115">
        <v>0.31325361803214302</v>
      </c>
      <c r="I207" s="147">
        <v>3.8051918276835003E-2</v>
      </c>
      <c r="J207" s="150">
        <v>0.41039434968759225</v>
      </c>
      <c r="K207" s="167">
        <v>12.749127512697401</v>
      </c>
      <c r="L207">
        <v>1.9401252113587</v>
      </c>
      <c r="M207" s="92">
        <f t="shared" si="14"/>
        <v>13.199610690899314</v>
      </c>
      <c r="N207" s="92">
        <f t="shared" si="15"/>
        <v>1.9401252113587</v>
      </c>
      <c r="O207" s="111">
        <v>3.1877894077231002</v>
      </c>
      <c r="P207" s="111">
        <v>0.46230101076813102</v>
      </c>
      <c r="Q207" s="34">
        <v>0.9529846937433063</v>
      </c>
      <c r="Y207">
        <v>11415.351923111501</v>
      </c>
      <c r="Z207">
        <v>390.54858098842197</v>
      </c>
      <c r="AA207">
        <v>49377.187516528204</v>
      </c>
      <c r="AB207">
        <v>1727.5453189165701</v>
      </c>
      <c r="AC207">
        <v>461.83187565552402</v>
      </c>
      <c r="AD207">
        <v>33.665311411823403</v>
      </c>
      <c r="AE207">
        <v>224420.95705778699</v>
      </c>
      <c r="AF207">
        <v>10610.7964448447</v>
      </c>
      <c r="AG207">
        <v>3.45611958544E-3</v>
      </c>
      <c r="AH207">
        <v>2.4824566894310002E-3</v>
      </c>
      <c r="AI207">
        <v>134.979597245072</v>
      </c>
      <c r="AJ207">
        <v>10.384544256752299</v>
      </c>
      <c r="AK207">
        <v>2.5230786385864601</v>
      </c>
      <c r="AL207">
        <v>0.29294292024406599</v>
      </c>
      <c r="AM207">
        <v>8.9694092756599996E-4</v>
      </c>
      <c r="AN207">
        <v>2.158745032606E-3</v>
      </c>
      <c r="AO207">
        <v>3.4036722087135998E-2</v>
      </c>
      <c r="AP207">
        <v>1.2513096357503001E-2</v>
      </c>
      <c r="AQ207">
        <v>0.31590089274342398</v>
      </c>
      <c r="AR207">
        <v>4.1718657859775E-2</v>
      </c>
      <c r="AS207">
        <v>8.5243642167367497</v>
      </c>
      <c r="AT207">
        <v>0.29243688291619901</v>
      </c>
      <c r="AU207">
        <v>1.11532392404402</v>
      </c>
      <c r="AV207">
        <v>3.7764286921386003E-2</v>
      </c>
      <c r="AW207">
        <v>3.8293473106923E-2</v>
      </c>
      <c r="AX207">
        <v>2.2855540382910001E-3</v>
      </c>
    </row>
    <row r="208" spans="1:50" x14ac:dyDescent="0.25">
      <c r="A208" t="s">
        <v>758</v>
      </c>
      <c r="B208" s="63">
        <v>41.353719376567398</v>
      </c>
      <c r="C208" s="133">
        <v>205.181379932222</v>
      </c>
      <c r="D208" s="140">
        <v>1.5511809809402599</v>
      </c>
      <c r="E208" s="87">
        <v>7.4420876355686005E-2</v>
      </c>
      <c r="F208" s="31">
        <f t="shared" si="12"/>
        <v>1.605991079714814</v>
      </c>
      <c r="G208" s="89">
        <f t="shared" si="13"/>
        <v>7.4420876355686005E-2</v>
      </c>
      <c r="H208" s="115">
        <v>0.291544448798503</v>
      </c>
      <c r="I208" s="147">
        <v>3.1845859394629E-2</v>
      </c>
      <c r="J208" s="150">
        <v>0.43922202703910257</v>
      </c>
      <c r="K208" s="167">
        <v>5.3195770690747697</v>
      </c>
      <c r="L208">
        <v>0.534337526791961</v>
      </c>
      <c r="M208" s="92">
        <f t="shared" si="14"/>
        <v>5.5075413028923519</v>
      </c>
      <c r="N208" s="92">
        <f t="shared" si="15"/>
        <v>0.534337526791961</v>
      </c>
      <c r="O208" s="111">
        <v>3.4319282652534699</v>
      </c>
      <c r="P208" s="111">
        <v>0.50244461059494105</v>
      </c>
      <c r="Q208" s="34">
        <v>0.68610183381416256</v>
      </c>
      <c r="Y208">
        <v>12167.1390698906</v>
      </c>
      <c r="Z208">
        <v>396.51705910900398</v>
      </c>
      <c r="AA208">
        <v>48868.952281397003</v>
      </c>
      <c r="AB208">
        <v>1662.49761726414</v>
      </c>
      <c r="AC208">
        <v>470.63971609264001</v>
      </c>
      <c r="AD208">
        <v>34.232892976195402</v>
      </c>
      <c r="AE208">
        <v>222396.76335085501</v>
      </c>
      <c r="AF208">
        <v>10358.3259842485</v>
      </c>
      <c r="AG208">
        <v>3.5664878429308003E-2</v>
      </c>
      <c r="AH208">
        <v>8.0565077263859992E-3</v>
      </c>
      <c r="AI208">
        <v>116.636861752602</v>
      </c>
      <c r="AJ208">
        <v>9.10996261234569</v>
      </c>
      <c r="AK208">
        <v>3.0852342941804598</v>
      </c>
      <c r="AL208">
        <v>0.35669474031842702</v>
      </c>
      <c r="AM208">
        <v>7.4593880402561E-2</v>
      </c>
      <c r="AN208">
        <v>1.9853500843735002E-2</v>
      </c>
      <c r="AO208">
        <v>0.11680157523611399</v>
      </c>
      <c r="AP208">
        <v>2.3438130393293E-2</v>
      </c>
      <c r="AQ208">
        <v>0.39608414156491001</v>
      </c>
      <c r="AR208">
        <v>4.7122906648746E-2</v>
      </c>
      <c r="AS208">
        <v>4.4462089103440903</v>
      </c>
      <c r="AT208">
        <v>0.149460709597661</v>
      </c>
      <c r="AU208">
        <v>0.51330205654817296</v>
      </c>
      <c r="AV208">
        <v>1.8105744110420999E-2</v>
      </c>
      <c r="AW208">
        <v>4.5270884310720003E-2</v>
      </c>
      <c r="AX208">
        <v>2.41071437436E-3</v>
      </c>
    </row>
    <row r="209" spans="1:50" x14ac:dyDescent="0.25">
      <c r="A209" t="s">
        <v>759</v>
      </c>
      <c r="B209" s="63">
        <v>37.154851357518702</v>
      </c>
      <c r="C209" s="133">
        <v>187.97845420016799</v>
      </c>
      <c r="D209" s="140">
        <v>1.7595224568043299</v>
      </c>
      <c r="E209" s="87">
        <v>8.7495054338407999E-2</v>
      </c>
      <c r="F209" s="31">
        <f t="shared" si="12"/>
        <v>1.8216941832749793</v>
      </c>
      <c r="G209" s="89">
        <f t="shared" si="13"/>
        <v>8.7495054338407999E-2</v>
      </c>
      <c r="H209" s="115">
        <v>0.28549630768821299</v>
      </c>
      <c r="I209" s="147">
        <v>3.2841650842317001E-2</v>
      </c>
      <c r="J209" s="150">
        <v>0.43227906898179502</v>
      </c>
      <c r="K209" s="167">
        <v>6.1850818472543301</v>
      </c>
      <c r="L209">
        <v>0.68689056576937602</v>
      </c>
      <c r="M209" s="92">
        <f t="shared" si="14"/>
        <v>6.4036282007373524</v>
      </c>
      <c r="N209" s="92">
        <f t="shared" si="15"/>
        <v>0.68689056576937602</v>
      </c>
      <c r="O209" s="111">
        <v>3.5111216836310302</v>
      </c>
      <c r="P209" s="111">
        <v>0.40125716912954201</v>
      </c>
      <c r="Q209" s="34">
        <v>0.971773779079107</v>
      </c>
      <c r="Y209">
        <v>13060.784338256601</v>
      </c>
      <c r="Z209">
        <v>460.44637922860602</v>
      </c>
      <c r="AA209">
        <v>51250.723129376704</v>
      </c>
      <c r="AB209">
        <v>1797.1170546059</v>
      </c>
      <c r="AC209">
        <v>482.33319032275</v>
      </c>
      <c r="AD209">
        <v>35.7208198608892</v>
      </c>
      <c r="AE209">
        <v>220308.55892665099</v>
      </c>
      <c r="AF209">
        <v>10646.5846146319</v>
      </c>
      <c r="AG209">
        <v>1.6968516208006001E-2</v>
      </c>
      <c r="AH209">
        <v>5.4737093210250002E-3</v>
      </c>
      <c r="AI209">
        <v>94.063444046917496</v>
      </c>
      <c r="AJ209">
        <v>7.9231977627675896</v>
      </c>
      <c r="AK209">
        <v>2.77476364716372</v>
      </c>
      <c r="AL209">
        <v>0.335379950866112</v>
      </c>
      <c r="AM209">
        <v>4.3640305590395001E-2</v>
      </c>
      <c r="AN209">
        <v>1.4985936107921E-2</v>
      </c>
      <c r="AO209">
        <v>9.9748361977784E-2</v>
      </c>
      <c r="AP209">
        <v>2.1397817650888998E-2</v>
      </c>
      <c r="AQ209">
        <v>0.38899204518083502</v>
      </c>
      <c r="AR209">
        <v>4.9256646844839998E-2</v>
      </c>
      <c r="AS209">
        <v>4.2694235934077396</v>
      </c>
      <c r="AT209">
        <v>0.151379226351742</v>
      </c>
      <c r="AU209">
        <v>0.521668623296214</v>
      </c>
      <c r="AV209">
        <v>1.8562843107036001E-2</v>
      </c>
      <c r="AW209">
        <v>4.0607015819529003E-2</v>
      </c>
      <c r="AX209">
        <v>2.2567113493839998E-3</v>
      </c>
    </row>
    <row r="210" spans="1:50" x14ac:dyDescent="0.25">
      <c r="A210" t="s">
        <v>760</v>
      </c>
      <c r="B210" s="63">
        <v>11860.5204824301</v>
      </c>
      <c r="C210" s="133">
        <v>59970.785873394998</v>
      </c>
      <c r="D210" s="140">
        <v>4.2237355292838001E-2</v>
      </c>
      <c r="E210" s="87">
        <v>5.3173412030799996E-3</v>
      </c>
      <c r="F210" s="31">
        <f t="shared" si="12"/>
        <v>4.3729788248129342E-2</v>
      </c>
      <c r="G210" s="89">
        <f t="shared" si="13"/>
        <v>5.3173412030799996E-3</v>
      </c>
      <c r="H210" s="115">
        <v>0.28375372860906201</v>
      </c>
      <c r="I210" s="147">
        <v>3.6360140483139998E-3</v>
      </c>
      <c r="J210" s="150">
        <v>0.10178555836283161</v>
      </c>
      <c r="K210" s="167">
        <v>0.14845260701193499</v>
      </c>
      <c r="L210">
        <v>1.8971574312990999E-2</v>
      </c>
      <c r="M210" s="92">
        <f t="shared" si="14"/>
        <v>0.15369809554850286</v>
      </c>
      <c r="N210" s="92">
        <f t="shared" si="15"/>
        <v>1.8971574312990999E-2</v>
      </c>
      <c r="O210" s="111">
        <v>3.5164976557966301</v>
      </c>
      <c r="P210" s="111">
        <v>4.4344829697039997E-2</v>
      </c>
      <c r="Q210" s="34">
        <v>9.8677267894594384E-2</v>
      </c>
      <c r="Y210">
        <v>11452.112830948599</v>
      </c>
      <c r="Z210">
        <v>390.656474525156</v>
      </c>
      <c r="AA210">
        <v>46329.331498125401</v>
      </c>
      <c r="AB210">
        <v>1612.4857826684799</v>
      </c>
      <c r="AC210">
        <v>577.04091085502796</v>
      </c>
      <c r="AD210">
        <v>51.256345491122502</v>
      </c>
      <c r="AE210">
        <v>227481.423936515</v>
      </c>
      <c r="AF210">
        <v>10858.4975326893</v>
      </c>
      <c r="AG210">
        <v>2.4541669796876402</v>
      </c>
      <c r="AH210">
        <v>0.368899773205556</v>
      </c>
      <c r="AI210">
        <v>241.72488575416901</v>
      </c>
      <c r="AJ210">
        <v>17.270433247013202</v>
      </c>
      <c r="AK210">
        <v>454.98105621713898</v>
      </c>
      <c r="AL210">
        <v>66.4670996472627</v>
      </c>
      <c r="AM210">
        <v>0.92896733691912403</v>
      </c>
      <c r="AN210">
        <v>8.5930243211381999E-2</v>
      </c>
      <c r="AO210">
        <v>1.1418505945290101</v>
      </c>
      <c r="AP210">
        <v>8.6064315227943E-2</v>
      </c>
      <c r="AQ210">
        <v>0.69256026089298806</v>
      </c>
      <c r="AR210">
        <v>6.8751248123243999E-2</v>
      </c>
      <c r="AS210">
        <v>26.0651678752461</v>
      </c>
      <c r="AT210">
        <v>0.82511064483658003</v>
      </c>
      <c r="AU210">
        <v>3.8869113743937</v>
      </c>
      <c r="AV210">
        <v>0.127258268197638</v>
      </c>
      <c r="AW210">
        <v>12.6074613614916</v>
      </c>
      <c r="AX210">
        <v>1.83945851090438</v>
      </c>
    </row>
    <row r="211" spans="1:50" x14ac:dyDescent="0.25">
      <c r="A211" t="s">
        <v>761</v>
      </c>
      <c r="B211" s="63">
        <v>66.346376994782702</v>
      </c>
      <c r="C211" s="133">
        <v>343.07588931477301</v>
      </c>
      <c r="D211" s="140">
        <v>1.0094873600010099</v>
      </c>
      <c r="E211" s="87">
        <v>0.13507086749285599</v>
      </c>
      <c r="F211" s="31">
        <f t="shared" si="12"/>
        <v>1.0451570224022215</v>
      </c>
      <c r="G211" s="89">
        <f t="shared" si="13"/>
        <v>0.13507086749285599</v>
      </c>
      <c r="H211" s="115">
        <v>0.27716713799484499</v>
      </c>
      <c r="I211" s="147">
        <v>6.6735999543435995E-2</v>
      </c>
      <c r="J211" s="150">
        <v>0.55570252679498644</v>
      </c>
      <c r="K211" s="167">
        <v>3.6280769806300501</v>
      </c>
      <c r="L211">
        <v>0.59166293451653595</v>
      </c>
      <c r="M211" s="92">
        <f t="shared" si="14"/>
        <v>3.7562730197211698</v>
      </c>
      <c r="N211" s="92">
        <f t="shared" si="15"/>
        <v>0.59166293451653595</v>
      </c>
      <c r="O211" s="111">
        <v>3.60326130876483</v>
      </c>
      <c r="P211" s="111">
        <v>0.84352842082978896</v>
      </c>
      <c r="Q211" s="34">
        <v>0.69661674300100895</v>
      </c>
      <c r="Y211">
        <v>11201.0874667218</v>
      </c>
      <c r="Z211">
        <v>392.13054888097599</v>
      </c>
      <c r="AA211">
        <v>49979.971480528198</v>
      </c>
      <c r="AB211">
        <v>1929.29131279628</v>
      </c>
      <c r="AC211">
        <v>442.97497342835101</v>
      </c>
      <c r="AD211">
        <v>36.879595214397703</v>
      </c>
      <c r="AE211">
        <v>221556.53851471099</v>
      </c>
      <c r="AF211">
        <v>11112.692899219401</v>
      </c>
      <c r="AG211">
        <v>0.35955778526211901</v>
      </c>
      <c r="AH211">
        <v>4.5204409125466999E-2</v>
      </c>
      <c r="AI211">
        <v>125.138218031211</v>
      </c>
      <c r="AJ211">
        <v>12.709125782141401</v>
      </c>
      <c r="AK211">
        <v>3.9194008457713498</v>
      </c>
      <c r="AL211">
        <v>0.56156430826660897</v>
      </c>
      <c r="AM211">
        <v>0.46315017288580301</v>
      </c>
      <c r="AN211">
        <v>8.7320604796852996E-2</v>
      </c>
      <c r="AO211">
        <v>0.65572149181185202</v>
      </c>
      <c r="AP211">
        <v>0.100988464659352</v>
      </c>
      <c r="AQ211">
        <v>0.62885294539511405</v>
      </c>
      <c r="AR211">
        <v>9.1530223709242006E-2</v>
      </c>
      <c r="AS211">
        <v>4.9544500703017</v>
      </c>
      <c r="AT211">
        <v>0.26036351373993599</v>
      </c>
      <c r="AU211">
        <v>0.56911113670326896</v>
      </c>
      <c r="AV211">
        <v>2.9208636235534002E-2</v>
      </c>
      <c r="AW211">
        <v>7.7705267996621002E-2</v>
      </c>
      <c r="AX211">
        <v>1.2802892555511E-2</v>
      </c>
    </row>
    <row r="212" spans="1:50" x14ac:dyDescent="0.25">
      <c r="A212" t="s">
        <v>762</v>
      </c>
      <c r="B212" s="63">
        <v>6412.0326357416898</v>
      </c>
      <c r="C212" s="133">
        <v>33712.340533212599</v>
      </c>
      <c r="D212" s="140">
        <v>2.5489806936872E-2</v>
      </c>
      <c r="E212" s="87">
        <v>1.1005614753554001E-2</v>
      </c>
      <c r="F212" s="31">
        <f t="shared" si="12"/>
        <v>2.6390474784867019E-2</v>
      </c>
      <c r="G212" s="89">
        <f t="shared" si="13"/>
        <v>1.1005614753554001E-2</v>
      </c>
      <c r="H212" s="115">
        <v>0.28250417828103602</v>
      </c>
      <c r="I212" s="147">
        <v>1.2061892464841E-2</v>
      </c>
      <c r="J212" s="150">
        <v>9.8887823080073753E-2</v>
      </c>
      <c r="K212" s="167">
        <v>9.010927773539E-2</v>
      </c>
      <c r="L212">
        <v>3.6883871457164999E-2</v>
      </c>
      <c r="M212" s="92">
        <f t="shared" si="14"/>
        <v>9.3293237875351695E-2</v>
      </c>
      <c r="N212" s="92">
        <f t="shared" si="15"/>
        <v>3.6883871457164999E-2</v>
      </c>
      <c r="O212" s="111">
        <v>3.53975867882516</v>
      </c>
      <c r="P212" s="111">
        <v>9.4544346805200005E-2</v>
      </c>
      <c r="Q212" s="34">
        <v>6.5252164040295602E-2</v>
      </c>
      <c r="Y212">
        <v>11679.7104804545</v>
      </c>
      <c r="Z212">
        <v>391.174475901753</v>
      </c>
      <c r="AA212">
        <v>50815.663606685397</v>
      </c>
      <c r="AB212">
        <v>1734.93448233049</v>
      </c>
      <c r="AC212">
        <v>474.38341560173899</v>
      </c>
      <c r="AD212">
        <v>35.410474841055702</v>
      </c>
      <c r="AE212">
        <v>223307.94668226701</v>
      </c>
      <c r="AF212">
        <v>10580.410948516501</v>
      </c>
      <c r="AG212">
        <v>0.84901437895893805</v>
      </c>
      <c r="AH212">
        <v>4.7124971931027E-2</v>
      </c>
      <c r="AI212">
        <v>182.26872288956699</v>
      </c>
      <c r="AJ212">
        <v>13.909366252926599</v>
      </c>
      <c r="AK212">
        <v>269.77632326760801</v>
      </c>
      <c r="AL212">
        <v>81.483913533733897</v>
      </c>
      <c r="AM212">
        <v>19.094441467386901</v>
      </c>
      <c r="AN212">
        <v>0.65176874243562</v>
      </c>
      <c r="AO212">
        <v>8.2958005495698508</v>
      </c>
      <c r="AP212">
        <v>2.51716923266688</v>
      </c>
      <c r="AQ212">
        <v>1.9636928744248401</v>
      </c>
      <c r="AR212">
        <v>0.49803057583575699</v>
      </c>
      <c r="AS212">
        <v>10.4073395957285</v>
      </c>
      <c r="AT212">
        <v>0.48609602481116998</v>
      </c>
      <c r="AU212">
        <v>1.4165962120754101</v>
      </c>
      <c r="AV212">
        <v>9.5191471377345002E-2</v>
      </c>
      <c r="AW212">
        <v>7.7523025114774997</v>
      </c>
      <c r="AX212">
        <v>2.24989719812559</v>
      </c>
    </row>
    <row r="213" spans="1:50" x14ac:dyDescent="0.25">
      <c r="A213" t="s">
        <v>763</v>
      </c>
      <c r="B213" s="63">
        <v>4459.2880007803797</v>
      </c>
      <c r="C213" s="133">
        <v>22584.335680361201</v>
      </c>
      <c r="D213" s="140">
        <v>5.7952154153643E-2</v>
      </c>
      <c r="E213" s="87">
        <v>2.5653984537703001E-2</v>
      </c>
      <c r="F213" s="31">
        <f t="shared" si="12"/>
        <v>5.9999860599498196E-2</v>
      </c>
      <c r="G213" s="89">
        <f t="shared" si="13"/>
        <v>2.5653984537703001E-2</v>
      </c>
      <c r="H213" s="115">
        <v>0.28331823613873802</v>
      </c>
      <c r="I213" s="147">
        <v>1.2520238801642001E-2</v>
      </c>
      <c r="J213" s="150">
        <v>9.9828107553054019E-2</v>
      </c>
      <c r="K213" s="167">
        <v>0.204127962738504</v>
      </c>
      <c r="L213">
        <v>8.7774478653595001E-2</v>
      </c>
      <c r="M213" s="92">
        <f t="shared" si="14"/>
        <v>0.21134070834189841</v>
      </c>
      <c r="N213" s="92">
        <f t="shared" si="15"/>
        <v>8.7774478653595001E-2</v>
      </c>
      <c r="O213" s="111">
        <v>3.5257254255021899</v>
      </c>
      <c r="P213" s="111">
        <v>0.121555344346613</v>
      </c>
      <c r="Q213" s="34">
        <v>8.0178848172794359E-2</v>
      </c>
      <c r="Y213">
        <v>11265.1841445134</v>
      </c>
      <c r="Z213">
        <v>358.59380096023301</v>
      </c>
      <c r="AA213">
        <v>48934.473018185403</v>
      </c>
      <c r="AB213">
        <v>1619.78043600512</v>
      </c>
      <c r="AC213">
        <v>469.01566723901902</v>
      </c>
      <c r="AD213">
        <v>34.023133657534999</v>
      </c>
      <c r="AE213">
        <v>224432.75284395099</v>
      </c>
      <c r="AF213">
        <v>9649.5231240812991</v>
      </c>
      <c r="AG213">
        <v>0.21634401274280499</v>
      </c>
      <c r="AH213">
        <v>2.1328141871510001E-2</v>
      </c>
      <c r="AI213">
        <v>180.158579999663</v>
      </c>
      <c r="AJ213">
        <v>13.3986893652171</v>
      </c>
      <c r="AK213">
        <v>179.055580418088</v>
      </c>
      <c r="AL213">
        <v>51.329287236560297</v>
      </c>
      <c r="AM213">
        <v>0.21262463881303301</v>
      </c>
      <c r="AN213">
        <v>3.5071307750817002E-2</v>
      </c>
      <c r="AO213">
        <v>0.23427726517720299</v>
      </c>
      <c r="AP213">
        <v>3.4635598424571E-2</v>
      </c>
      <c r="AQ213">
        <v>0.42142610391679902</v>
      </c>
      <c r="AR213">
        <v>5.0702624722861002E-2</v>
      </c>
      <c r="AS213">
        <v>15.8461163202271</v>
      </c>
      <c r="AT213">
        <v>0.49744010540181</v>
      </c>
      <c r="AU213">
        <v>2.2529314491327002</v>
      </c>
      <c r="AV213">
        <v>7.3968022071424999E-2</v>
      </c>
      <c r="AW213">
        <v>5.33614957897605</v>
      </c>
      <c r="AX213">
        <v>1.5508051233454401</v>
      </c>
    </row>
    <row r="214" spans="1:50" x14ac:dyDescent="0.25">
      <c r="A214" t="s">
        <v>764</v>
      </c>
      <c r="B214" s="63">
        <v>107.07475014337599</v>
      </c>
      <c r="C214" s="133">
        <v>512.34760924925899</v>
      </c>
      <c r="D214" s="140">
        <v>2.9936723378521402</v>
      </c>
      <c r="E214" s="87">
        <v>0.297050346707107</v>
      </c>
      <c r="F214" s="31">
        <f t="shared" si="12"/>
        <v>3.0994520492800519</v>
      </c>
      <c r="G214" s="89">
        <f t="shared" si="13"/>
        <v>0.297050346707107</v>
      </c>
      <c r="H214" s="115">
        <v>0.30358126734534502</v>
      </c>
      <c r="I214" s="147">
        <v>4.4882934754051002E-2</v>
      </c>
      <c r="J214" s="150">
        <v>0.67114988876951365</v>
      </c>
      <c r="K214" s="167">
        <v>9.7299435846296198</v>
      </c>
      <c r="L214">
        <v>0.89530667770223005</v>
      </c>
      <c r="M214" s="92">
        <f t="shared" si="14"/>
        <v>10.073745613855847</v>
      </c>
      <c r="N214" s="92">
        <f t="shared" si="15"/>
        <v>0.89530667770223005</v>
      </c>
      <c r="O214" s="111">
        <v>3.29011492739407</v>
      </c>
      <c r="P214" s="111">
        <v>0.40401353267546602</v>
      </c>
      <c r="Q214" s="34">
        <v>0.74933610374150628</v>
      </c>
      <c r="Y214">
        <v>14878.989319222501</v>
      </c>
      <c r="Z214">
        <v>490.101689758894</v>
      </c>
      <c r="AA214">
        <v>48975.811946089903</v>
      </c>
      <c r="AB214">
        <v>1757.1101545815</v>
      </c>
      <c r="AC214">
        <v>401.950624544248</v>
      </c>
      <c r="AD214">
        <v>31.617995631928999</v>
      </c>
      <c r="AE214">
        <v>215026.65324953001</v>
      </c>
      <c r="AF214">
        <v>10114.330077090601</v>
      </c>
      <c r="AG214">
        <v>5.2134600764663003E-2</v>
      </c>
      <c r="AH214">
        <v>1.3578497396818E-2</v>
      </c>
      <c r="AI214">
        <v>230.61557601085701</v>
      </c>
      <c r="AJ214">
        <v>17.847274884855501</v>
      </c>
      <c r="AK214">
        <v>4.4481198525888201</v>
      </c>
      <c r="AL214">
        <v>0.81970958608209399</v>
      </c>
      <c r="AM214">
        <v>0.19449285547464101</v>
      </c>
      <c r="AN214">
        <v>4.486537147097E-2</v>
      </c>
      <c r="AO214">
        <v>0.22151776028800901</v>
      </c>
      <c r="AP214">
        <v>4.5091455600706001E-2</v>
      </c>
      <c r="AQ214">
        <v>0.40169003595479003</v>
      </c>
      <c r="AR214">
        <v>6.6009536647529996E-2</v>
      </c>
      <c r="AS214">
        <v>19.597915102457499</v>
      </c>
      <c r="AT214">
        <v>0.66409753398895299</v>
      </c>
      <c r="AU214">
        <v>2.63048347638943</v>
      </c>
      <c r="AV214">
        <v>8.8447948344808E-2</v>
      </c>
      <c r="AW214">
        <v>0.12358541592184399</v>
      </c>
      <c r="AX214">
        <v>1.5565628749075E-2</v>
      </c>
    </row>
    <row r="215" spans="1:50" x14ac:dyDescent="0.25">
      <c r="A215" t="s">
        <v>765</v>
      </c>
      <c r="B215" s="63">
        <v>3762.2205520411399</v>
      </c>
      <c r="C215" s="133">
        <v>19866.534520445301</v>
      </c>
      <c r="D215" s="140">
        <v>6.5660678584539001E-2</v>
      </c>
      <c r="E215" s="87">
        <v>3.0893931613687E-2</v>
      </c>
      <c r="F215" s="31">
        <f t="shared" si="12"/>
        <v>6.7980761362140721E-2</v>
      </c>
      <c r="G215" s="89">
        <f t="shared" si="13"/>
        <v>3.0893931613687E-2</v>
      </c>
      <c r="H215" s="115">
        <v>0.27886575641913303</v>
      </c>
      <c r="I215" s="147">
        <v>1.1386020780139E-2</v>
      </c>
      <c r="J215" s="150">
        <v>8.6777866808446152E-2</v>
      </c>
      <c r="K215" s="167">
        <v>0.235113599557668</v>
      </c>
      <c r="L215">
        <v>0.111147940667</v>
      </c>
      <c r="M215" s="92">
        <f t="shared" si="14"/>
        <v>0.24342120503590528</v>
      </c>
      <c r="N215" s="92">
        <f t="shared" si="15"/>
        <v>0.111147940667</v>
      </c>
      <c r="O215" s="111">
        <v>3.5835608161598298</v>
      </c>
      <c r="P215" s="111">
        <v>8.5829410964427005E-2</v>
      </c>
      <c r="Q215" s="34">
        <v>5.0663790919995275E-2</v>
      </c>
      <c r="Y215">
        <v>14574.0899186189</v>
      </c>
      <c r="Z215">
        <v>463.73132674766299</v>
      </c>
      <c r="AA215">
        <v>47309.858477904098</v>
      </c>
      <c r="AB215">
        <v>1556.40023222988</v>
      </c>
      <c r="AC215">
        <v>456.83572176582197</v>
      </c>
      <c r="AD215">
        <v>33.396771029896598</v>
      </c>
      <c r="AE215">
        <v>213137.42142149201</v>
      </c>
      <c r="AF215">
        <v>9843.9595910373191</v>
      </c>
      <c r="AG215">
        <v>6.5488335912154101</v>
      </c>
      <c r="AH215">
        <v>0.457731535717182</v>
      </c>
      <c r="AI215">
        <v>191.88663139727899</v>
      </c>
      <c r="AJ215">
        <v>14.1401225545905</v>
      </c>
      <c r="AK215">
        <v>158.027659376955</v>
      </c>
      <c r="AL215">
        <v>31.0598288439664</v>
      </c>
      <c r="AM215">
        <v>1.23671197745349</v>
      </c>
      <c r="AN215">
        <v>0.43272055525362202</v>
      </c>
      <c r="AO215">
        <v>0.69029477552417295</v>
      </c>
      <c r="AP215">
        <v>0.156320005649983</v>
      </c>
      <c r="AQ215">
        <v>0.57513745925905702</v>
      </c>
      <c r="AR215">
        <v>6.7711048529356999E-2</v>
      </c>
      <c r="AS215">
        <v>15.615483257227901</v>
      </c>
      <c r="AT215">
        <v>0.48659816664066002</v>
      </c>
      <c r="AU215">
        <v>2.2011327147444</v>
      </c>
      <c r="AV215">
        <v>7.1308586618342995E-2</v>
      </c>
      <c r="AW215">
        <v>4.6312272473336797</v>
      </c>
      <c r="AX215">
        <v>0.93071960431181899</v>
      </c>
    </row>
    <row r="216" spans="1:50" x14ac:dyDescent="0.25">
      <c r="A216" t="s">
        <v>766</v>
      </c>
      <c r="B216" s="63">
        <v>56.402304631678597</v>
      </c>
      <c r="C216" s="133">
        <v>257.87836961874302</v>
      </c>
      <c r="D216" s="140">
        <v>3.5246354680597101</v>
      </c>
      <c r="E216" s="87">
        <v>0.19263457722781199</v>
      </c>
      <c r="F216" s="31">
        <f t="shared" si="12"/>
        <v>3.6491764600666832</v>
      </c>
      <c r="G216" s="89">
        <f t="shared" si="13"/>
        <v>0.19263457722781199</v>
      </c>
      <c r="H216" s="115">
        <v>0.318273901494667</v>
      </c>
      <c r="I216" s="147">
        <v>3.5209274460797003E-2</v>
      </c>
      <c r="J216" s="150">
        <v>0.49404213395568614</v>
      </c>
      <c r="K216" s="167">
        <v>11.1305742845034</v>
      </c>
      <c r="L216">
        <v>1.0905944737334199</v>
      </c>
      <c r="M216" s="92">
        <f t="shared" si="14"/>
        <v>11.523866803846531</v>
      </c>
      <c r="N216" s="92">
        <f t="shared" si="15"/>
        <v>1.0905944737334199</v>
      </c>
      <c r="O216" s="111">
        <v>3.18556801702087</v>
      </c>
      <c r="P216" s="111">
        <v>0.40128058978928499</v>
      </c>
      <c r="Q216" s="34">
        <v>0.77782957046314394</v>
      </c>
      <c r="Y216">
        <v>12667.1430545109</v>
      </c>
      <c r="Z216">
        <v>434.88135336152601</v>
      </c>
      <c r="AA216">
        <v>51914.905725627097</v>
      </c>
      <c r="AB216">
        <v>1754.6728954012999</v>
      </c>
      <c r="AC216">
        <v>473.40723445985299</v>
      </c>
      <c r="AD216">
        <v>34.920234463587299</v>
      </c>
      <c r="AE216">
        <v>216738.54195798401</v>
      </c>
      <c r="AF216">
        <v>10397.473783813501</v>
      </c>
      <c r="AG216">
        <v>3.8811866505006003E-2</v>
      </c>
      <c r="AH216">
        <v>8.1843772153010006E-3</v>
      </c>
      <c r="AI216">
        <v>147.24435391864699</v>
      </c>
      <c r="AJ216">
        <v>10.925190154308501</v>
      </c>
      <c r="AK216">
        <v>2.7960973041192401</v>
      </c>
      <c r="AL216">
        <v>0.35081646661741001</v>
      </c>
      <c r="AM216">
        <v>0.37606274806824602</v>
      </c>
      <c r="AN216">
        <v>4.4485448738915002E-2</v>
      </c>
      <c r="AO216">
        <v>0.40597664692032698</v>
      </c>
      <c r="AP216">
        <v>4.3874637753270003E-2</v>
      </c>
      <c r="AQ216">
        <v>0.48740727230849701</v>
      </c>
      <c r="AR216">
        <v>5.1318615067242002E-2</v>
      </c>
      <c r="AS216">
        <v>10.252227696506999</v>
      </c>
      <c r="AT216">
        <v>0.32315280185526901</v>
      </c>
      <c r="AU216">
        <v>1.3783179041493601</v>
      </c>
      <c r="AV216">
        <v>4.3665369560187003E-2</v>
      </c>
      <c r="AW216">
        <v>5.3791247177185003E-2</v>
      </c>
      <c r="AX216">
        <v>3.9958472080919996E-3</v>
      </c>
    </row>
    <row r="217" spans="1:50" x14ac:dyDescent="0.25">
      <c r="A217" t="s">
        <v>767</v>
      </c>
      <c r="B217" s="63">
        <v>69.831284144565799</v>
      </c>
      <c r="C217" s="133">
        <v>294.56778558160801</v>
      </c>
      <c r="D217" s="140">
        <v>1.4576501650140301</v>
      </c>
      <c r="E217" s="87">
        <v>7.3663343400567002E-2</v>
      </c>
      <c r="F217" s="31">
        <f t="shared" si="12"/>
        <v>1.5091554055403391</v>
      </c>
      <c r="G217" s="89">
        <f t="shared" si="13"/>
        <v>7.3663343400567002E-2</v>
      </c>
      <c r="H217" s="115">
        <v>0.34216618069711402</v>
      </c>
      <c r="I217" s="147">
        <v>4.4070100128746001E-2</v>
      </c>
      <c r="J217" s="150">
        <v>0.39236581774153401</v>
      </c>
      <c r="K217" s="167">
        <v>4.2898545446660901</v>
      </c>
      <c r="L217">
        <v>0.50500620439557697</v>
      </c>
      <c r="M217" s="92">
        <f t="shared" si="14"/>
        <v>4.4414341180432046</v>
      </c>
      <c r="N217" s="92">
        <f t="shared" si="15"/>
        <v>0.50500620439557697</v>
      </c>
      <c r="O217" s="111">
        <v>2.9338168279542698</v>
      </c>
      <c r="P217" s="111">
        <v>0.418107712559806</v>
      </c>
      <c r="Q217" s="34">
        <v>0.82603597801130202</v>
      </c>
      <c r="Y217">
        <v>10885.0624337436</v>
      </c>
      <c r="Z217">
        <v>369.89458994215801</v>
      </c>
      <c r="AA217">
        <v>50616.066257512102</v>
      </c>
      <c r="AB217">
        <v>1694.6317031897099</v>
      </c>
      <c r="AC217">
        <v>474.50879966010302</v>
      </c>
      <c r="AD217">
        <v>38.224782393227002</v>
      </c>
      <c r="AE217">
        <v>226236.56132025801</v>
      </c>
      <c r="AF217">
        <v>14181.4518182871</v>
      </c>
      <c r="AG217">
        <v>0.12899594981384699</v>
      </c>
      <c r="AH217">
        <v>1.7287591862560001E-2</v>
      </c>
      <c r="AI217">
        <v>106.126732740091</v>
      </c>
      <c r="AJ217">
        <v>8.6974976596179108</v>
      </c>
      <c r="AK217">
        <v>3.0384039963015699</v>
      </c>
      <c r="AL217">
        <v>0.55281638988263704</v>
      </c>
      <c r="AM217">
        <v>0.55008731729119698</v>
      </c>
      <c r="AN217">
        <v>6.1593129729308999E-2</v>
      </c>
      <c r="AO217">
        <v>0.71206531864770695</v>
      </c>
      <c r="AP217">
        <v>7.5847180366288E-2</v>
      </c>
      <c r="AQ217">
        <v>0.60382976488979201</v>
      </c>
      <c r="AR217">
        <v>7.1169832865933993E-2</v>
      </c>
      <c r="AS217">
        <v>5.3054498039992497</v>
      </c>
      <c r="AT217">
        <v>0.21825387285820799</v>
      </c>
      <c r="AU217">
        <v>0.66035499438560796</v>
      </c>
      <c r="AV217">
        <v>2.6950464437483002E-2</v>
      </c>
      <c r="AW217">
        <v>6.1775346758987999E-2</v>
      </c>
      <c r="AX217">
        <v>4.5076320131230002E-3</v>
      </c>
    </row>
    <row r="218" spans="1:50" s="56" customFormat="1" x14ac:dyDescent="0.25">
      <c r="A218" s="56" t="s">
        <v>768</v>
      </c>
      <c r="B218" s="83">
        <v>2016.2916582499699</v>
      </c>
      <c r="C218" s="136">
        <v>10041.085361579801</v>
      </c>
      <c r="D218" s="141">
        <v>0.12622918768989799</v>
      </c>
      <c r="E218" s="145">
        <v>3.6743683498589003E-2</v>
      </c>
      <c r="F218" s="57">
        <f t="shared" si="12"/>
        <v>0.13068942432928823</v>
      </c>
      <c r="G218" s="107">
        <f t="shared" si="13"/>
        <v>3.6743683498589003E-2</v>
      </c>
      <c r="H218" s="164">
        <v>0.286673868694793</v>
      </c>
      <c r="I218" s="157">
        <v>1.076505228757E-2</v>
      </c>
      <c r="J218" s="158">
        <v>0.12900458090721822</v>
      </c>
      <c r="K218" s="168">
        <v>0.43942477388714102</v>
      </c>
      <c r="L218" s="56">
        <v>0.103655121869916</v>
      </c>
      <c r="M218" s="112">
        <f t="shared" si="14"/>
        <v>0.45495159864626172</v>
      </c>
      <c r="N218" s="112">
        <f t="shared" si="15"/>
        <v>0.103655121869916</v>
      </c>
      <c r="O218" s="113">
        <v>3.4849221563161401</v>
      </c>
      <c r="P218" s="113">
        <v>0.106165255251011</v>
      </c>
      <c r="Q218" s="114">
        <v>0.12914663594671347</v>
      </c>
      <c r="R218" s="56" t="s">
        <v>337</v>
      </c>
      <c r="Y218" s="56">
        <v>10986.849814986501</v>
      </c>
      <c r="Z218" s="56">
        <v>372.69539691388798</v>
      </c>
      <c r="AA218" s="56">
        <v>49207.159300528401</v>
      </c>
      <c r="AB218" s="56">
        <v>1653.0480239501101</v>
      </c>
      <c r="AC218" s="56">
        <v>551.45140893079395</v>
      </c>
      <c r="AD218" s="56">
        <v>43.582088777099599</v>
      </c>
      <c r="AE218" s="56">
        <v>220042.06715901699</v>
      </c>
      <c r="AF218" s="56">
        <v>13518.1883662195</v>
      </c>
      <c r="AG218" s="56">
        <v>23.893840538163399</v>
      </c>
      <c r="AH218" s="56">
        <v>1.09979411567302</v>
      </c>
      <c r="AI218" s="56">
        <v>225.47130526225001</v>
      </c>
      <c r="AJ218" s="56">
        <v>17.075329005657899</v>
      </c>
      <c r="AK218" s="56">
        <v>75.933324201097605</v>
      </c>
      <c r="AL218" s="56">
        <v>15.2773993755394</v>
      </c>
      <c r="AM218" s="56">
        <v>233.49277422696599</v>
      </c>
      <c r="AN218" s="56">
        <v>10.863081869557501</v>
      </c>
      <c r="AO218" s="56">
        <v>104.393962691708</v>
      </c>
      <c r="AP218" s="56">
        <v>5.1998382985249103</v>
      </c>
      <c r="AQ218" s="56">
        <v>22.936466035915899</v>
      </c>
      <c r="AR218" s="56">
        <v>1.20200663660971</v>
      </c>
      <c r="AS218" s="56">
        <v>15.802412193179</v>
      </c>
      <c r="AT218" s="56">
        <v>0.52016938438014204</v>
      </c>
      <c r="AU218" s="56">
        <v>2.03292456665308</v>
      </c>
      <c r="AV218" s="56">
        <v>6.8629388847031E-2</v>
      </c>
      <c r="AW218" s="56">
        <v>2.2056199961674401</v>
      </c>
      <c r="AX218" s="56">
        <v>0.42927366505581399</v>
      </c>
    </row>
    <row r="219" spans="1:50" x14ac:dyDescent="0.25">
      <c r="A219" t="s">
        <v>769</v>
      </c>
      <c r="B219" s="63">
        <v>56.137336735116001</v>
      </c>
      <c r="C219" s="133">
        <v>280.42769927951502</v>
      </c>
      <c r="D219" s="140">
        <v>1.0320269800056401</v>
      </c>
      <c r="E219" s="87">
        <v>5.2973833089261999E-2</v>
      </c>
      <c r="F219" s="31">
        <f t="shared" si="12"/>
        <v>1.0684930670755231</v>
      </c>
      <c r="G219" s="89">
        <f t="shared" si="13"/>
        <v>5.2973833089261999E-2</v>
      </c>
      <c r="H219" s="115">
        <v>0.28975895552994702</v>
      </c>
      <c r="I219" s="147">
        <v>3.6354838791487001E-2</v>
      </c>
      <c r="J219" s="150">
        <v>0.40911461289897572</v>
      </c>
      <c r="K219" s="167">
        <v>3.5338309004498898</v>
      </c>
      <c r="L219">
        <v>0.38295015063365401</v>
      </c>
      <c r="M219" s="92">
        <f t="shared" si="14"/>
        <v>3.6586968078366757</v>
      </c>
      <c r="N219" s="92">
        <f t="shared" si="15"/>
        <v>0.38295015063365401</v>
      </c>
      <c r="O219" s="111">
        <v>3.4227783360953499</v>
      </c>
      <c r="P219" s="111">
        <v>0.47212292576460901</v>
      </c>
      <c r="Q219" s="34">
        <v>0.7856338104840398</v>
      </c>
      <c r="Y219">
        <v>12316.905868268401</v>
      </c>
      <c r="Z219">
        <v>409.56385055748399</v>
      </c>
      <c r="AA219">
        <v>47075.041398435802</v>
      </c>
      <c r="AB219">
        <v>1601.7671544883699</v>
      </c>
      <c r="AC219">
        <v>411.80299938056697</v>
      </c>
      <c r="AD219">
        <v>29.948035725910799</v>
      </c>
      <c r="AE219">
        <v>223006.995124907</v>
      </c>
      <c r="AF219">
        <v>13699.2891854072</v>
      </c>
      <c r="AG219">
        <v>0.15542379158036099</v>
      </c>
      <c r="AH219">
        <v>2.0524009978260999E-2</v>
      </c>
      <c r="AI219">
        <v>92.048531815998302</v>
      </c>
      <c r="AJ219">
        <v>7.5703258951043999</v>
      </c>
      <c r="AK219">
        <v>3.42824594676717</v>
      </c>
      <c r="AL219">
        <v>0.52880376160827902</v>
      </c>
      <c r="AM219">
        <v>0.42147980180799099</v>
      </c>
      <c r="AN219">
        <v>4.7222167296059998E-2</v>
      </c>
      <c r="AO219">
        <v>0.58525860034590005</v>
      </c>
      <c r="AP219">
        <v>6.9158304342827007E-2</v>
      </c>
      <c r="AQ219">
        <v>0.46707069751380298</v>
      </c>
      <c r="AR219">
        <v>5.0126820146222002E-2</v>
      </c>
      <c r="AS219">
        <v>3.7594893343135301</v>
      </c>
      <c r="AT219">
        <v>0.13468389026441299</v>
      </c>
      <c r="AU219">
        <v>0.43937048559189401</v>
      </c>
      <c r="AV219">
        <v>1.5127503759697999E-2</v>
      </c>
      <c r="AW219">
        <v>5.8402816817135002E-2</v>
      </c>
      <c r="AX219">
        <v>4.4182285073100002E-3</v>
      </c>
    </row>
    <row r="220" spans="1:50" x14ac:dyDescent="0.25">
      <c r="A220" t="s">
        <v>770</v>
      </c>
      <c r="B220" s="63">
        <v>66.350839155568806</v>
      </c>
      <c r="C220" s="133">
        <v>328.01110583040798</v>
      </c>
      <c r="D220" s="140">
        <v>1.13674011142023</v>
      </c>
      <c r="E220" s="87">
        <v>5.9743825395660997E-2</v>
      </c>
      <c r="F220" s="31">
        <f t="shared" si="12"/>
        <v>1.1769061775037466</v>
      </c>
      <c r="G220" s="89">
        <f t="shared" si="13"/>
        <v>5.9743825395660997E-2</v>
      </c>
      <c r="H220" s="115">
        <v>0.29173379632952601</v>
      </c>
      <c r="I220" s="147">
        <v>4.3540520950111003E-2</v>
      </c>
      <c r="J220" s="150">
        <v>0.35214778793553042</v>
      </c>
      <c r="K220" s="167">
        <v>3.8893024962193201</v>
      </c>
      <c r="L220">
        <v>0.46059334341383301</v>
      </c>
      <c r="M220" s="92">
        <f t="shared" si="14"/>
        <v>4.0267287905081304</v>
      </c>
      <c r="N220" s="92">
        <f t="shared" si="15"/>
        <v>0.46059334341383301</v>
      </c>
      <c r="O220" s="111">
        <v>3.44334475052259</v>
      </c>
      <c r="P220" s="111">
        <v>0.40575752063251302</v>
      </c>
      <c r="Q220" s="34">
        <v>0.99503907677062076</v>
      </c>
      <c r="Y220">
        <v>13347.896797597599</v>
      </c>
      <c r="Z220">
        <v>426.55395491797998</v>
      </c>
      <c r="AA220">
        <v>45744.553946826702</v>
      </c>
      <c r="AB220">
        <v>1614.0822874452001</v>
      </c>
      <c r="AC220">
        <v>10643.545179786501</v>
      </c>
      <c r="AD220">
        <v>893.51501376910505</v>
      </c>
      <c r="AE220">
        <v>229372.67415697101</v>
      </c>
      <c r="AF220">
        <v>13880.658497759499</v>
      </c>
      <c r="AG220">
        <v>0.23319388650685599</v>
      </c>
      <c r="AH220">
        <v>3.2497671399899002E-2</v>
      </c>
      <c r="AI220">
        <v>108.73453625789099</v>
      </c>
      <c r="AJ220">
        <v>10.154294747683</v>
      </c>
      <c r="AK220">
        <v>4.1308902194406896</v>
      </c>
      <c r="AL220">
        <v>0.55039632123509497</v>
      </c>
      <c r="AM220">
        <v>0.67116698436551803</v>
      </c>
      <c r="AN220">
        <v>0.111663618471861</v>
      </c>
      <c r="AO220">
        <v>0.77942900856925401</v>
      </c>
      <c r="AP220">
        <v>9.9657674719604003E-2</v>
      </c>
      <c r="AQ220">
        <v>0.56914957570239699</v>
      </c>
      <c r="AR220">
        <v>8.2718772435941001E-2</v>
      </c>
      <c r="AS220">
        <v>5.7684730075045003</v>
      </c>
      <c r="AT220">
        <v>0.22463765631591701</v>
      </c>
      <c r="AU220">
        <v>0.71875846536106502</v>
      </c>
      <c r="AV220">
        <v>2.7534575974868001E-2</v>
      </c>
      <c r="AW220">
        <v>8.6562239868978E-2</v>
      </c>
      <c r="AX220">
        <v>4.8736511287680003E-3</v>
      </c>
    </row>
    <row r="221" spans="1:50" x14ac:dyDescent="0.25">
      <c r="A221" t="s">
        <v>771</v>
      </c>
      <c r="B221" s="63">
        <v>27.732146217651</v>
      </c>
      <c r="C221" s="133">
        <v>146.567634410598</v>
      </c>
      <c r="D221" s="140">
        <v>0.76889470468287102</v>
      </c>
      <c r="E221" s="87">
        <v>4.7436703900908997E-2</v>
      </c>
      <c r="F221" s="31">
        <f t="shared" si="12"/>
        <v>0.79606316228306306</v>
      </c>
      <c r="G221" s="89">
        <f t="shared" si="13"/>
        <v>4.7436703900908997E-2</v>
      </c>
      <c r="H221" s="115">
        <v>0.27330852675761602</v>
      </c>
      <c r="I221" s="147">
        <v>3.6808431837743003E-2</v>
      </c>
      <c r="J221" s="150">
        <v>0.45809283658726169</v>
      </c>
      <c r="K221" s="167">
        <v>2.8162102167366698</v>
      </c>
      <c r="L221">
        <v>0.40836348295550201</v>
      </c>
      <c r="M221" s="92">
        <f t="shared" si="14"/>
        <v>2.9157194049267421</v>
      </c>
      <c r="N221" s="92">
        <f t="shared" si="15"/>
        <v>0.40836348295550201</v>
      </c>
      <c r="O221" s="111">
        <v>3.6486404074564498</v>
      </c>
      <c r="P221" s="111">
        <v>0.54921953400002899</v>
      </c>
      <c r="Q221" s="34">
        <v>0.96331188334954887</v>
      </c>
      <c r="Y221">
        <v>14422.072222381599</v>
      </c>
      <c r="Z221">
        <v>455.72371570911599</v>
      </c>
      <c r="AA221">
        <v>46121.8687317328</v>
      </c>
      <c r="AB221">
        <v>1507.6093833949001</v>
      </c>
      <c r="AC221">
        <v>333.23526274137299</v>
      </c>
      <c r="AD221">
        <v>25.205561347473299</v>
      </c>
      <c r="AE221">
        <v>221029.22981848099</v>
      </c>
      <c r="AF221">
        <v>13332.5377132956</v>
      </c>
      <c r="AG221">
        <v>9.5753660516444003E-2</v>
      </c>
      <c r="AH221">
        <v>1.4641931079327999E-2</v>
      </c>
      <c r="AI221">
        <v>40.269991545191601</v>
      </c>
      <c r="AJ221">
        <v>4.3606058238466501</v>
      </c>
      <c r="AK221">
        <v>2.5695046107574102</v>
      </c>
      <c r="AL221">
        <v>0.32284260837262901</v>
      </c>
      <c r="AM221">
        <v>0.65250065865973605</v>
      </c>
      <c r="AN221">
        <v>8.5830967270695002E-2</v>
      </c>
      <c r="AO221">
        <v>0.97344094942628301</v>
      </c>
      <c r="AP221">
        <v>8.2357016041715997E-2</v>
      </c>
      <c r="AQ221">
        <v>0.63304628419489195</v>
      </c>
      <c r="AR221">
        <v>6.6039344029022007E-2</v>
      </c>
      <c r="AS221">
        <v>1.5854722460623201</v>
      </c>
      <c r="AT221">
        <v>7.1447032599065999E-2</v>
      </c>
      <c r="AU221">
        <v>0.21984318040723799</v>
      </c>
      <c r="AV221">
        <v>1.1544183287173E-2</v>
      </c>
      <c r="AW221">
        <v>3.8933432316434001E-2</v>
      </c>
      <c r="AX221">
        <v>2.9198921580979999E-3</v>
      </c>
    </row>
    <row r="222" spans="1:50" x14ac:dyDescent="0.25">
      <c r="A222" t="s">
        <v>772</v>
      </c>
      <c r="B222" s="63">
        <v>31.3080994458448</v>
      </c>
      <c r="C222" s="133">
        <v>168.30841204764201</v>
      </c>
      <c r="D222" s="140">
        <v>0.24317882045946099</v>
      </c>
      <c r="E222" s="87">
        <v>1.6838484524777E-2</v>
      </c>
      <c r="F222" s="31">
        <f t="shared" si="12"/>
        <v>0.25177140593661362</v>
      </c>
      <c r="G222" s="89">
        <f t="shared" si="13"/>
        <v>1.6838484524777E-2</v>
      </c>
      <c r="H222" s="115">
        <v>0.267959501172297</v>
      </c>
      <c r="I222" s="147">
        <v>3.3407166486261998E-2</v>
      </c>
      <c r="J222" s="150">
        <v>0.55540114887374636</v>
      </c>
      <c r="K222" s="167">
        <v>0.89827884611205999</v>
      </c>
      <c r="L222">
        <v>0.12666192755619601</v>
      </c>
      <c r="M222" s="92">
        <f t="shared" si="14"/>
        <v>0.93001901884977023</v>
      </c>
      <c r="N222" s="92">
        <f t="shared" si="15"/>
        <v>0.12666192755619601</v>
      </c>
      <c r="O222" s="111">
        <v>3.7112509601236301</v>
      </c>
      <c r="P222" s="111">
        <v>0.69595881461127496</v>
      </c>
      <c r="Q222" s="34">
        <v>0.75192011613053555</v>
      </c>
      <c r="Y222">
        <v>13560.224690974999</v>
      </c>
      <c r="Z222">
        <v>428.49015638899101</v>
      </c>
      <c r="AA222">
        <v>47856.417824935997</v>
      </c>
      <c r="AB222">
        <v>1563.3585341898499</v>
      </c>
      <c r="AC222">
        <v>390.87338806181401</v>
      </c>
      <c r="AD222">
        <v>29.857971807971499</v>
      </c>
      <c r="AE222">
        <v>218221.479353103</v>
      </c>
      <c r="AF222">
        <v>13163.1735120091</v>
      </c>
      <c r="AG222">
        <v>0.226729835058221</v>
      </c>
      <c r="AH222">
        <v>2.2579074450369999E-2</v>
      </c>
      <c r="AI222">
        <v>36.554663891549701</v>
      </c>
      <c r="AJ222">
        <v>3.8876950932554699</v>
      </c>
      <c r="AK222">
        <v>3.12532548466281</v>
      </c>
      <c r="AL222">
        <v>0.35037283531768698</v>
      </c>
      <c r="AM222">
        <v>0.83374923703767201</v>
      </c>
      <c r="AN222">
        <v>7.4679738511645E-2</v>
      </c>
      <c r="AO222">
        <v>1.46497994630519</v>
      </c>
      <c r="AP222">
        <v>9.8282375856649007E-2</v>
      </c>
      <c r="AQ222">
        <v>0.76546047182989196</v>
      </c>
      <c r="AR222">
        <v>7.1601388096212998E-2</v>
      </c>
      <c r="AS222">
        <v>0.79270367772570205</v>
      </c>
      <c r="AT222">
        <v>4.1441356122407999E-2</v>
      </c>
      <c r="AU222">
        <v>7.5419366947164002E-2</v>
      </c>
      <c r="AV222">
        <v>4.6067123129790001E-3</v>
      </c>
      <c r="AW222">
        <v>4.2491004977566998E-2</v>
      </c>
      <c r="AX222">
        <v>2.41701075097E-3</v>
      </c>
    </row>
    <row r="223" spans="1:50" x14ac:dyDescent="0.25">
      <c r="A223" t="s">
        <v>773</v>
      </c>
      <c r="B223" s="63">
        <v>39.337800126128499</v>
      </c>
      <c r="C223" s="133">
        <v>176.85715502863999</v>
      </c>
      <c r="D223" s="140">
        <v>0.50463846564047699</v>
      </c>
      <c r="E223" s="87">
        <v>2.9415258196585001E-2</v>
      </c>
      <c r="F223" s="31">
        <f t="shared" si="12"/>
        <v>0.52246957915144077</v>
      </c>
      <c r="G223" s="89">
        <f t="shared" si="13"/>
        <v>2.9415258196585001E-2</v>
      </c>
      <c r="H223" s="115">
        <v>0.32095370396501</v>
      </c>
      <c r="I223" s="147">
        <v>3.6247697323257999E-2</v>
      </c>
      <c r="J223" s="150">
        <v>0.51612427157255525</v>
      </c>
      <c r="K223" s="167">
        <v>1.5687140671847299</v>
      </c>
      <c r="L223">
        <v>0.167335437668899</v>
      </c>
      <c r="M223" s="92">
        <f t="shared" si="14"/>
        <v>1.6241436876016264</v>
      </c>
      <c r="N223" s="92">
        <f t="shared" si="15"/>
        <v>0.167335437668899</v>
      </c>
      <c r="O223" s="111">
        <v>3.1172599007919399</v>
      </c>
      <c r="P223" s="111">
        <v>0.34965015144864597</v>
      </c>
      <c r="Q223" s="34">
        <v>0.95100636845261011</v>
      </c>
      <c r="Y223">
        <v>12796.201790385399</v>
      </c>
      <c r="Z223">
        <v>404.34776202466401</v>
      </c>
      <c r="AA223">
        <v>48100.390008611503</v>
      </c>
      <c r="AB223">
        <v>1577.5813141347801</v>
      </c>
      <c r="AC223">
        <v>448.06182535171598</v>
      </c>
      <c r="AD223">
        <v>33.055934598819299</v>
      </c>
      <c r="AE223">
        <v>222042.19497960899</v>
      </c>
      <c r="AF223">
        <v>13393.640021909199</v>
      </c>
      <c r="AG223">
        <v>6.7202875996713998E-2</v>
      </c>
      <c r="AH223">
        <v>1.1877011265404001E-2</v>
      </c>
      <c r="AI223">
        <v>53.431492859530302</v>
      </c>
      <c r="AJ223">
        <v>5.9838968313083001</v>
      </c>
      <c r="AK223">
        <v>3.0400255837243302</v>
      </c>
      <c r="AL223">
        <v>0.344468399062419</v>
      </c>
      <c r="AM223">
        <v>0.26106021275126301</v>
      </c>
      <c r="AN223">
        <v>4.0132673365688001E-2</v>
      </c>
      <c r="AO223">
        <v>0.43890562977333097</v>
      </c>
      <c r="AP223">
        <v>4.9708864067867002E-2</v>
      </c>
      <c r="AQ223">
        <v>0.53203261490471399</v>
      </c>
      <c r="AR223">
        <v>6.0736207176461998E-2</v>
      </c>
      <c r="AS223">
        <v>1.4672706660984101</v>
      </c>
      <c r="AT223">
        <v>8.7235807951506997E-2</v>
      </c>
      <c r="AU223">
        <v>0.16386752983088501</v>
      </c>
      <c r="AV223">
        <v>9.0059397737489999E-3</v>
      </c>
      <c r="AW223">
        <v>4.4474861512854E-2</v>
      </c>
      <c r="AX223">
        <v>2.5879061285180001E-3</v>
      </c>
    </row>
    <row r="224" spans="1:50" x14ac:dyDescent="0.25">
      <c r="A224" t="s">
        <v>774</v>
      </c>
      <c r="B224" s="63">
        <v>1360.0811341830399</v>
      </c>
      <c r="C224" s="133">
        <v>6952.9367102341002</v>
      </c>
      <c r="D224" s="140">
        <v>0.172942132567146</v>
      </c>
      <c r="E224" s="87">
        <v>6.1754417006090002E-2</v>
      </c>
      <c r="F224" s="31">
        <f t="shared" si="12"/>
        <v>0.17905294457732263</v>
      </c>
      <c r="G224" s="89">
        <f t="shared" si="13"/>
        <v>6.1754417006090002E-2</v>
      </c>
      <c r="H224" s="115">
        <v>0.28309390589690597</v>
      </c>
      <c r="I224" s="147">
        <v>1.022982343013E-2</v>
      </c>
      <c r="J224" s="150">
        <v>0.10119764385612623</v>
      </c>
      <c r="K224" s="167">
        <v>0.61014341327731203</v>
      </c>
      <c r="L224">
        <v>0.206488179401112</v>
      </c>
      <c r="M224" s="92">
        <f t="shared" si="14"/>
        <v>0.63170248417831154</v>
      </c>
      <c r="N224" s="92">
        <f t="shared" si="15"/>
        <v>0.206488179401112</v>
      </c>
      <c r="O224" s="111">
        <v>3.53400417953186</v>
      </c>
      <c r="P224" s="111">
        <v>0.11916663094081301</v>
      </c>
      <c r="Q224" s="34">
        <v>9.9637846985160969E-2</v>
      </c>
      <c r="Y224">
        <v>11480.8048082484</v>
      </c>
      <c r="Z224">
        <v>371.88271202782101</v>
      </c>
      <c r="AA224">
        <v>48742.709780924197</v>
      </c>
      <c r="AB224">
        <v>1608.8266349758801</v>
      </c>
      <c r="AC224">
        <v>461.87943153551799</v>
      </c>
      <c r="AD224">
        <v>34.509099642122997</v>
      </c>
      <c r="AE224">
        <v>222360.16016644501</v>
      </c>
      <c r="AF224">
        <v>9519.5862197017705</v>
      </c>
      <c r="AG224">
        <v>0.32578125204943198</v>
      </c>
      <c r="AH224">
        <v>3.8753502753906002E-2</v>
      </c>
      <c r="AI224">
        <v>172.963136236243</v>
      </c>
      <c r="AJ224">
        <v>13.329490136267699</v>
      </c>
      <c r="AK224">
        <v>56.235076401959603</v>
      </c>
      <c r="AL224">
        <v>15.3532476031824</v>
      </c>
      <c r="AM224">
        <v>9.3134529262341204</v>
      </c>
      <c r="AN224">
        <v>1.7111572229327501</v>
      </c>
      <c r="AO224">
        <v>1.2274003713435</v>
      </c>
      <c r="AP224">
        <v>0.234750615164285</v>
      </c>
      <c r="AQ224">
        <v>0.67803498202243095</v>
      </c>
      <c r="AR224">
        <v>9.8303713283559996E-2</v>
      </c>
      <c r="AS224">
        <v>14.8307298855154</v>
      </c>
      <c r="AT224">
        <v>0.46344596829109203</v>
      </c>
      <c r="AU224">
        <v>2.0791034094446399</v>
      </c>
      <c r="AV224">
        <v>6.6524034864659007E-2</v>
      </c>
      <c r="AW224">
        <v>1.62134113713605</v>
      </c>
      <c r="AX224">
        <v>0.46137868765055501</v>
      </c>
    </row>
    <row r="225" spans="1:50" x14ac:dyDescent="0.25">
      <c r="A225" t="s">
        <v>775</v>
      </c>
      <c r="B225" s="63">
        <v>30.885779602429299</v>
      </c>
      <c r="C225" s="133">
        <v>156.77441388975899</v>
      </c>
      <c r="D225" s="140">
        <v>0.18782116161634199</v>
      </c>
      <c r="E225" s="87">
        <v>1.5150136087550999E-2</v>
      </c>
      <c r="F225" s="31">
        <f t="shared" si="12"/>
        <v>0.19445771566556913</v>
      </c>
      <c r="G225" s="89">
        <f t="shared" si="13"/>
        <v>1.5150136087550999E-2</v>
      </c>
      <c r="H225" s="115">
        <v>0.28453301109022</v>
      </c>
      <c r="I225" s="147">
        <v>3.5887310330588E-2</v>
      </c>
      <c r="J225" s="150">
        <v>0.63953418150419661</v>
      </c>
      <c r="K225" s="167">
        <v>0.65490940635717798</v>
      </c>
      <c r="L225">
        <v>8.3612805885969005E-2</v>
      </c>
      <c r="M225" s="92">
        <f t="shared" si="14"/>
        <v>0.67805025819321785</v>
      </c>
      <c r="N225" s="92">
        <f t="shared" si="15"/>
        <v>8.3612805885969005E-2</v>
      </c>
      <c r="O225" s="111">
        <v>3.4961256227627802</v>
      </c>
      <c r="P225" s="111">
        <v>0.53439878128139795</v>
      </c>
      <c r="Q225" s="34">
        <v>0.83524356786949827</v>
      </c>
      <c r="Y225">
        <v>11953.956234842201</v>
      </c>
      <c r="Z225">
        <v>377.733606430853</v>
      </c>
      <c r="AA225">
        <v>49605.4006222057</v>
      </c>
      <c r="AB225">
        <v>1626.5174594863499</v>
      </c>
      <c r="AC225">
        <v>470.68950198620399</v>
      </c>
      <c r="AD225">
        <v>35.752354808497003</v>
      </c>
      <c r="AE225">
        <v>222808.49078789999</v>
      </c>
      <c r="AF225">
        <v>13439.8631742587</v>
      </c>
      <c r="AG225">
        <v>5.1313798600490998E-2</v>
      </c>
      <c r="AH225">
        <v>1.0236700791599E-2</v>
      </c>
      <c r="AI225">
        <v>28.623801498462399</v>
      </c>
      <c r="AJ225">
        <v>3.27659467729847</v>
      </c>
      <c r="AK225">
        <v>2.5547937878663101</v>
      </c>
      <c r="AL225">
        <v>0.31056266062285598</v>
      </c>
      <c r="AM225">
        <v>3.6893267842998997E-2</v>
      </c>
      <c r="AN225">
        <v>1.4692039509143001E-2</v>
      </c>
      <c r="AO225">
        <v>0.132794527076118</v>
      </c>
      <c r="AP225">
        <v>2.6374100908798E-2</v>
      </c>
      <c r="AQ225">
        <v>0.36130335431355098</v>
      </c>
      <c r="AR225">
        <v>4.7254676670281999E-2</v>
      </c>
      <c r="AS225">
        <v>0.52117302657069997</v>
      </c>
      <c r="AT225">
        <v>4.0059638082519999E-2</v>
      </c>
      <c r="AU225">
        <v>5.2941878371391998E-2</v>
      </c>
      <c r="AV225">
        <v>3.75529479012E-3</v>
      </c>
      <c r="AW225">
        <v>3.8591858604688001E-2</v>
      </c>
      <c r="AX225">
        <v>2.401442914083E-3</v>
      </c>
    </row>
    <row r="226" spans="1:50" x14ac:dyDescent="0.25">
      <c r="A226" t="s">
        <v>776</v>
      </c>
      <c r="B226" s="63">
        <v>176.320546503771</v>
      </c>
      <c r="C226" s="133">
        <v>750.34187566468199</v>
      </c>
      <c r="D226" s="140">
        <v>1.85472730079788</v>
      </c>
      <c r="E226" s="87">
        <v>0.113561872716148</v>
      </c>
      <c r="F226" s="31">
        <f t="shared" si="12"/>
        <v>1.9202630363475601</v>
      </c>
      <c r="G226" s="89">
        <f t="shared" si="13"/>
        <v>0.113561872716148</v>
      </c>
      <c r="H226" s="115">
        <v>0.33999163836231899</v>
      </c>
      <c r="I226" s="147">
        <v>3.3782785485044001E-2</v>
      </c>
      <c r="J226" s="150">
        <v>0.61620506233588734</v>
      </c>
      <c r="K226" s="167">
        <v>5.43638986218608</v>
      </c>
      <c r="L226">
        <v>0.45807551838470401</v>
      </c>
      <c r="M226" s="92">
        <f t="shared" si="14"/>
        <v>5.6284816096898354</v>
      </c>
      <c r="N226" s="92">
        <f t="shared" si="15"/>
        <v>0.45807551838470401</v>
      </c>
      <c r="O226" s="111">
        <v>2.9457574718133901</v>
      </c>
      <c r="P226" s="111">
        <v>0.27370941193335602</v>
      </c>
      <c r="Q226" s="34">
        <v>0.90684642275700578</v>
      </c>
      <c r="Y226">
        <v>11865.2875012935</v>
      </c>
      <c r="Z226">
        <v>406.71511180811899</v>
      </c>
      <c r="AA226">
        <v>48886.513399797099</v>
      </c>
      <c r="AB226">
        <v>1812.14426225746</v>
      </c>
      <c r="AC226">
        <v>452.46589974399001</v>
      </c>
      <c r="AD226">
        <v>39.114326466883703</v>
      </c>
      <c r="AE226">
        <v>229959.56718649101</v>
      </c>
      <c r="AF226">
        <v>10420.229081728099</v>
      </c>
      <c r="AG226">
        <v>1.26713253667458</v>
      </c>
      <c r="AH226">
        <v>0.143424621120395</v>
      </c>
      <c r="AI226">
        <v>173.078257695107</v>
      </c>
      <c r="AJ226">
        <v>15.6170786898609</v>
      </c>
      <c r="AK226">
        <v>7.5192744627605999</v>
      </c>
      <c r="AL226">
        <v>1.0316823539768001</v>
      </c>
      <c r="AM226">
        <v>2.7667047026712299</v>
      </c>
      <c r="AN226">
        <v>0.71282577245842205</v>
      </c>
      <c r="AO226">
        <v>1.33382108335386</v>
      </c>
      <c r="AP226">
        <v>0.34613875061650301</v>
      </c>
      <c r="AQ226">
        <v>0.617604925956041</v>
      </c>
      <c r="AR226">
        <v>0.118017582918853</v>
      </c>
      <c r="AS226">
        <v>16.501471907617798</v>
      </c>
      <c r="AT226">
        <v>0.54658288736810101</v>
      </c>
      <c r="AU226">
        <v>2.3254787154793899</v>
      </c>
      <c r="AV226">
        <v>7.8084884282625E-2</v>
      </c>
      <c r="AW226">
        <v>0.17255660839270201</v>
      </c>
      <c r="AX226">
        <v>1.2598867862977E-2</v>
      </c>
    </row>
    <row r="227" spans="1:50" x14ac:dyDescent="0.25">
      <c r="A227" t="s">
        <v>777</v>
      </c>
      <c r="B227" s="63">
        <v>3521.6700100578901</v>
      </c>
      <c r="C227" s="133">
        <v>18287.456222893499</v>
      </c>
      <c r="D227" s="140">
        <v>7.2801365271290996E-2</v>
      </c>
      <c r="E227" s="87">
        <v>3.0803877456528999E-2</v>
      </c>
      <c r="F227" s="31">
        <f t="shared" si="12"/>
        <v>7.5373760156524264E-2</v>
      </c>
      <c r="G227" s="89">
        <f t="shared" si="13"/>
        <v>3.0803877456528999E-2</v>
      </c>
      <c r="H227" s="115">
        <v>0.28035223060264702</v>
      </c>
      <c r="I227" s="147">
        <v>9.8839935380850008E-3</v>
      </c>
      <c r="J227" s="150">
        <v>8.3322554060559953E-2</v>
      </c>
      <c r="K227" s="167">
        <v>0.25875595151748698</v>
      </c>
      <c r="L227">
        <v>0.109166454669077</v>
      </c>
      <c r="M227" s="92">
        <f t="shared" si="14"/>
        <v>0.26789894607159792</v>
      </c>
      <c r="N227" s="92">
        <f t="shared" si="15"/>
        <v>0.109166454669077</v>
      </c>
      <c r="O227" s="111">
        <v>3.5610397727173</v>
      </c>
      <c r="P227" s="111">
        <v>9.8592526207174E-2</v>
      </c>
      <c r="Q227" s="34">
        <v>6.5624848170613467E-2</v>
      </c>
      <c r="Y227">
        <v>11868.6416855809</v>
      </c>
      <c r="Z227">
        <v>397.11301388882401</v>
      </c>
      <c r="AA227">
        <v>47511.422155454697</v>
      </c>
      <c r="AB227">
        <v>1605.0837382342199</v>
      </c>
      <c r="AC227">
        <v>467.504566321673</v>
      </c>
      <c r="AD227">
        <v>34.3565167321225</v>
      </c>
      <c r="AE227">
        <v>228849.849061296</v>
      </c>
      <c r="AF227">
        <v>10070.5855739503</v>
      </c>
      <c r="AG227">
        <v>3.9603825067075502</v>
      </c>
      <c r="AH227">
        <v>0.24116540662689401</v>
      </c>
      <c r="AI227">
        <v>186.19896909336401</v>
      </c>
      <c r="AJ227">
        <v>13.478983065843</v>
      </c>
      <c r="AK227">
        <v>146.28304851967201</v>
      </c>
      <c r="AL227">
        <v>34.853068013374397</v>
      </c>
      <c r="AM227">
        <v>45.0710993940625</v>
      </c>
      <c r="AN227">
        <v>2.3365988883475799</v>
      </c>
      <c r="AO227">
        <v>19.499993661748</v>
      </c>
      <c r="AP227">
        <v>1.0137205028921601</v>
      </c>
      <c r="AQ227">
        <v>4.59331481708612</v>
      </c>
      <c r="AR227">
        <v>0.30614892450021097</v>
      </c>
      <c r="AS227">
        <v>15.8976579391786</v>
      </c>
      <c r="AT227">
        <v>0.52533905729906605</v>
      </c>
      <c r="AU227">
        <v>2.17595629917406</v>
      </c>
      <c r="AV227">
        <v>7.1301737711682994E-2</v>
      </c>
      <c r="AW227">
        <v>4.0517028873477798</v>
      </c>
      <c r="AX227">
        <v>0.964133420765656</v>
      </c>
    </row>
    <row r="228" spans="1:50" s="56" customFormat="1" x14ac:dyDescent="0.25">
      <c r="A228" s="56" t="s">
        <v>778</v>
      </c>
      <c r="B228" s="171">
        <v>21699.082241354499</v>
      </c>
      <c r="C228" s="172">
        <v>109280.36242931199</v>
      </c>
      <c r="D228" s="141">
        <v>1.4447177106098E-2</v>
      </c>
      <c r="E228" s="145">
        <v>4.2458208609970002E-3</v>
      </c>
      <c r="F228" s="57">
        <f t="shared" si="12"/>
        <v>1.4957659902063382E-2</v>
      </c>
      <c r="G228" s="107">
        <f t="shared" si="13"/>
        <v>4.2458208609970002E-3</v>
      </c>
      <c r="H228" s="164">
        <v>0.28269580421382901</v>
      </c>
      <c r="I228" s="157">
        <v>5.7816939796500001E-3</v>
      </c>
      <c r="J228" s="158">
        <v>6.9591639583675147E-2</v>
      </c>
      <c r="K228" s="168">
        <v>5.1030148838399E-2</v>
      </c>
      <c r="L228" s="56">
        <v>1.4996138613899999E-2</v>
      </c>
      <c r="M228" s="112">
        <f t="shared" si="14"/>
        <v>5.2833270158657478E-2</v>
      </c>
      <c r="N228" s="112">
        <f t="shared" si="15"/>
        <v>1.4996138613899999E-2</v>
      </c>
      <c r="O228" s="113">
        <v>3.5373688800909702</v>
      </c>
      <c r="P228" s="113">
        <v>7.4660166828864005E-2</v>
      </c>
      <c r="Q228" s="114">
        <v>7.1821751865601122E-2</v>
      </c>
      <c r="R228" s="56" t="s">
        <v>337</v>
      </c>
      <c r="Y228" s="56">
        <v>13457.881076767901</v>
      </c>
      <c r="Z228" s="56">
        <v>460.09305824808098</v>
      </c>
      <c r="AA228" s="56">
        <v>46612.380331475499</v>
      </c>
      <c r="AB228" s="56">
        <v>1592.5389174618099</v>
      </c>
      <c r="AC228" s="56">
        <v>443.01214689535999</v>
      </c>
      <c r="AD228" s="56">
        <v>35.746671403659398</v>
      </c>
      <c r="AE228" s="56">
        <v>224626.766002802</v>
      </c>
      <c r="AF228" s="56">
        <v>10031.011907357701</v>
      </c>
      <c r="AG228" s="56">
        <v>13.8236708004425</v>
      </c>
      <c r="AH228" s="56">
        <v>0.95418705486323196</v>
      </c>
      <c r="AI228" s="56">
        <v>189.60407973590301</v>
      </c>
      <c r="AJ228" s="56">
        <v>13.8164996048116</v>
      </c>
      <c r="AK228" s="56">
        <v>804.46458139024503</v>
      </c>
      <c r="AL228" s="56">
        <v>219.48693834970899</v>
      </c>
      <c r="AM228" s="56">
        <v>182.70124543441901</v>
      </c>
      <c r="AN228" s="56">
        <v>11.53116547976</v>
      </c>
      <c r="AO228" s="56">
        <v>81.298304806006499</v>
      </c>
      <c r="AP228" s="56">
        <v>5.2699906335355697</v>
      </c>
      <c r="AQ228" s="56">
        <v>19.013887586203499</v>
      </c>
      <c r="AR228" s="56">
        <v>1.2189467247861101</v>
      </c>
      <c r="AS228" s="56">
        <v>17.528302746677099</v>
      </c>
      <c r="AT228" s="56">
        <v>0.65680320681480397</v>
      </c>
      <c r="AU228" s="56">
        <v>2.4624813555107399</v>
      </c>
      <c r="AV228" s="56">
        <v>0.11964804548458099</v>
      </c>
      <c r="AW228" s="56">
        <v>23.313260312794299</v>
      </c>
      <c r="AX228" s="56">
        <v>6.2462072270741702</v>
      </c>
    </row>
    <row r="229" spans="1:50" x14ac:dyDescent="0.25">
      <c r="A229" s="47"/>
      <c r="C229" s="133"/>
      <c r="D229" s="191" t="s">
        <v>75</v>
      </c>
      <c r="E229" s="191"/>
      <c r="F229" s="194" t="s">
        <v>76</v>
      </c>
      <c r="G229" s="194"/>
      <c r="H229" s="162" t="s">
        <v>420</v>
      </c>
      <c r="I229" s="153"/>
      <c r="J229" s="154"/>
      <c r="K229" s="191" t="s">
        <v>75</v>
      </c>
      <c r="L229" s="191"/>
      <c r="M229" s="195" t="s">
        <v>76</v>
      </c>
      <c r="N229" s="195"/>
      <c r="O229" s="117" t="s">
        <v>420</v>
      </c>
      <c r="P229" s="118">
        <v>957</v>
      </c>
      <c r="Q229" s="119">
        <f>P229*SQRT(((33.3/P229)^2)+(($C$2/$B$2))^2)</f>
        <v>34.125011149524447</v>
      </c>
      <c r="R229" s="191" t="s">
        <v>75</v>
      </c>
      <c r="S229" s="191"/>
      <c r="T229" s="191" t="s">
        <v>76</v>
      </c>
      <c r="U229" s="191"/>
      <c r="V229" s="12"/>
      <c r="W229" s="12"/>
      <c r="X229" s="13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50" ht="17.25" x14ac:dyDescent="0.25">
      <c r="A230" s="66" t="s">
        <v>0</v>
      </c>
      <c r="B230" s="15" t="s">
        <v>77</v>
      </c>
      <c r="C230" s="134" t="s">
        <v>78</v>
      </c>
      <c r="D230" s="138" t="s">
        <v>79</v>
      </c>
      <c r="E230" s="143" t="s">
        <v>80</v>
      </c>
      <c r="F230" s="86" t="s">
        <v>81</v>
      </c>
      <c r="G230" s="86" t="s">
        <v>80</v>
      </c>
      <c r="H230" s="161" t="s">
        <v>82</v>
      </c>
      <c r="I230" s="151" t="s">
        <v>80</v>
      </c>
      <c r="J230" s="152" t="s">
        <v>83</v>
      </c>
      <c r="K230" s="143" t="s">
        <v>84</v>
      </c>
      <c r="L230" s="20" t="s">
        <v>80</v>
      </c>
      <c r="M230" s="90" t="s">
        <v>85</v>
      </c>
      <c r="N230" s="90" t="s">
        <v>80</v>
      </c>
      <c r="O230" s="22" t="s">
        <v>86</v>
      </c>
      <c r="P230" s="23" t="s">
        <v>80</v>
      </c>
      <c r="Q230" s="24" t="s">
        <v>83</v>
      </c>
      <c r="R230" s="15" t="s">
        <v>87</v>
      </c>
      <c r="S230" s="20" t="s">
        <v>80</v>
      </c>
      <c r="T230" s="25" t="s">
        <v>88</v>
      </c>
      <c r="U230" s="25" t="s">
        <v>80</v>
      </c>
      <c r="V230" s="25" t="s">
        <v>89</v>
      </c>
      <c r="W230" s="25" t="s">
        <v>80</v>
      </c>
      <c r="X230" s="26" t="s">
        <v>90</v>
      </c>
      <c r="Y230" s="27" t="s">
        <v>130</v>
      </c>
      <c r="Z230" s="27" t="s">
        <v>80</v>
      </c>
      <c r="AA230" s="27" t="s">
        <v>131</v>
      </c>
      <c r="AB230" s="27" t="s">
        <v>80</v>
      </c>
      <c r="AC230" s="27" t="s">
        <v>132</v>
      </c>
      <c r="AD230" s="27" t="s">
        <v>80</v>
      </c>
      <c r="AE230" s="27" t="s">
        <v>133</v>
      </c>
      <c r="AF230" s="28" t="s">
        <v>80</v>
      </c>
      <c r="AG230" s="28" t="s">
        <v>134</v>
      </c>
      <c r="AH230" s="28" t="s">
        <v>80</v>
      </c>
      <c r="AI230" s="28" t="s">
        <v>91</v>
      </c>
      <c r="AJ230" s="28" t="s">
        <v>80</v>
      </c>
      <c r="AK230" s="28" t="s">
        <v>92</v>
      </c>
      <c r="AL230" s="28" t="s">
        <v>80</v>
      </c>
      <c r="AM230" s="28" t="s">
        <v>93</v>
      </c>
      <c r="AN230" s="28" t="s">
        <v>80</v>
      </c>
      <c r="AO230" s="28" t="s">
        <v>135</v>
      </c>
      <c r="AP230" s="28" t="s">
        <v>80</v>
      </c>
      <c r="AQ230" s="28" t="s">
        <v>136</v>
      </c>
      <c r="AR230" s="28" t="s">
        <v>80</v>
      </c>
      <c r="AS230" s="28" t="s">
        <v>94</v>
      </c>
      <c r="AT230" s="28" t="s">
        <v>80</v>
      </c>
      <c r="AU230" s="28" t="s">
        <v>137</v>
      </c>
      <c r="AV230" s="28" t="s">
        <v>80</v>
      </c>
      <c r="AW230" s="28" t="s">
        <v>138</v>
      </c>
      <c r="AX230" s="29" t="s">
        <v>80</v>
      </c>
    </row>
    <row r="231" spans="1:50" x14ac:dyDescent="0.25">
      <c r="A231" t="s">
        <v>779</v>
      </c>
      <c r="B231" s="63">
        <v>2160.9972991357399</v>
      </c>
      <c r="C231" s="133">
        <v>9766.2568110909997</v>
      </c>
      <c r="D231" s="140">
        <v>1.64979376941363</v>
      </c>
      <c r="E231" s="87">
        <v>0.69541170161444599</v>
      </c>
      <c r="F231" s="31">
        <f t="shared" si="12"/>
        <v>1.7080882950494416</v>
      </c>
      <c r="G231" s="89">
        <f t="shared" si="13"/>
        <v>0.69541170161444599</v>
      </c>
      <c r="H231" s="115">
        <v>0.31597764991010402</v>
      </c>
      <c r="I231" s="147">
        <v>3.4421552828410001E-2</v>
      </c>
      <c r="J231" s="150">
        <v>0.25844120575012736</v>
      </c>
      <c r="K231" s="167">
        <v>5.21012019218223</v>
      </c>
      <c r="L231">
        <v>1.2106406871084201</v>
      </c>
      <c r="M231" s="32">
        <f t="shared" si="14"/>
        <v>5.3942168294345176</v>
      </c>
      <c r="N231" s="92">
        <f t="shared" si="15"/>
        <v>1.2106406871084201</v>
      </c>
      <c r="O231" s="50">
        <v>3.1617634447126299</v>
      </c>
      <c r="P231" s="50">
        <v>0.17590096560968499</v>
      </c>
      <c r="Q231" s="77">
        <v>0.23942600890317117</v>
      </c>
      <c r="Y231">
        <v>15461.876698255601</v>
      </c>
      <c r="Z231">
        <v>488.58054460648299</v>
      </c>
      <c r="AA231">
        <v>17712.739179069998</v>
      </c>
      <c r="AB231">
        <v>604.88046790440706</v>
      </c>
      <c r="AC231">
        <v>120.260161901535</v>
      </c>
      <c r="AD231">
        <v>14.461787096197799</v>
      </c>
      <c r="AE231">
        <v>239162.25335499499</v>
      </c>
      <c r="AF231">
        <v>14483.737791179999</v>
      </c>
      <c r="AG231">
        <v>0.95167130160010804</v>
      </c>
      <c r="AH231">
        <v>0.17965119653314901</v>
      </c>
      <c r="AI231">
        <v>1743.4060132628899</v>
      </c>
      <c r="AJ231">
        <v>112.88805256681199</v>
      </c>
      <c r="AK231">
        <v>83.345885026060898</v>
      </c>
      <c r="AL231">
        <v>17.786137882878499</v>
      </c>
      <c r="AM231">
        <v>31.383262184669299</v>
      </c>
      <c r="AN231">
        <v>4.6492996147353596</v>
      </c>
      <c r="AO231">
        <v>14.030453052828801</v>
      </c>
      <c r="AP231">
        <v>2.0428751974930401</v>
      </c>
      <c r="AQ231">
        <v>4.0779180680675404</v>
      </c>
      <c r="AR231">
        <v>0.549002415903182</v>
      </c>
      <c r="AS231">
        <v>244.31113173817999</v>
      </c>
      <c r="AT231">
        <v>7.2385791018199903</v>
      </c>
      <c r="AU231">
        <v>30.441908732356499</v>
      </c>
      <c r="AV231">
        <v>0.90503038750642895</v>
      </c>
      <c r="AW231">
        <v>2.5291584121661002</v>
      </c>
      <c r="AX231">
        <v>0.51275110865790796</v>
      </c>
    </row>
    <row r="232" spans="1:50" x14ac:dyDescent="0.25">
      <c r="A232" t="s">
        <v>780</v>
      </c>
      <c r="B232" s="63">
        <v>744.34100991208004</v>
      </c>
      <c r="C232" s="133">
        <v>1956.1627989020999</v>
      </c>
      <c r="D232" s="140">
        <v>1.64615805623554</v>
      </c>
      <c r="E232" s="87">
        <v>0.37829933039942698</v>
      </c>
      <c r="F232" s="31">
        <f t="shared" si="12"/>
        <v>1.704324116011561</v>
      </c>
      <c r="G232" s="89">
        <f t="shared" si="13"/>
        <v>0.37829933039942698</v>
      </c>
      <c r="H232" s="115">
        <v>0.314649046955912</v>
      </c>
      <c r="I232" s="147">
        <v>1.2786967305328001E-2</v>
      </c>
      <c r="J232" s="150">
        <v>0.17683861028620737</v>
      </c>
      <c r="K232" s="167">
        <v>5.2260831154931999</v>
      </c>
      <c r="L232">
        <v>0.94360807572265504</v>
      </c>
      <c r="M232" s="32">
        <f t="shared" si="14"/>
        <v>5.4107437935725446</v>
      </c>
      <c r="N232" s="92">
        <f t="shared" si="15"/>
        <v>0.94360807572265504</v>
      </c>
      <c r="O232" s="50">
        <v>3.1799714041590499</v>
      </c>
      <c r="P232" s="50">
        <v>0.10861205675635</v>
      </c>
      <c r="Q232" s="77">
        <v>0.18916443459347781</v>
      </c>
      <c r="Y232">
        <v>16092.8878553088</v>
      </c>
      <c r="Z232">
        <v>539.42894635148298</v>
      </c>
      <c r="AA232">
        <v>15568.4725690102</v>
      </c>
      <c r="AB232">
        <v>576.40615728554303</v>
      </c>
      <c r="AC232">
        <v>28.420330446870299</v>
      </c>
      <c r="AD232">
        <v>4.5049386158200404</v>
      </c>
      <c r="AE232">
        <v>242268.80655809399</v>
      </c>
      <c r="AF232">
        <v>11715.1132596145</v>
      </c>
      <c r="AG232">
        <v>0.29422919570265599</v>
      </c>
      <c r="AH232">
        <v>2.5233116045500999E-2</v>
      </c>
      <c r="AI232">
        <v>1368.21600744181</v>
      </c>
      <c r="AJ232">
        <v>89.676174306228305</v>
      </c>
      <c r="AK232">
        <v>17.707111900890101</v>
      </c>
      <c r="AL232">
        <v>3.1783507431746698</v>
      </c>
      <c r="AM232">
        <v>5.3548279582775704</v>
      </c>
      <c r="AN232">
        <v>0.245720755195036</v>
      </c>
      <c r="AO232">
        <v>2.3058462461101601</v>
      </c>
      <c r="AP232">
        <v>0.125632476932308</v>
      </c>
      <c r="AQ232">
        <v>0.67510247026272396</v>
      </c>
      <c r="AR232">
        <v>6.4529213118956999E-2</v>
      </c>
      <c r="AS232">
        <v>332.51515198793697</v>
      </c>
      <c r="AT232">
        <v>10.0035109497714</v>
      </c>
      <c r="AU232">
        <v>47.3630913258813</v>
      </c>
      <c r="AV232">
        <v>1.42049642146663</v>
      </c>
      <c r="AW232">
        <v>0.45603188358325703</v>
      </c>
      <c r="AX232">
        <v>7.4580766135842996E-2</v>
      </c>
    </row>
    <row r="233" spans="1:50" x14ac:dyDescent="0.25">
      <c r="A233" t="s">
        <v>781</v>
      </c>
      <c r="B233" s="63">
        <v>1632.8213865733801</v>
      </c>
      <c r="C233" s="133">
        <v>7336.4060894986196</v>
      </c>
      <c r="D233" s="140">
        <v>3.90961568318609</v>
      </c>
      <c r="E233" s="87">
        <v>1.1696764763054199</v>
      </c>
      <c r="F233" s="31">
        <f t="shared" si="12"/>
        <v>4.0477597323969592</v>
      </c>
      <c r="G233" s="89">
        <f t="shared" si="13"/>
        <v>1.1696764763054199</v>
      </c>
      <c r="H233" s="115">
        <v>0.35524592993996201</v>
      </c>
      <c r="I233" s="147">
        <v>7.3810099281441E-2</v>
      </c>
      <c r="J233" s="150">
        <v>0.69447240074958072</v>
      </c>
      <c r="K233" s="167">
        <v>10.959114320399999</v>
      </c>
      <c r="L233">
        <v>1.7853881756184999</v>
      </c>
      <c r="M233" s="32">
        <f t="shared" si="14"/>
        <v>11.346348399313637</v>
      </c>
      <c r="N233" s="92">
        <f t="shared" si="15"/>
        <v>1.7853881756184999</v>
      </c>
      <c r="O233" s="50">
        <v>2.80502410634619</v>
      </c>
      <c r="P233" s="50">
        <v>0.40815480328674703</v>
      </c>
      <c r="Q233" s="77">
        <v>0.89316380866823186</v>
      </c>
      <c r="Y233">
        <v>15871.283957644901</v>
      </c>
      <c r="Z233">
        <v>523.56164364321501</v>
      </c>
      <c r="AA233">
        <v>17332.522795082001</v>
      </c>
      <c r="AB233">
        <v>599.11709346927103</v>
      </c>
      <c r="AC233">
        <v>106.266637359985</v>
      </c>
      <c r="AD233">
        <v>11.774342430228</v>
      </c>
      <c r="AE233">
        <v>238999.36378894199</v>
      </c>
      <c r="AF233">
        <v>11659.310434818701</v>
      </c>
      <c r="AG233">
        <v>3.4343946607581999E-2</v>
      </c>
      <c r="AH233">
        <v>8.0553698777629992E-3</v>
      </c>
      <c r="AI233">
        <v>1666.7434698617201</v>
      </c>
      <c r="AJ233">
        <v>108.350934824869</v>
      </c>
      <c r="AK233">
        <v>60.077009420617898</v>
      </c>
      <c r="AL233">
        <v>12.844534491357701</v>
      </c>
      <c r="AM233">
        <v>1.38535089392266</v>
      </c>
      <c r="AN233">
        <v>9.7709007174161006E-2</v>
      </c>
      <c r="AO233">
        <v>0.56121458030320404</v>
      </c>
      <c r="AP233">
        <v>5.4114837501900999E-2</v>
      </c>
      <c r="AQ233">
        <v>0.59273800072298199</v>
      </c>
      <c r="AR233">
        <v>5.9453259674578998E-2</v>
      </c>
      <c r="AS233">
        <v>197.00067327513801</v>
      </c>
      <c r="AT233">
        <v>6.0056311336854398</v>
      </c>
      <c r="AU233">
        <v>23.036293678405599</v>
      </c>
      <c r="AV233">
        <v>0.70011878136314198</v>
      </c>
      <c r="AW233">
        <v>1.6692387266297799</v>
      </c>
      <c r="AX233">
        <v>0.36490632341555701</v>
      </c>
    </row>
    <row r="234" spans="1:50" x14ac:dyDescent="0.25">
      <c r="A234" t="s">
        <v>782</v>
      </c>
      <c r="B234" s="63">
        <v>990.63043606034603</v>
      </c>
      <c r="C234" s="133">
        <v>4550.7818482275698</v>
      </c>
      <c r="D234" s="140">
        <v>3.1445430823977301</v>
      </c>
      <c r="E234" s="87">
        <v>0.55129539051688903</v>
      </c>
      <c r="F234" s="31">
        <f t="shared" si="12"/>
        <v>3.2556537258782781</v>
      </c>
      <c r="G234" s="89">
        <f t="shared" si="13"/>
        <v>0.55129539051688903</v>
      </c>
      <c r="H234" s="115">
        <v>0.34170855500986702</v>
      </c>
      <c r="I234" s="147">
        <v>2.0342078668079001E-2</v>
      </c>
      <c r="J234" s="150">
        <v>0.33955698250733701</v>
      </c>
      <c r="K234" s="167">
        <v>9.2446381924787193</v>
      </c>
      <c r="L234">
        <v>1.1696227766501699</v>
      </c>
      <c r="M234" s="32">
        <f t="shared" si="14"/>
        <v>9.5712922313631008</v>
      </c>
      <c r="N234" s="92">
        <f t="shared" si="15"/>
        <v>1.1696227766501699</v>
      </c>
      <c r="O234" s="50">
        <v>2.9404995221083001</v>
      </c>
      <c r="P234" s="50">
        <v>0.15826026854105901</v>
      </c>
      <c r="Q234" s="77">
        <v>0.42539745472852669</v>
      </c>
      <c r="Y234">
        <v>15308.483527954</v>
      </c>
      <c r="Z234">
        <v>529.41102858021998</v>
      </c>
      <c r="AA234">
        <v>20512.199035729001</v>
      </c>
      <c r="AB234">
        <v>718.45238255425295</v>
      </c>
      <c r="AC234">
        <v>198.79006485044499</v>
      </c>
      <c r="AD234">
        <v>19.3918341997034</v>
      </c>
      <c r="AE234">
        <v>236228.18333609999</v>
      </c>
      <c r="AF234">
        <v>11593.676143561101</v>
      </c>
      <c r="AG234">
        <v>0.16569645026938901</v>
      </c>
      <c r="AH234">
        <v>1.8229932239917999E-2</v>
      </c>
      <c r="AI234">
        <v>1190.0595108459399</v>
      </c>
      <c r="AJ234">
        <v>78.465657283650003</v>
      </c>
      <c r="AK234">
        <v>37.3360402433171</v>
      </c>
      <c r="AL234">
        <v>9.8475661554874598</v>
      </c>
      <c r="AM234">
        <v>19.438537301586699</v>
      </c>
      <c r="AN234">
        <v>0.71417415699700404</v>
      </c>
      <c r="AO234">
        <v>8.4560411206915802</v>
      </c>
      <c r="AP234">
        <v>0.31952472344792598</v>
      </c>
      <c r="AQ234">
        <v>2.6089054855904599</v>
      </c>
      <c r="AR234">
        <v>0.70702977737115402</v>
      </c>
      <c r="AS234">
        <v>121.397649176253</v>
      </c>
      <c r="AT234">
        <v>3.7180291217216501</v>
      </c>
      <c r="AU234">
        <v>14.8706453850901</v>
      </c>
      <c r="AV234">
        <v>0.45231158816696898</v>
      </c>
      <c r="AW234">
        <v>1.0355075750625899</v>
      </c>
      <c r="AX234">
        <v>0.27403091199345903</v>
      </c>
    </row>
    <row r="235" spans="1:50" x14ac:dyDescent="0.25">
      <c r="A235" t="s">
        <v>783</v>
      </c>
      <c r="B235" s="63">
        <v>973.46422160531699</v>
      </c>
      <c r="C235" s="133">
        <v>2671.9217952948802</v>
      </c>
      <c r="D235" s="140">
        <v>2.7036529619729799</v>
      </c>
      <c r="E235" s="87">
        <v>0.68288217722119104</v>
      </c>
      <c r="F235" s="31">
        <f t="shared" si="12"/>
        <v>2.7991850035069277</v>
      </c>
      <c r="G235" s="89">
        <f t="shared" si="13"/>
        <v>0.68288217722119104</v>
      </c>
      <c r="H235" s="115">
        <v>0.33196565640891401</v>
      </c>
      <c r="I235" s="147">
        <v>3.6775240504393E-2</v>
      </c>
      <c r="J235" s="150">
        <v>0.43859889465851337</v>
      </c>
      <c r="K235" s="167">
        <v>8.1253499651070396</v>
      </c>
      <c r="L235">
        <v>1.38214758477085</v>
      </c>
      <c r="M235" s="32">
        <f t="shared" si="14"/>
        <v>8.4124545903167842</v>
      </c>
      <c r="N235" s="92">
        <f t="shared" si="15"/>
        <v>1.38214758477085</v>
      </c>
      <c r="O235" s="50">
        <v>3.0111254413616302</v>
      </c>
      <c r="P235" s="50">
        <v>0.23734670411275399</v>
      </c>
      <c r="Q235" s="77">
        <v>0.46338504475081232</v>
      </c>
      <c r="Y235">
        <v>16723.5861776618</v>
      </c>
      <c r="Z235">
        <v>563.06938602704497</v>
      </c>
      <c r="AA235">
        <v>16104.161910683</v>
      </c>
      <c r="AB235">
        <v>612.01285696981699</v>
      </c>
      <c r="AC235">
        <v>31.765255147345901</v>
      </c>
      <c r="AD235">
        <v>5.2122632974503098</v>
      </c>
      <c r="AE235">
        <v>240745.71433541001</v>
      </c>
      <c r="AF235">
        <v>11847.707019145901</v>
      </c>
      <c r="AG235">
        <v>0.50113602611468699</v>
      </c>
      <c r="AH235">
        <v>3.4004767878572997E-2</v>
      </c>
      <c r="AI235">
        <v>1240.17007717775</v>
      </c>
      <c r="AJ235">
        <v>82.039176628176406</v>
      </c>
      <c r="AK235">
        <v>21.911852754624402</v>
      </c>
      <c r="AL235">
        <v>2.36755704956368</v>
      </c>
      <c r="AM235">
        <v>1.20489821403668</v>
      </c>
      <c r="AN235">
        <v>0.347747576218011</v>
      </c>
      <c r="AO235">
        <v>0.58003560003493704</v>
      </c>
      <c r="AP235">
        <v>5.5174733792562998E-2</v>
      </c>
      <c r="AQ235">
        <v>0.36569846175361898</v>
      </c>
      <c r="AR235">
        <v>4.7884577922571003E-2</v>
      </c>
      <c r="AS235">
        <v>378.98194641941001</v>
      </c>
      <c r="AT235">
        <v>11.515331578221501</v>
      </c>
      <c r="AU235">
        <v>57.520175031805998</v>
      </c>
      <c r="AV235">
        <v>1.7659724547529201</v>
      </c>
      <c r="AW235">
        <v>0.60963301865630404</v>
      </c>
      <c r="AX235">
        <v>6.1895249226108999E-2</v>
      </c>
    </row>
    <row r="236" spans="1:50" x14ac:dyDescent="0.25">
      <c r="A236" t="s">
        <v>784</v>
      </c>
      <c r="B236" s="63">
        <v>3645.39059075146</v>
      </c>
      <c r="C236" s="133">
        <v>17352.371861909902</v>
      </c>
      <c r="D236" s="140">
        <v>0.372740602324374</v>
      </c>
      <c r="E236" s="87">
        <v>2.0234248432045999E-2</v>
      </c>
      <c r="F236" s="31">
        <f t="shared" si="12"/>
        <v>0.38591117976292794</v>
      </c>
      <c r="G236" s="89">
        <f t="shared" si="13"/>
        <v>2.0234248432045999E-2</v>
      </c>
      <c r="H236" s="115">
        <v>0.28915929819920499</v>
      </c>
      <c r="I236" s="147">
        <v>1.9887169332330002E-3</v>
      </c>
      <c r="J236" s="150">
        <v>0.12669382100562201</v>
      </c>
      <c r="K236" s="167">
        <v>1.2891193395579399</v>
      </c>
      <c r="L236">
        <v>6.8237695588072994E-2</v>
      </c>
      <c r="M236" s="32">
        <f t="shared" si="14"/>
        <v>1.3346696391048887</v>
      </c>
      <c r="N236" s="92">
        <f t="shared" si="15"/>
        <v>6.8237695588072994E-2</v>
      </c>
      <c r="O236" s="50">
        <v>3.4649901367938298</v>
      </c>
      <c r="P236" s="50">
        <v>2.3915627207020999E-2</v>
      </c>
      <c r="Q236" s="77">
        <v>0.13039127861991562</v>
      </c>
      <c r="Y236">
        <v>16616.514690143798</v>
      </c>
      <c r="Z236">
        <v>546.800901358087</v>
      </c>
      <c r="AA236">
        <v>15511.048572186</v>
      </c>
      <c r="AB236">
        <v>540.35162996819599</v>
      </c>
      <c r="AC236">
        <v>8.8200925153070298</v>
      </c>
      <c r="AD236">
        <v>1.56784098140227</v>
      </c>
      <c r="AE236">
        <v>242409.700246947</v>
      </c>
      <c r="AF236">
        <v>11714.471891372301</v>
      </c>
      <c r="AG236">
        <v>2.267785082158E-3</v>
      </c>
      <c r="AH236">
        <v>2.050908809899E-3</v>
      </c>
      <c r="AI236">
        <v>494.55307575407602</v>
      </c>
      <c r="AJ236">
        <v>33.286279360483498</v>
      </c>
      <c r="AK236">
        <v>138.29779488339199</v>
      </c>
      <c r="AL236">
        <v>37.856139229816002</v>
      </c>
      <c r="AM236">
        <v>7.2284484397979007E-2</v>
      </c>
      <c r="AN236">
        <v>1.9874064933118E-2</v>
      </c>
      <c r="AO236">
        <v>2.5752102859962999E-2</v>
      </c>
      <c r="AP236">
        <v>1.1047616564602999E-2</v>
      </c>
      <c r="AQ236">
        <v>0.151239611944569</v>
      </c>
      <c r="AR236">
        <v>2.8955384785112E-2</v>
      </c>
      <c r="AS236">
        <v>161.878439313163</v>
      </c>
      <c r="AT236">
        <v>4.9460742235993296</v>
      </c>
      <c r="AU236">
        <v>27.486461728175701</v>
      </c>
      <c r="AV236">
        <v>0.84128706091666705</v>
      </c>
      <c r="AW236">
        <v>3.9359544778834898</v>
      </c>
      <c r="AX236">
        <v>1.09270550878211</v>
      </c>
    </row>
    <row r="237" spans="1:50" x14ac:dyDescent="0.25">
      <c r="A237" t="s">
        <v>785</v>
      </c>
      <c r="B237" s="63">
        <v>935.00291490875998</v>
      </c>
      <c r="C237" s="133">
        <v>4399.0060203223802</v>
      </c>
      <c r="D237" s="140">
        <v>7.4159248964084501</v>
      </c>
      <c r="E237" s="87">
        <v>1.2093810298249601</v>
      </c>
      <c r="F237" s="31">
        <f t="shared" si="12"/>
        <v>7.6779623898222997</v>
      </c>
      <c r="G237" s="89">
        <f t="shared" si="13"/>
        <v>1.2093810298249601</v>
      </c>
      <c r="H237" s="115">
        <v>0.42601975587764301</v>
      </c>
      <c r="I237" s="147">
        <v>3.7687924450744002E-2</v>
      </c>
      <c r="J237" s="150">
        <v>0.54246865944455158</v>
      </c>
      <c r="K237" s="167">
        <v>17.3445667106242</v>
      </c>
      <c r="L237">
        <v>1.69339589173918</v>
      </c>
      <c r="M237" s="32">
        <f t="shared" si="14"/>
        <v>17.957427122331229</v>
      </c>
      <c r="N237" s="92">
        <f t="shared" si="15"/>
        <v>1.69339589173918</v>
      </c>
      <c r="O237" s="50">
        <v>2.3434587568182099</v>
      </c>
      <c r="P237" s="50">
        <v>0.17656882503942301</v>
      </c>
      <c r="Q237" s="77">
        <v>0.77172339404600165</v>
      </c>
      <c r="Y237">
        <v>15527.2294360121</v>
      </c>
      <c r="Z237">
        <v>508.29980339711801</v>
      </c>
      <c r="AA237">
        <v>22682.0261461849</v>
      </c>
      <c r="AB237">
        <v>785.77219465455005</v>
      </c>
      <c r="AC237">
        <v>89.732060900514597</v>
      </c>
      <c r="AD237">
        <v>10.4828752533822</v>
      </c>
      <c r="AE237">
        <v>235562.86565054499</v>
      </c>
      <c r="AF237">
        <v>11406.7860206885</v>
      </c>
      <c r="AG237">
        <v>4.1256632435950999E-2</v>
      </c>
      <c r="AH237">
        <v>8.7885483539239997E-3</v>
      </c>
      <c r="AI237">
        <v>770.70900321553302</v>
      </c>
      <c r="AJ237">
        <v>50.680399269666502</v>
      </c>
      <c r="AK237">
        <v>35.899809467779001</v>
      </c>
      <c r="AL237">
        <v>7.3066203189685099</v>
      </c>
      <c r="AM237">
        <v>70.549336581479693</v>
      </c>
      <c r="AN237">
        <v>13.7089827986575</v>
      </c>
      <c r="AO237">
        <v>2.0567649705715199</v>
      </c>
      <c r="AP237">
        <v>0.29420929046910699</v>
      </c>
      <c r="AQ237">
        <v>0.75391808413699402</v>
      </c>
      <c r="AR237">
        <v>0.119178622386024</v>
      </c>
      <c r="AS237">
        <v>81.093571448647594</v>
      </c>
      <c r="AT237">
        <v>2.5423480487708998</v>
      </c>
      <c r="AU237">
        <v>9.8467332871546809</v>
      </c>
      <c r="AV237">
        <v>0.30393470580408199</v>
      </c>
      <c r="AW237">
        <v>0.98846761755662005</v>
      </c>
      <c r="AX237">
        <v>0.196661805311897</v>
      </c>
    </row>
    <row r="238" spans="1:50" x14ac:dyDescent="0.25">
      <c r="A238" t="s">
        <v>786</v>
      </c>
      <c r="B238" s="63">
        <v>6249.9585633562001</v>
      </c>
      <c r="C238" s="133">
        <v>31263.958410006599</v>
      </c>
      <c r="D238" s="140">
        <v>0.90417320559953696</v>
      </c>
      <c r="E238" s="87">
        <v>0.19648893654184901</v>
      </c>
      <c r="F238" s="31">
        <f t="shared" si="12"/>
        <v>0.93612165218129939</v>
      </c>
      <c r="G238" s="89">
        <f t="shared" si="13"/>
        <v>0.19648893654184901</v>
      </c>
      <c r="H238" s="115">
        <v>0.29727472914140601</v>
      </c>
      <c r="I238" s="147">
        <v>1.0262789680326999E-2</v>
      </c>
      <c r="J238" s="150">
        <v>0.15886234448271006</v>
      </c>
      <c r="K238" s="167">
        <v>3.0347273678612501</v>
      </c>
      <c r="L238">
        <v>0.54744036531406604</v>
      </c>
      <c r="M238" s="32">
        <f t="shared" si="14"/>
        <v>3.1419577354522024</v>
      </c>
      <c r="N238" s="92">
        <f t="shared" si="15"/>
        <v>0.54744036531406604</v>
      </c>
      <c r="O238" s="50">
        <v>3.3575263492359002</v>
      </c>
      <c r="P238" s="50">
        <v>9.3763272864665001E-2</v>
      </c>
      <c r="Q238" s="77">
        <v>0.1548089956537167</v>
      </c>
      <c r="Y238">
        <v>15985.8044115015</v>
      </c>
      <c r="Z238">
        <v>518.46034771729603</v>
      </c>
      <c r="AA238">
        <v>23669.785740357998</v>
      </c>
      <c r="AB238">
        <v>816.78358265028703</v>
      </c>
      <c r="AC238">
        <v>46.304668451480502</v>
      </c>
      <c r="AD238">
        <v>8.7976632420870207</v>
      </c>
      <c r="AE238">
        <v>238162.15162193999</v>
      </c>
      <c r="AF238">
        <v>11582.8162366264</v>
      </c>
      <c r="AG238">
        <v>9.5182493065432999E-2</v>
      </c>
      <c r="AH238">
        <v>1.3891982052818001E-2</v>
      </c>
      <c r="AI238">
        <v>994.21112251509101</v>
      </c>
      <c r="AJ238">
        <v>66.244331606863398</v>
      </c>
      <c r="AK238">
        <v>266.665646605284</v>
      </c>
      <c r="AL238">
        <v>41.378506848119102</v>
      </c>
      <c r="AM238">
        <v>3.3973597878464301</v>
      </c>
      <c r="AN238">
        <v>0.70987157088528996</v>
      </c>
      <c r="AO238">
        <v>0.72138732219319301</v>
      </c>
      <c r="AP238">
        <v>0.130534120838316</v>
      </c>
      <c r="AQ238">
        <v>0.369870084197504</v>
      </c>
      <c r="AR238">
        <v>4.7130653546638E-2</v>
      </c>
      <c r="AS238">
        <v>81.020970668804196</v>
      </c>
      <c r="AT238">
        <v>2.5172154265387001</v>
      </c>
      <c r="AU238">
        <v>8.4071706502908796</v>
      </c>
      <c r="AV238">
        <v>0.25304950318927</v>
      </c>
      <c r="AW238">
        <v>7.4357471407529703</v>
      </c>
      <c r="AX238">
        <v>1.1222973713747999</v>
      </c>
    </row>
    <row r="239" spans="1:50" x14ac:dyDescent="0.25">
      <c r="A239" t="s">
        <v>787</v>
      </c>
      <c r="B239" s="63">
        <v>5735.8008151888398</v>
      </c>
      <c r="C239" s="133">
        <v>29038.267716234201</v>
      </c>
      <c r="D239" s="140">
        <v>0.12996064657852699</v>
      </c>
      <c r="E239" s="87">
        <v>1.3659418165988001E-2</v>
      </c>
      <c r="F239" s="31">
        <f t="shared" si="12"/>
        <v>0.13455273219799882</v>
      </c>
      <c r="G239" s="89">
        <f t="shared" si="13"/>
        <v>1.3659418165988001E-2</v>
      </c>
      <c r="H239" s="115">
        <v>0.28451278994011697</v>
      </c>
      <c r="I239" s="147">
        <v>2.3550231040020001E-3</v>
      </c>
      <c r="J239" s="150">
        <v>7.8754076021783068E-2</v>
      </c>
      <c r="K239" s="167">
        <v>0.455877407022862</v>
      </c>
      <c r="L239">
        <v>4.3204826815980001E-2</v>
      </c>
      <c r="M239" s="32">
        <f t="shared" si="14"/>
        <v>0.47198557622750553</v>
      </c>
      <c r="N239" s="92">
        <f t="shared" si="15"/>
        <v>4.3204826815980001E-2</v>
      </c>
      <c r="O239" s="50">
        <v>3.5110873075078701</v>
      </c>
      <c r="P239" s="50">
        <v>3.5078542627179E-2</v>
      </c>
      <c r="Q239" s="77">
        <v>0.10541822848277137</v>
      </c>
      <c r="Y239">
        <v>15715.6360042169</v>
      </c>
      <c r="Z239">
        <v>525.84083346748105</v>
      </c>
      <c r="AA239">
        <v>24528.436835896999</v>
      </c>
      <c r="AB239">
        <v>837.42129392691595</v>
      </c>
      <c r="AC239">
        <v>95.438637489662398</v>
      </c>
      <c r="AD239">
        <v>11.3764995707515</v>
      </c>
      <c r="AE239">
        <v>240282.06559729701</v>
      </c>
      <c r="AF239">
        <v>11797.3036819508</v>
      </c>
      <c r="AG239">
        <v>9.7817572768798003E-2</v>
      </c>
      <c r="AH239">
        <v>1.3939804912605E-2</v>
      </c>
      <c r="AI239">
        <v>905.39604919726901</v>
      </c>
      <c r="AJ239">
        <v>59.461646681776301</v>
      </c>
      <c r="AK239">
        <v>225.03889819164701</v>
      </c>
      <c r="AL239">
        <v>31.542106234812099</v>
      </c>
      <c r="AM239">
        <v>0.646687969566897</v>
      </c>
      <c r="AN239">
        <v>6.3399785523259006E-2</v>
      </c>
      <c r="AO239">
        <v>3.4894579720753001E-2</v>
      </c>
      <c r="AP239">
        <v>1.3036441568608999E-2</v>
      </c>
      <c r="AQ239">
        <v>0.13289747495281601</v>
      </c>
      <c r="AR239">
        <v>2.7435973973142999E-2</v>
      </c>
      <c r="AS239">
        <v>80.011968072143404</v>
      </c>
      <c r="AT239">
        <v>2.4424058698984799</v>
      </c>
      <c r="AU239">
        <v>9.4416351075048706</v>
      </c>
      <c r="AV239">
        <v>0.28788481527726301</v>
      </c>
      <c r="AW239">
        <v>6.7521157300202104</v>
      </c>
      <c r="AX239">
        <v>0.93372557512315002</v>
      </c>
    </row>
    <row r="240" spans="1:50" x14ac:dyDescent="0.25">
      <c r="A240" t="s">
        <v>788</v>
      </c>
      <c r="B240" s="63">
        <v>3012.9914929871402</v>
      </c>
      <c r="C240" s="133">
        <v>15101.671114512001</v>
      </c>
      <c r="D240" s="140">
        <v>14.0500676568125</v>
      </c>
      <c r="E240" s="87">
        <v>2.7082111682169101</v>
      </c>
      <c r="F240" s="31">
        <f t="shared" si="12"/>
        <v>14.546518815975286</v>
      </c>
      <c r="G240" s="89">
        <f t="shared" si="13"/>
        <v>2.7082111682169101</v>
      </c>
      <c r="H240" s="115">
        <v>0.55367035522155295</v>
      </c>
      <c r="I240" s="147">
        <v>6.7838345084416996E-2</v>
      </c>
      <c r="J240" s="150">
        <v>0.63565265396896642</v>
      </c>
      <c r="K240" s="167">
        <v>25.566133717658001</v>
      </c>
      <c r="L240">
        <v>1.9243231710223101</v>
      </c>
      <c r="M240" s="32">
        <f t="shared" si="14"/>
        <v>26.469498529092768</v>
      </c>
      <c r="N240" s="92">
        <f t="shared" si="15"/>
        <v>1.9243231710223101</v>
      </c>
      <c r="O240" s="50">
        <v>1.8118640889098001</v>
      </c>
      <c r="P240" s="50">
        <v>0.159716088617644</v>
      </c>
      <c r="Q240" s="77">
        <v>0.85386636149314454</v>
      </c>
      <c r="Y240">
        <v>15600.0359266754</v>
      </c>
      <c r="Z240">
        <v>519.15247842822998</v>
      </c>
      <c r="AA240">
        <v>24529.720597160798</v>
      </c>
      <c r="AB240">
        <v>854.14760223838596</v>
      </c>
      <c r="AC240">
        <v>3296.1511129361202</v>
      </c>
      <c r="AD240">
        <v>277.92776752060598</v>
      </c>
      <c r="AE240">
        <v>236736.83310937599</v>
      </c>
      <c r="AF240">
        <v>11419.743454178801</v>
      </c>
      <c r="AG240">
        <v>0.107211053369865</v>
      </c>
      <c r="AH240">
        <v>1.4774374115311E-2</v>
      </c>
      <c r="AI240">
        <v>857.92919034980901</v>
      </c>
      <c r="AJ240">
        <v>57.175629831017503</v>
      </c>
      <c r="AK240">
        <v>122.949507817309</v>
      </c>
      <c r="AL240">
        <v>23.040856653844699</v>
      </c>
      <c r="AM240">
        <v>2.0761644694618</v>
      </c>
      <c r="AN240">
        <v>0.63903512039653199</v>
      </c>
      <c r="AO240">
        <v>0.80635940322673805</v>
      </c>
      <c r="AP240">
        <v>6.7473574672897996E-2</v>
      </c>
      <c r="AQ240">
        <v>0.29861294366366298</v>
      </c>
      <c r="AR240">
        <v>4.2094845710870001E-2</v>
      </c>
      <c r="AS240">
        <v>60.481281892372898</v>
      </c>
      <c r="AT240">
        <v>1.8656643660825201</v>
      </c>
      <c r="AU240">
        <v>6.4323052246664796</v>
      </c>
      <c r="AV240">
        <v>0.197582747809155</v>
      </c>
      <c r="AW240">
        <v>3.5872506596948801</v>
      </c>
      <c r="AX240">
        <v>0.65708014499599998</v>
      </c>
    </row>
    <row r="241" spans="1:50" x14ac:dyDescent="0.25">
      <c r="A241" t="s">
        <v>789</v>
      </c>
      <c r="B241" s="63">
        <v>30811.1474474516</v>
      </c>
      <c r="C241" s="133">
        <v>153994.54401334099</v>
      </c>
      <c r="D241" s="140">
        <v>1.8779556006170599</v>
      </c>
      <c r="E241" s="87">
        <v>0.37958356551193201</v>
      </c>
      <c r="F241" s="31">
        <f t="shared" si="12"/>
        <v>1.9443120949454364</v>
      </c>
      <c r="G241" s="89">
        <f t="shared" si="13"/>
        <v>0.37958356551193201</v>
      </c>
      <c r="H241" s="115">
        <v>0.32063412245568101</v>
      </c>
      <c r="I241" s="147">
        <v>1.6888851814592001E-2</v>
      </c>
      <c r="J241" s="150">
        <v>0.26059633626561296</v>
      </c>
      <c r="K241" s="167">
        <v>5.8533868379874701</v>
      </c>
      <c r="L241">
        <v>0.95740437528288302</v>
      </c>
      <c r="M241" s="32">
        <f t="shared" si="14"/>
        <v>6.0602129367456552</v>
      </c>
      <c r="N241" s="92">
        <f t="shared" si="15"/>
        <v>0.95740437528288302</v>
      </c>
      <c r="O241" s="50">
        <v>3.1141281192140799</v>
      </c>
      <c r="P241" s="50">
        <v>0.14251601724445601</v>
      </c>
      <c r="Q241" s="77">
        <v>0.2797944012001421</v>
      </c>
      <c r="Y241">
        <v>16076.6504519549</v>
      </c>
      <c r="Z241">
        <v>533.62602614848595</v>
      </c>
      <c r="AA241">
        <v>14867.8746611441</v>
      </c>
      <c r="AB241">
        <v>545.59661215486199</v>
      </c>
      <c r="AC241">
        <v>27.003726049331199</v>
      </c>
      <c r="AD241">
        <v>3.1570833160148899</v>
      </c>
      <c r="AE241">
        <v>240165.52242677801</v>
      </c>
      <c r="AF241">
        <v>11749.9650974223</v>
      </c>
      <c r="AG241">
        <v>5.4207729661746001E-2</v>
      </c>
      <c r="AH241">
        <v>1.0241495759540999E-2</v>
      </c>
      <c r="AI241">
        <v>777.95613483183502</v>
      </c>
      <c r="AJ241">
        <v>51.576807588912999</v>
      </c>
      <c r="AK241">
        <v>1299.8154631645</v>
      </c>
      <c r="AL241">
        <v>122.136300114542</v>
      </c>
      <c r="AM241">
        <v>1.56270275358885</v>
      </c>
      <c r="AN241">
        <v>0.15608409120129799</v>
      </c>
      <c r="AO241">
        <v>0.87281854809885795</v>
      </c>
      <c r="AP241">
        <v>7.4493922361606998E-2</v>
      </c>
      <c r="AQ241">
        <v>0.57796600058802505</v>
      </c>
      <c r="AR241">
        <v>6.4642526766742994E-2</v>
      </c>
      <c r="AS241">
        <v>314.23287465917099</v>
      </c>
      <c r="AT241">
        <v>9.3617115141117893</v>
      </c>
      <c r="AU241">
        <v>54.039898161599098</v>
      </c>
      <c r="AV241">
        <v>1.60273830693506</v>
      </c>
      <c r="AW241">
        <v>35.553341890330898</v>
      </c>
      <c r="AX241">
        <v>3.33146432384605</v>
      </c>
    </row>
    <row r="242" spans="1:50" x14ac:dyDescent="0.25">
      <c r="A242" t="s">
        <v>790</v>
      </c>
      <c r="B242" s="63">
        <v>4048.0763726938499</v>
      </c>
      <c r="C242" s="133">
        <v>18641.326939208098</v>
      </c>
      <c r="D242" s="140">
        <v>1.9429063564062401</v>
      </c>
      <c r="E242" s="87">
        <v>0.36587379527949399</v>
      </c>
      <c r="F242" s="31">
        <f t="shared" si="12"/>
        <v>2.0115578487935339</v>
      </c>
      <c r="G242" s="89">
        <f t="shared" si="13"/>
        <v>0.36587379527949399</v>
      </c>
      <c r="H242" s="115">
        <v>0.318484431471241</v>
      </c>
      <c r="I242" s="147">
        <v>1.9938799376107E-2</v>
      </c>
      <c r="J242" s="150">
        <v>0.33245384465461159</v>
      </c>
      <c r="K242" s="167">
        <v>6.0896083293033403</v>
      </c>
      <c r="L242">
        <v>0.94818863150793897</v>
      </c>
      <c r="M242" s="32">
        <f t="shared" si="14"/>
        <v>6.3047811802656737</v>
      </c>
      <c r="N242" s="92">
        <f t="shared" si="15"/>
        <v>0.94818863150793897</v>
      </c>
      <c r="O242" s="50">
        <v>3.1404584922280199</v>
      </c>
      <c r="P242" s="50">
        <v>0.17455037867876</v>
      </c>
      <c r="Q242" s="77">
        <v>0.35696230256894118</v>
      </c>
      <c r="Y242">
        <v>15912.2353693197</v>
      </c>
      <c r="Z242">
        <v>502.81144872445299</v>
      </c>
      <c r="AA242">
        <v>15215.318061271</v>
      </c>
      <c r="AB242">
        <v>529.90421177621204</v>
      </c>
      <c r="AC242">
        <v>20.756579451393801</v>
      </c>
      <c r="AD242">
        <v>2.72632538104371</v>
      </c>
      <c r="AE242">
        <v>241533.60438300899</v>
      </c>
      <c r="AF242">
        <v>14627.3475206369</v>
      </c>
      <c r="AG242" t="s">
        <v>142</v>
      </c>
      <c r="AH242">
        <v>3.5497452186599999E-4</v>
      </c>
      <c r="AI242">
        <v>1120.4119750544501</v>
      </c>
      <c r="AJ242">
        <v>73.309106122567201</v>
      </c>
      <c r="AK242">
        <v>160.77071003942299</v>
      </c>
      <c r="AL242">
        <v>26.2240327271988</v>
      </c>
      <c r="AM242">
        <v>4.2350506370439998E-3</v>
      </c>
      <c r="AN242">
        <v>5.0077956537059997E-3</v>
      </c>
      <c r="AO242">
        <v>8.8174445154010003E-3</v>
      </c>
      <c r="AP242">
        <v>6.7515669182180004E-3</v>
      </c>
      <c r="AQ242">
        <v>0.14381659977599401</v>
      </c>
      <c r="AR242">
        <v>2.9539604456080001E-2</v>
      </c>
      <c r="AS242">
        <v>350.33773083781801</v>
      </c>
      <c r="AT242">
        <v>10.3440934745023</v>
      </c>
      <c r="AU242">
        <v>55.466660589778698</v>
      </c>
      <c r="AV242">
        <v>1.63070947508498</v>
      </c>
      <c r="AW242">
        <v>4.6464609336044997</v>
      </c>
      <c r="AX242">
        <v>0.75665463563881896</v>
      </c>
    </row>
    <row r="243" spans="1:50" x14ac:dyDescent="0.25">
      <c r="A243" t="s">
        <v>791</v>
      </c>
      <c r="B243" s="63">
        <v>2593.1610153885999</v>
      </c>
      <c r="C243" s="133">
        <v>11841.5413241468</v>
      </c>
      <c r="D243" s="140">
        <v>12.991843731936299</v>
      </c>
      <c r="E243" s="87">
        <v>2.1636765005403298</v>
      </c>
      <c r="F243" s="31">
        <f t="shared" si="12"/>
        <v>13.450903149864029</v>
      </c>
      <c r="G243" s="89">
        <f t="shared" si="13"/>
        <v>2.1636765005403298</v>
      </c>
      <c r="H243" s="115">
        <v>0.52935529827334105</v>
      </c>
      <c r="I243" s="147">
        <v>4.7043642860510999E-2</v>
      </c>
      <c r="J243" s="150">
        <v>0.53362005089108344</v>
      </c>
      <c r="K243" s="167">
        <v>24.475640724690201</v>
      </c>
      <c r="L243">
        <v>1.5466721163735</v>
      </c>
      <c r="M243" s="32">
        <f t="shared" si="14"/>
        <v>25.340473585700142</v>
      </c>
      <c r="N243" s="92">
        <f t="shared" si="15"/>
        <v>1.5466721163735</v>
      </c>
      <c r="O243" s="50">
        <v>1.8927369154323499</v>
      </c>
      <c r="P243" s="50">
        <v>0.116176303616081</v>
      </c>
      <c r="Q243" s="77">
        <v>0.97132175385779962</v>
      </c>
      <c r="Y243">
        <v>16391.8681497332</v>
      </c>
      <c r="Z243">
        <v>540.221475004127</v>
      </c>
      <c r="AA243">
        <v>14433.872982177299</v>
      </c>
      <c r="AB243">
        <v>529.52020987282106</v>
      </c>
      <c r="AC243">
        <v>13.337258723817</v>
      </c>
      <c r="AD243">
        <v>2.0155644545921998</v>
      </c>
      <c r="AE243">
        <v>238107.45530689199</v>
      </c>
      <c r="AF243">
        <v>11676.3230947224</v>
      </c>
      <c r="AG243">
        <v>3.3937074127128999E-2</v>
      </c>
      <c r="AH243">
        <v>8.0676475039749996E-3</v>
      </c>
      <c r="AI243">
        <v>478.69384682771903</v>
      </c>
      <c r="AJ243">
        <v>33.805162770030996</v>
      </c>
      <c r="AK243">
        <v>76.132587574536402</v>
      </c>
      <c r="AL243">
        <v>19.820087654246599</v>
      </c>
      <c r="AM243">
        <v>0.62196442343513203</v>
      </c>
      <c r="AN243">
        <v>7.0495635098581005E-2</v>
      </c>
      <c r="AO243">
        <v>0.37396557277998199</v>
      </c>
      <c r="AP243">
        <v>4.3827786321078997E-2</v>
      </c>
      <c r="AQ243">
        <v>0.39916356059834701</v>
      </c>
      <c r="AR243">
        <v>4.8401582687664001E-2</v>
      </c>
      <c r="AS243">
        <v>179.290599658605</v>
      </c>
      <c r="AT243">
        <v>5.6563017954369998</v>
      </c>
      <c r="AU243">
        <v>31.9798209847742</v>
      </c>
      <c r="AV243">
        <v>1.0024557121319999</v>
      </c>
      <c r="AW243">
        <v>2.73536487638748</v>
      </c>
      <c r="AX243">
        <v>0.57709953127273095</v>
      </c>
    </row>
    <row r="244" spans="1:50" x14ac:dyDescent="0.25">
      <c r="A244" t="s">
        <v>792</v>
      </c>
      <c r="B244" s="63">
        <v>4110.6751766532398</v>
      </c>
      <c r="C244" s="133">
        <v>20278.932953445201</v>
      </c>
      <c r="D244" s="140">
        <v>0.94651393183124399</v>
      </c>
      <c r="E244" s="87">
        <v>0.35322911373411803</v>
      </c>
      <c r="F244" s="31">
        <f t="shared" si="12"/>
        <v>0.97995846392170038</v>
      </c>
      <c r="G244" s="89">
        <f t="shared" si="13"/>
        <v>0.35322911373411803</v>
      </c>
      <c r="H244" s="115">
        <v>0.30329024235158503</v>
      </c>
      <c r="I244" s="147">
        <v>2.3828817360789002E-2</v>
      </c>
      <c r="J244" s="150">
        <v>0.21053028072073182</v>
      </c>
      <c r="K244" s="167">
        <v>3.1181777157667101</v>
      </c>
      <c r="L244">
        <v>0.73769760693789299</v>
      </c>
      <c r="M244" s="32">
        <f t="shared" si="14"/>
        <v>3.2283567539948539</v>
      </c>
      <c r="N244" s="92">
        <f t="shared" si="15"/>
        <v>0.73769760693789299</v>
      </c>
      <c r="O244" s="50">
        <v>3.2959741529736899</v>
      </c>
      <c r="P244" s="50">
        <v>0.15095504857082101</v>
      </c>
      <c r="Q244" s="77">
        <v>0.19359152181581238</v>
      </c>
      <c r="Y244">
        <v>16819.7211498502</v>
      </c>
      <c r="Z244">
        <v>554.64341643121702</v>
      </c>
      <c r="AA244">
        <v>15829.1786339146</v>
      </c>
      <c r="AB244">
        <v>557.70978285097203</v>
      </c>
      <c r="AC244">
        <v>50.312676151253399</v>
      </c>
      <c r="AD244">
        <v>9.3798034967322792</v>
      </c>
      <c r="AE244">
        <v>240443.224004138</v>
      </c>
      <c r="AF244">
        <v>11699.7722699605</v>
      </c>
      <c r="AG244">
        <v>4.300857436115E-3</v>
      </c>
      <c r="AH244">
        <v>2.8854502189799998E-3</v>
      </c>
      <c r="AI244">
        <v>528.94393036586496</v>
      </c>
      <c r="AJ244">
        <v>36.260852751438499</v>
      </c>
      <c r="AK244">
        <v>169.62026923065699</v>
      </c>
      <c r="AL244">
        <v>23.696952553790101</v>
      </c>
      <c r="AM244">
        <v>7.9226204673244996E-2</v>
      </c>
      <c r="AN244">
        <v>2.1247568409119E-2</v>
      </c>
      <c r="AO244">
        <v>4.5361790255607999E-2</v>
      </c>
      <c r="AP244">
        <v>1.5006900739673E-2</v>
      </c>
      <c r="AQ244">
        <v>0.143560264737532</v>
      </c>
      <c r="AR244">
        <v>2.8770714797853002E-2</v>
      </c>
      <c r="AS244">
        <v>135.37955599797399</v>
      </c>
      <c r="AT244">
        <v>4.0956476997554496</v>
      </c>
      <c r="AU244">
        <v>21.9095373666872</v>
      </c>
      <c r="AV244">
        <v>0.65812814826234101</v>
      </c>
      <c r="AW244">
        <v>4.7942708191796202</v>
      </c>
      <c r="AX244">
        <v>0.64660904307363798</v>
      </c>
    </row>
    <row r="245" spans="1:50" x14ac:dyDescent="0.25">
      <c r="A245" t="s">
        <v>793</v>
      </c>
      <c r="B245" s="63">
        <v>2723.6772481294001</v>
      </c>
      <c r="C245" s="133">
        <v>13169.3077858754</v>
      </c>
      <c r="D245" s="140">
        <v>1.36983278749693</v>
      </c>
      <c r="E245" s="87">
        <v>0.304414958858374</v>
      </c>
      <c r="F245" s="31">
        <f t="shared" si="12"/>
        <v>1.4182350508755197</v>
      </c>
      <c r="G245" s="89">
        <f t="shared" si="13"/>
        <v>0.304414958858374</v>
      </c>
      <c r="H245" s="115">
        <v>0.306339369551825</v>
      </c>
      <c r="I245" s="147">
        <v>1.8285498700697001E-2</v>
      </c>
      <c r="J245" s="150">
        <v>0.26859972420438272</v>
      </c>
      <c r="K245" s="167">
        <v>4.4608322203453001</v>
      </c>
      <c r="L245">
        <v>0.83310051468911395</v>
      </c>
      <c r="M245" s="32">
        <f t="shared" si="14"/>
        <v>4.6184531927644148</v>
      </c>
      <c r="N245" s="92">
        <f t="shared" si="15"/>
        <v>0.83310051468911395</v>
      </c>
      <c r="O245" s="50">
        <v>3.2584452793244001</v>
      </c>
      <c r="P245" s="50">
        <v>0.17024523089390001</v>
      </c>
      <c r="Q245" s="77">
        <v>0.27975831847652299</v>
      </c>
      <c r="Y245">
        <v>15065.5993670184</v>
      </c>
      <c r="Z245">
        <v>505.20968382383501</v>
      </c>
      <c r="AA245">
        <v>19636.2326097681</v>
      </c>
      <c r="AB245">
        <v>707.93444765101503</v>
      </c>
      <c r="AC245">
        <v>173.21929617661499</v>
      </c>
      <c r="AD245">
        <v>18.274383358012301</v>
      </c>
      <c r="AE245">
        <v>232616.09400475101</v>
      </c>
      <c r="AF245">
        <v>11497.4924172142</v>
      </c>
      <c r="AG245">
        <v>0.23260246566817699</v>
      </c>
      <c r="AH245">
        <v>2.1846252675656999E-2</v>
      </c>
      <c r="AI245">
        <v>1389.3181009989601</v>
      </c>
      <c r="AJ245">
        <v>91.471095081984004</v>
      </c>
      <c r="AK245">
        <v>101.115835011377</v>
      </c>
      <c r="AL245">
        <v>30.2473064802018</v>
      </c>
      <c r="AM245">
        <v>4.1948917237532699</v>
      </c>
      <c r="AN245">
        <v>0.66733973202775398</v>
      </c>
      <c r="AO245">
        <v>1.8956891755057399</v>
      </c>
      <c r="AP245">
        <v>0.28577547970067602</v>
      </c>
      <c r="AQ245">
        <v>1.0434557245854801</v>
      </c>
      <c r="AR245">
        <v>0.105675972271447</v>
      </c>
      <c r="AS245">
        <v>156.93906796206801</v>
      </c>
      <c r="AT245">
        <v>4.8357859371011296</v>
      </c>
      <c r="AU245">
        <v>19.099174895477301</v>
      </c>
      <c r="AV245">
        <v>0.58581358757855795</v>
      </c>
      <c r="AW245">
        <v>2.9732476932469099</v>
      </c>
      <c r="AX245">
        <v>0.90164811929661004</v>
      </c>
    </row>
    <row r="246" spans="1:50" x14ac:dyDescent="0.25">
      <c r="A246" t="s">
        <v>794</v>
      </c>
      <c r="B246" s="63">
        <v>5086.5380824128997</v>
      </c>
      <c r="C246" s="133">
        <v>25413.170020290901</v>
      </c>
      <c r="D246" s="140">
        <v>0.15447451960799799</v>
      </c>
      <c r="E246" s="87">
        <v>2.7594566405838999E-2</v>
      </c>
      <c r="F246" s="31">
        <f t="shared" si="12"/>
        <v>0.15993278900525038</v>
      </c>
      <c r="G246" s="89">
        <f t="shared" si="13"/>
        <v>2.7594566405838999E-2</v>
      </c>
      <c r="H246" s="115">
        <v>0.28572898725157903</v>
      </c>
      <c r="I246" s="147">
        <v>4.6668534030719997E-3</v>
      </c>
      <c r="J246" s="150">
        <v>9.1433035020799774E-2</v>
      </c>
      <c r="K246" s="167">
        <v>0.53917838610883595</v>
      </c>
      <c r="L246">
        <v>9.2301202697487997E-2</v>
      </c>
      <c r="M246" s="32">
        <f t="shared" si="14"/>
        <v>0.55822994808828763</v>
      </c>
      <c r="N246" s="92">
        <f t="shared" si="15"/>
        <v>9.2301202697487997E-2</v>
      </c>
      <c r="O246" s="50">
        <v>3.4952742131235301</v>
      </c>
      <c r="P246" s="50">
        <v>5.0317732741297E-2</v>
      </c>
      <c r="Q246" s="77">
        <v>8.4093983553325202E-2</v>
      </c>
      <c r="Y246">
        <v>14767.3144719054</v>
      </c>
      <c r="Z246">
        <v>493.28009730592902</v>
      </c>
      <c r="AA246">
        <v>21263.731935745302</v>
      </c>
      <c r="AB246">
        <v>750.70488056140096</v>
      </c>
      <c r="AC246">
        <v>223.13333790805001</v>
      </c>
      <c r="AD246">
        <v>19.707934279120899</v>
      </c>
      <c r="AE246">
        <v>230624.88341446401</v>
      </c>
      <c r="AF246">
        <v>11441.1115186838</v>
      </c>
      <c r="AG246">
        <v>0.34922056657364797</v>
      </c>
      <c r="AH246">
        <v>2.7410028956542001E-2</v>
      </c>
      <c r="AI246">
        <v>1151.60595783692</v>
      </c>
      <c r="AJ246">
        <v>76.090966448729404</v>
      </c>
      <c r="AK246">
        <v>194.60906272919701</v>
      </c>
      <c r="AL246">
        <v>21.829395621262901</v>
      </c>
      <c r="AM246">
        <v>19.211196223672701</v>
      </c>
      <c r="AN246">
        <v>0.70594424329625405</v>
      </c>
      <c r="AO246">
        <v>8.1857447730780599</v>
      </c>
      <c r="AP246">
        <v>0.31087475274607401</v>
      </c>
      <c r="AQ246">
        <v>2.4252053306339598</v>
      </c>
      <c r="AR246">
        <v>0.35220191309769699</v>
      </c>
      <c r="AS246">
        <v>118.459082057876</v>
      </c>
      <c r="AT246">
        <v>3.6957621972650898</v>
      </c>
      <c r="AU246">
        <v>14.5323522975765</v>
      </c>
      <c r="AV246">
        <v>0.45331497562846401</v>
      </c>
      <c r="AW246">
        <v>5.7262978279088603</v>
      </c>
      <c r="AX246">
        <v>0.642312237095503</v>
      </c>
    </row>
    <row r="247" spans="1:50" s="56" customFormat="1" x14ac:dyDescent="0.25">
      <c r="A247" s="56" t="s">
        <v>795</v>
      </c>
      <c r="B247" s="83">
        <v>5650.2980800286696</v>
      </c>
      <c r="C247" s="136">
        <v>28163.968033462501</v>
      </c>
      <c r="D247" s="141">
        <v>0.19259130568838501</v>
      </c>
      <c r="E247" s="145">
        <v>0.11280604363831601</v>
      </c>
      <c r="F247" s="57">
        <f t="shared" si="12"/>
        <v>0.19939641006859871</v>
      </c>
      <c r="G247" s="107">
        <f t="shared" si="13"/>
        <v>0.11280604363831601</v>
      </c>
      <c r="H247" s="164">
        <v>0.28513412076970202</v>
      </c>
      <c r="I247" s="157">
        <v>1.2070830392602001E-2</v>
      </c>
      <c r="J247" s="158">
        <v>7.2275693386428225E-2</v>
      </c>
      <c r="K247" s="168">
        <v>0.674635935302076</v>
      </c>
      <c r="L247" s="56">
        <v>0.29394249392126398</v>
      </c>
      <c r="M247" s="58">
        <f t="shared" si="14"/>
        <v>0.69847381283223797</v>
      </c>
      <c r="N247" s="112">
        <f t="shared" si="15"/>
        <v>0.29394249392126398</v>
      </c>
      <c r="O247" s="60">
        <v>3.50635640085989</v>
      </c>
      <c r="P247" s="60">
        <v>0.10875164638465599</v>
      </c>
      <c r="Q247" s="106">
        <v>7.1184736048912317E-2</v>
      </c>
      <c r="R247" s="56" t="s">
        <v>337</v>
      </c>
      <c r="Y247" s="56">
        <v>14292.3010336855</v>
      </c>
      <c r="Z247" s="56">
        <v>474.439934372354</v>
      </c>
      <c r="AA247" s="56">
        <v>22518.894095611799</v>
      </c>
      <c r="AB247" s="56">
        <v>800.46350193606702</v>
      </c>
      <c r="AC247" s="56">
        <v>343.62808148678198</v>
      </c>
      <c r="AD247" s="56">
        <v>33.898611117451601</v>
      </c>
      <c r="AE247" s="56">
        <v>229781.236907518</v>
      </c>
      <c r="AF247" s="56">
        <v>11178.823676329301</v>
      </c>
      <c r="AG247" s="56">
        <v>10.402638220243601</v>
      </c>
      <c r="AH247" s="56">
        <v>0.83967548073827902</v>
      </c>
      <c r="AI247" s="56">
        <v>957.71933938275504</v>
      </c>
      <c r="AJ247" s="56">
        <v>63.0204551913234</v>
      </c>
      <c r="AK247" s="56">
        <v>237.69925928019501</v>
      </c>
      <c r="AL247" s="56">
        <v>30.304474616923802</v>
      </c>
      <c r="AM247" s="56">
        <v>155.19545729660899</v>
      </c>
      <c r="AN247" s="56">
        <v>15.8990397440162</v>
      </c>
      <c r="AO247" s="56">
        <v>67.416133329210297</v>
      </c>
      <c r="AP247" s="56">
        <v>6.5574493825304803</v>
      </c>
      <c r="AQ247" s="56">
        <v>14.2602665970019</v>
      </c>
      <c r="AR247" s="56">
        <v>1.3165999398427299</v>
      </c>
      <c r="AS247" s="56">
        <v>117.189097195748</v>
      </c>
      <c r="AT247" s="56">
        <v>3.5535339815816802</v>
      </c>
      <c r="AU247" s="56">
        <v>15.181937386785499</v>
      </c>
      <c r="AV247" s="56">
        <v>0.451449092816671</v>
      </c>
      <c r="AW247" s="56">
        <v>6.6699285810281799</v>
      </c>
      <c r="AX247" s="56">
        <v>0.81715622515594799</v>
      </c>
    </row>
    <row r="248" spans="1:50" x14ac:dyDescent="0.25">
      <c r="A248" t="s">
        <v>796</v>
      </c>
      <c r="B248" s="63">
        <v>2641.69683043738</v>
      </c>
      <c r="C248" s="133">
        <v>13069.090565116099</v>
      </c>
      <c r="D248" s="140">
        <v>0.24571177627499699</v>
      </c>
      <c r="E248" s="87">
        <v>6.0450830006577999E-2</v>
      </c>
      <c r="F248" s="31">
        <f t="shared" si="12"/>
        <v>0.25439386230698297</v>
      </c>
      <c r="G248" s="89">
        <f t="shared" si="13"/>
        <v>6.0450830006577999E-2</v>
      </c>
      <c r="H248" s="115">
        <v>0.28522599027288598</v>
      </c>
      <c r="I248" s="147">
        <v>7.9627631429690007E-3</v>
      </c>
      <c r="J248" s="150">
        <v>0.11347453303227083</v>
      </c>
      <c r="K248" s="167">
        <v>0.86016060473691003</v>
      </c>
      <c r="L248">
        <v>0.18699198056994901</v>
      </c>
      <c r="M248" s="32">
        <f t="shared" si="14"/>
        <v>0.89055389106964511</v>
      </c>
      <c r="N248" s="92">
        <f t="shared" si="15"/>
        <v>0.18699198056994901</v>
      </c>
      <c r="O248" s="50">
        <v>3.5028049035148401</v>
      </c>
      <c r="P248" s="50">
        <v>8.7304993135344997E-2</v>
      </c>
      <c r="Q248" s="77">
        <v>0.11465148916598429</v>
      </c>
      <c r="Y248">
        <v>14140.408474396399</v>
      </c>
      <c r="Z248">
        <v>468.074307048121</v>
      </c>
      <c r="AA248">
        <v>22178.852157835699</v>
      </c>
      <c r="AB248">
        <v>758.40711766766697</v>
      </c>
      <c r="AC248">
        <v>210.78916863812</v>
      </c>
      <c r="AD248">
        <v>20.950619348654499</v>
      </c>
      <c r="AE248">
        <v>229919.34282839601</v>
      </c>
      <c r="AF248">
        <v>11562.951097179301</v>
      </c>
      <c r="AG248">
        <v>0.86443423377594797</v>
      </c>
      <c r="AH248">
        <v>0.11229693187298601</v>
      </c>
      <c r="AI248">
        <v>740.97098560029895</v>
      </c>
      <c r="AJ248">
        <v>50.913567224447</v>
      </c>
      <c r="AK248">
        <v>104.64061680867</v>
      </c>
      <c r="AL248">
        <v>16.5772966713361</v>
      </c>
      <c r="AM248">
        <v>37.918441522997902</v>
      </c>
      <c r="AN248">
        <v>4.7800051033592599</v>
      </c>
      <c r="AO248">
        <v>16.419760926521601</v>
      </c>
      <c r="AP248">
        <v>2.1241139896319901</v>
      </c>
      <c r="AQ248">
        <v>5.2174898655531097</v>
      </c>
      <c r="AR248">
        <v>0.56957155875748799</v>
      </c>
      <c r="AS248">
        <v>74.816244548964804</v>
      </c>
      <c r="AT248">
        <v>2.3721145456619102</v>
      </c>
      <c r="AU248">
        <v>9.22211350707056</v>
      </c>
      <c r="AV248">
        <v>0.28743277948034601</v>
      </c>
      <c r="AW248">
        <v>3.00446421238596</v>
      </c>
      <c r="AX248">
        <v>0.46393664353448</v>
      </c>
    </row>
    <row r="249" spans="1:50" x14ac:dyDescent="0.25">
      <c r="A249" t="s">
        <v>797</v>
      </c>
      <c r="B249" s="63">
        <v>2664.68772530353</v>
      </c>
      <c r="C249" s="133">
        <v>13038.2865539503</v>
      </c>
      <c r="D249" s="140">
        <v>0.20689425399741801</v>
      </c>
      <c r="E249" s="87">
        <v>0.106977610525318</v>
      </c>
      <c r="F249" s="31">
        <f t="shared" si="12"/>
        <v>0.21420474493098557</v>
      </c>
      <c r="G249" s="89">
        <f t="shared" si="13"/>
        <v>0.106977610525318</v>
      </c>
      <c r="H249" s="115">
        <v>0.28614819366172001</v>
      </c>
      <c r="I249" s="147">
        <v>3.1390491617379998E-3</v>
      </c>
      <c r="J249" s="150">
        <v>2.1215957894205086E-2</v>
      </c>
      <c r="K249" s="167">
        <v>0.72236351172072499</v>
      </c>
      <c r="L249">
        <v>0.300623867103751</v>
      </c>
      <c r="M249" s="32">
        <f t="shared" si="14"/>
        <v>0.74788781605080212</v>
      </c>
      <c r="N249" s="92">
        <f t="shared" si="15"/>
        <v>0.300623867103751</v>
      </c>
      <c r="O249" s="50">
        <v>3.4938325519350801</v>
      </c>
      <c r="P249" s="50">
        <v>6.0503715904010998E-2</v>
      </c>
      <c r="Q249" s="77">
        <v>4.1611397811490564E-2</v>
      </c>
      <c r="Y249">
        <v>14043.2430770711</v>
      </c>
      <c r="Z249">
        <v>463.40180237650202</v>
      </c>
      <c r="AA249">
        <v>22434.337664127601</v>
      </c>
      <c r="AB249">
        <v>787.80802453158196</v>
      </c>
      <c r="AC249">
        <v>326.42540075842498</v>
      </c>
      <c r="AD249">
        <v>28.617303957479098</v>
      </c>
      <c r="AE249">
        <v>229682.692134713</v>
      </c>
      <c r="AF249">
        <v>11280.3114779076</v>
      </c>
      <c r="AG249">
        <v>0.74011659095483395</v>
      </c>
      <c r="AH249">
        <v>4.3565451792765997E-2</v>
      </c>
      <c r="AI249">
        <v>841.63189710739596</v>
      </c>
      <c r="AJ249">
        <v>55.6112730594486</v>
      </c>
      <c r="AK249">
        <v>108.704757179856</v>
      </c>
      <c r="AL249">
        <v>11.8392497864057</v>
      </c>
      <c r="AM249">
        <v>15.058781962910899</v>
      </c>
      <c r="AN249">
        <v>0.57143109505530498</v>
      </c>
      <c r="AO249">
        <v>6.6607427983572904</v>
      </c>
      <c r="AP249">
        <v>1.5643618177880001</v>
      </c>
      <c r="AQ249">
        <v>2.14799889507999</v>
      </c>
      <c r="AR249">
        <v>0.38130603332498803</v>
      </c>
      <c r="AS249">
        <v>83.974461497258304</v>
      </c>
      <c r="AT249">
        <v>2.5674241109942799</v>
      </c>
      <c r="AU249">
        <v>10.3486758080169</v>
      </c>
      <c r="AV249">
        <v>0.31249300476702202</v>
      </c>
      <c r="AW249">
        <v>3.0448249959959899</v>
      </c>
      <c r="AX249">
        <v>0.312682923555893</v>
      </c>
    </row>
    <row r="250" spans="1:50" x14ac:dyDescent="0.25">
      <c r="A250" t="s">
        <v>798</v>
      </c>
      <c r="B250" s="63">
        <v>4406.3038814204201</v>
      </c>
      <c r="C250" s="133">
        <v>21825.089016767899</v>
      </c>
      <c r="D250" s="140">
        <v>1.6033865800775899</v>
      </c>
      <c r="E250" s="87">
        <v>0.239572445204251</v>
      </c>
      <c r="F250" s="31">
        <f t="shared" si="12"/>
        <v>1.6600413340409717</v>
      </c>
      <c r="G250" s="89">
        <f t="shared" si="13"/>
        <v>0.239572445204251</v>
      </c>
      <c r="H250" s="115">
        <v>0.31457754053407899</v>
      </c>
      <c r="I250" s="147">
        <v>1.8229744868965999E-2</v>
      </c>
      <c r="J250" s="150">
        <v>0.38784148119710876</v>
      </c>
      <c r="K250" s="167">
        <v>5.0956427978967698</v>
      </c>
      <c r="L250">
        <v>0.64258472314481097</v>
      </c>
      <c r="M250" s="32">
        <f t="shared" si="14"/>
        <v>5.275694441453715</v>
      </c>
      <c r="N250" s="92">
        <f t="shared" si="15"/>
        <v>0.64258472314481097</v>
      </c>
      <c r="O250" s="50">
        <v>3.1836817253135901</v>
      </c>
      <c r="P250" s="50">
        <v>0.15625993473724001</v>
      </c>
      <c r="Q250" s="77">
        <v>0.38921231586721028</v>
      </c>
      <c r="Y250">
        <v>13815.3194466123</v>
      </c>
      <c r="Z250">
        <v>458.92636507175001</v>
      </c>
      <c r="AA250">
        <v>21278.437150945399</v>
      </c>
      <c r="AB250">
        <v>741.43503422138701</v>
      </c>
      <c r="AC250">
        <v>388.95811787375601</v>
      </c>
      <c r="AD250">
        <v>35.0296360899044</v>
      </c>
      <c r="AE250">
        <v>224368.10361083099</v>
      </c>
      <c r="AF250">
        <v>10899.1476056829</v>
      </c>
      <c r="AG250">
        <v>1.9038411433429701</v>
      </c>
      <c r="AH250">
        <v>0.104831516325952</v>
      </c>
      <c r="AI250">
        <v>965.67906064803503</v>
      </c>
      <c r="AJ250">
        <v>64.867031216009593</v>
      </c>
      <c r="AK250">
        <v>176.057910253035</v>
      </c>
      <c r="AL250">
        <v>28.217661147651601</v>
      </c>
      <c r="AM250">
        <v>11.591898507668301</v>
      </c>
      <c r="AN250">
        <v>2.4166252849811301</v>
      </c>
      <c r="AO250">
        <v>5.0425324740426403</v>
      </c>
      <c r="AP250">
        <v>1.0910775337522201</v>
      </c>
      <c r="AQ250">
        <v>2.37196457933906</v>
      </c>
      <c r="AR250">
        <v>0.41280410885936902</v>
      </c>
      <c r="AS250">
        <v>114.889825277016</v>
      </c>
      <c r="AT250">
        <v>3.52159541264187</v>
      </c>
      <c r="AU250">
        <v>14.7843660285367</v>
      </c>
      <c r="AV250">
        <v>0.443571261994257</v>
      </c>
      <c r="AW250">
        <v>5.1067246807322304</v>
      </c>
      <c r="AX250">
        <v>0.85106007029056296</v>
      </c>
    </row>
    <row r="251" spans="1:50" x14ac:dyDescent="0.25">
      <c r="A251" t="s">
        <v>799</v>
      </c>
      <c r="B251" s="63">
        <v>887.38979977776296</v>
      </c>
      <c r="C251" s="133">
        <v>4214.3380500541198</v>
      </c>
      <c r="D251" s="140">
        <v>0.62290714111034595</v>
      </c>
      <c r="E251" s="87">
        <v>0.18074305840418101</v>
      </c>
      <c r="F251" s="31">
        <f t="shared" si="12"/>
        <v>0.64491721108357236</v>
      </c>
      <c r="G251" s="89">
        <f t="shared" si="13"/>
        <v>0.18074305840418101</v>
      </c>
      <c r="H251" s="115">
        <v>0.28977908316589901</v>
      </c>
      <c r="I251" s="147">
        <v>7.1034777325140004E-3</v>
      </c>
      <c r="J251" s="150">
        <v>8.4482288993874902E-2</v>
      </c>
      <c r="K251" s="167">
        <v>2.1466389522109401</v>
      </c>
      <c r="L251">
        <v>0.54497258331252496</v>
      </c>
      <c r="M251" s="32">
        <f t="shared" si="14"/>
        <v>2.2224892201356203</v>
      </c>
      <c r="N251" s="92">
        <f t="shared" si="15"/>
        <v>0.54497258331252496</v>
      </c>
      <c r="O251" s="50">
        <v>3.44811830294503</v>
      </c>
      <c r="P251" s="50">
        <v>8.9447407564303E-2</v>
      </c>
      <c r="Q251" s="77">
        <v>0.10218095367125991</v>
      </c>
      <c r="Y251">
        <v>13818.5767951791</v>
      </c>
      <c r="Z251">
        <v>448.31785173304502</v>
      </c>
      <c r="AA251">
        <v>22618.046197867701</v>
      </c>
      <c r="AB251">
        <v>795.308388021974</v>
      </c>
      <c r="AC251">
        <v>388.66564381391402</v>
      </c>
      <c r="AD251">
        <v>35.6604187986445</v>
      </c>
      <c r="AE251">
        <v>229100.08972075701</v>
      </c>
      <c r="AF251">
        <v>11204.6736491017</v>
      </c>
      <c r="AG251">
        <v>0.108510538693982</v>
      </c>
      <c r="AH251">
        <v>1.5049894353093E-2</v>
      </c>
      <c r="AI251">
        <v>675.64856387681095</v>
      </c>
      <c r="AJ251">
        <v>45.438647878429599</v>
      </c>
      <c r="AK251">
        <v>37.043304254974302</v>
      </c>
      <c r="AL251">
        <v>7.25127454116405</v>
      </c>
      <c r="AM251">
        <v>0.427559845211676</v>
      </c>
      <c r="AN251">
        <v>5.1653230247754998E-2</v>
      </c>
      <c r="AO251">
        <v>0.16756619902776601</v>
      </c>
      <c r="AP251">
        <v>2.9600034911535001E-2</v>
      </c>
      <c r="AQ251">
        <v>0.82456124206705295</v>
      </c>
      <c r="AR251">
        <v>7.5413929095085999E-2</v>
      </c>
      <c r="AS251">
        <v>70.797005788836103</v>
      </c>
      <c r="AT251">
        <v>2.1871819433564799</v>
      </c>
      <c r="AU251">
        <v>8.70658647650734</v>
      </c>
      <c r="AV251">
        <v>0.26521120265961201</v>
      </c>
      <c r="AW251">
        <v>1.0261227210942601</v>
      </c>
      <c r="AX251">
        <v>0.215923795667991</v>
      </c>
    </row>
    <row r="252" spans="1:50" x14ac:dyDescent="0.25">
      <c r="A252" t="s">
        <v>800</v>
      </c>
      <c r="B252" s="63">
        <v>1395.8223939799</v>
      </c>
      <c r="C252" s="133">
        <v>6672.1963773274601</v>
      </c>
      <c r="D252" s="140">
        <v>0.87377164667214302</v>
      </c>
      <c r="E252" s="87">
        <v>0.16431348729546399</v>
      </c>
      <c r="F252" s="31">
        <f t="shared" si="12"/>
        <v>0.90464587143956843</v>
      </c>
      <c r="G252" s="89">
        <f t="shared" si="13"/>
        <v>0.16431348729546399</v>
      </c>
      <c r="H252" s="115">
        <v>0.29766902402462703</v>
      </c>
      <c r="I252" s="147">
        <v>1.1406229949196999E-2</v>
      </c>
      <c r="J252" s="150">
        <v>0.20376670099231456</v>
      </c>
      <c r="K252" s="167">
        <v>2.9350809403283198</v>
      </c>
      <c r="L252">
        <v>0.51792284797314403</v>
      </c>
      <c r="M252" s="32">
        <f t="shared" si="14"/>
        <v>3.0387903580090296</v>
      </c>
      <c r="N252" s="92">
        <f t="shared" si="15"/>
        <v>0.51792284797314403</v>
      </c>
      <c r="O252" s="50">
        <v>3.35983934788413</v>
      </c>
      <c r="P252" s="50">
        <v>0.12171459008543201</v>
      </c>
      <c r="Q252" s="77">
        <v>0.20529536339752874</v>
      </c>
      <c r="Y252">
        <v>14244.573886984799</v>
      </c>
      <c r="Z252">
        <v>488.65785427142202</v>
      </c>
      <c r="AA252">
        <v>22210.531910180202</v>
      </c>
      <c r="AB252">
        <v>809.60075766057503</v>
      </c>
      <c r="AC252">
        <v>272.96476584360499</v>
      </c>
      <c r="AD252">
        <v>27.311994861440802</v>
      </c>
      <c r="AE252">
        <v>230334.83368284101</v>
      </c>
      <c r="AF252">
        <v>11435.058767041601</v>
      </c>
      <c r="AG252">
        <v>4.6403405318132002E-2</v>
      </c>
      <c r="AH252">
        <v>9.3408313814099999E-3</v>
      </c>
      <c r="AI252">
        <v>758.68493483104498</v>
      </c>
      <c r="AJ252">
        <v>50.921638721010297</v>
      </c>
      <c r="AK252">
        <v>54.470696530336099</v>
      </c>
      <c r="AL252">
        <v>10.422355086034299</v>
      </c>
      <c r="AM252">
        <v>1.34329037181883</v>
      </c>
      <c r="AN252">
        <v>0.26546962776370098</v>
      </c>
      <c r="AO252">
        <v>0.58581128192391496</v>
      </c>
      <c r="AP252">
        <v>5.5217479716044002E-2</v>
      </c>
      <c r="AQ252">
        <v>1.08485392768994</v>
      </c>
      <c r="AR252">
        <v>8.8943880772897999E-2</v>
      </c>
      <c r="AS252">
        <v>84.583733829487798</v>
      </c>
      <c r="AT252">
        <v>2.73772207342174</v>
      </c>
      <c r="AU252">
        <v>10.695869734969101</v>
      </c>
      <c r="AV252">
        <v>0.35276399668043201</v>
      </c>
      <c r="AW252">
        <v>1.4999558798255599</v>
      </c>
      <c r="AX252">
        <v>0.28896051768340802</v>
      </c>
    </row>
    <row r="253" spans="1:50" x14ac:dyDescent="0.25">
      <c r="A253" t="s">
        <v>801</v>
      </c>
      <c r="B253" s="63">
        <v>1592.1763392088301</v>
      </c>
      <c r="C253" s="133">
        <v>6382.9182706890897</v>
      </c>
      <c r="D253" s="140">
        <v>0.346063730158442</v>
      </c>
      <c r="E253" s="87">
        <v>3.3408180067868998E-2</v>
      </c>
      <c r="F253" s="31">
        <f t="shared" si="12"/>
        <v>0.358291695473474</v>
      </c>
      <c r="G253" s="89">
        <f t="shared" si="13"/>
        <v>3.3408180067868998E-2</v>
      </c>
      <c r="H253" s="115">
        <v>0.28735953780078199</v>
      </c>
      <c r="I253" s="147">
        <v>3.3362450519849999E-3</v>
      </c>
      <c r="J253" s="150">
        <v>0.12026398577315969</v>
      </c>
      <c r="K253" s="167">
        <v>1.20331978783519</v>
      </c>
      <c r="L253">
        <v>0.110213789580445</v>
      </c>
      <c r="M253" s="32">
        <f t="shared" si="14"/>
        <v>1.2458384089625865</v>
      </c>
      <c r="N253" s="92">
        <f t="shared" si="15"/>
        <v>0.110213789580445</v>
      </c>
      <c r="O253" s="50">
        <v>3.47876328193149</v>
      </c>
      <c r="P253" s="50">
        <v>3.6783374698123997E-2</v>
      </c>
      <c r="Q253" s="77">
        <v>0.11544411978094062</v>
      </c>
      <c r="Y253">
        <v>15636.6577427756</v>
      </c>
      <c r="Z253">
        <v>506.08246109963397</v>
      </c>
      <c r="AA253">
        <v>16043.1549357925</v>
      </c>
      <c r="AB253">
        <v>570.19885036153801</v>
      </c>
      <c r="AC253">
        <v>52.449745144226398</v>
      </c>
      <c r="AD253">
        <v>6.0864817086361001</v>
      </c>
      <c r="AE253">
        <v>238710.74875120699</v>
      </c>
      <c r="AF253">
        <v>11428.820024660599</v>
      </c>
      <c r="AG253">
        <v>3.8722348845599999E-3</v>
      </c>
      <c r="AH253">
        <v>2.760679035553E-3</v>
      </c>
      <c r="AI253">
        <v>1746.2179151527</v>
      </c>
      <c r="AJ253">
        <v>113.268999358687</v>
      </c>
      <c r="AK253">
        <v>53.083361589988897</v>
      </c>
      <c r="AL253">
        <v>17.134208172881898</v>
      </c>
      <c r="AM253">
        <v>5.1271979849598998E-2</v>
      </c>
      <c r="AN253">
        <v>1.7204896645980999E-2</v>
      </c>
      <c r="AO253">
        <v>3.2240617854793999E-2</v>
      </c>
      <c r="AP253">
        <v>1.2721697589530999E-2</v>
      </c>
      <c r="AQ253">
        <v>0.29529544398484597</v>
      </c>
      <c r="AR253">
        <v>4.2107042910074E-2</v>
      </c>
      <c r="AS253">
        <v>335.782514795027</v>
      </c>
      <c r="AT253">
        <v>10.0038605581003</v>
      </c>
      <c r="AU253">
        <v>43.922804261985497</v>
      </c>
      <c r="AV253">
        <v>1.30542330955703</v>
      </c>
      <c r="AW253">
        <v>1.5367973796263601</v>
      </c>
      <c r="AX253">
        <v>0.51572125680137904</v>
      </c>
    </row>
    <row r="254" spans="1:50" x14ac:dyDescent="0.25">
      <c r="A254" t="s">
        <v>802</v>
      </c>
      <c r="B254" s="63">
        <v>443.18782617880299</v>
      </c>
      <c r="C254" s="133">
        <v>1854.8722295738201</v>
      </c>
      <c r="D254" s="140">
        <v>0.31153896213934101</v>
      </c>
      <c r="E254" s="87">
        <v>6.8861250740473001E-2</v>
      </c>
      <c r="F254" s="31">
        <f t="shared" si="12"/>
        <v>0.32254701438907202</v>
      </c>
      <c r="G254" s="89">
        <f t="shared" si="13"/>
        <v>6.8861250740473001E-2</v>
      </c>
      <c r="H254" s="115">
        <v>0.289183780093758</v>
      </c>
      <c r="I254" s="147">
        <v>3.6020717311849998E-3</v>
      </c>
      <c r="J254" s="150">
        <v>5.6352850495577027E-2</v>
      </c>
      <c r="K254" s="167">
        <v>1.0747564128142899</v>
      </c>
      <c r="L254">
        <v>0.227964921838924</v>
      </c>
      <c r="M254" s="32">
        <f t="shared" si="14"/>
        <v>1.1127323201189485</v>
      </c>
      <c r="N254" s="92">
        <f t="shared" si="15"/>
        <v>0.227964921838924</v>
      </c>
      <c r="O254" s="50">
        <v>3.4490262826771199</v>
      </c>
      <c r="P254" s="50">
        <v>4.5806788041498001E-2</v>
      </c>
      <c r="Q254" s="77">
        <v>6.2614563384234823E-2</v>
      </c>
      <c r="Y254">
        <v>14715.085738703499</v>
      </c>
      <c r="Z254">
        <v>487.45372193065498</v>
      </c>
      <c r="AA254">
        <v>22203.477817426799</v>
      </c>
      <c r="AB254">
        <v>780.28344026708305</v>
      </c>
      <c r="AC254">
        <v>319.37541115664601</v>
      </c>
      <c r="AD254">
        <v>28.074983947335902</v>
      </c>
      <c r="AE254">
        <v>230267.47546799199</v>
      </c>
      <c r="AF254">
        <v>11293.242766637901</v>
      </c>
      <c r="AG254">
        <v>2.3903475964027701</v>
      </c>
      <c r="AH254">
        <v>9.7001451701378E-2</v>
      </c>
      <c r="AI254">
        <v>795.060568288323</v>
      </c>
      <c r="AJ254">
        <v>52.931970746001397</v>
      </c>
      <c r="AK254">
        <v>16.833947370976301</v>
      </c>
      <c r="AL254">
        <v>2.7272974302455202</v>
      </c>
      <c r="AM254">
        <v>40.0481434763701</v>
      </c>
      <c r="AN254">
        <v>10.528867850497599</v>
      </c>
      <c r="AO254">
        <v>16.351773187145799</v>
      </c>
      <c r="AP254">
        <v>4.1602114835795403</v>
      </c>
      <c r="AQ254">
        <v>4.1346500764634397</v>
      </c>
      <c r="AR254">
        <v>0.877036552276931</v>
      </c>
      <c r="AS254">
        <v>73.654090034937099</v>
      </c>
      <c r="AT254">
        <v>2.22134326898066</v>
      </c>
      <c r="AU254">
        <v>9.0080590922005097</v>
      </c>
      <c r="AV254">
        <v>0.26934579468025799</v>
      </c>
      <c r="AW254">
        <v>0.41286199494241099</v>
      </c>
      <c r="AX254">
        <v>7.2752134260182996E-2</v>
      </c>
    </row>
    <row r="255" spans="1:50" x14ac:dyDescent="0.25">
      <c r="A255" t="s">
        <v>803</v>
      </c>
      <c r="B255" s="63">
        <v>15920.463821740001</v>
      </c>
      <c r="C255" s="133">
        <v>80830.464198812595</v>
      </c>
      <c r="D255" s="140">
        <v>0.42151786225308202</v>
      </c>
      <c r="E255" s="87">
        <v>0.105648139562592</v>
      </c>
      <c r="F255" s="31">
        <f t="shared" si="12"/>
        <v>0.43641195646208014</v>
      </c>
      <c r="G255" s="89">
        <f t="shared" si="13"/>
        <v>0.105648139562592</v>
      </c>
      <c r="H255" s="115">
        <v>0.29066907353923799</v>
      </c>
      <c r="I255" s="147">
        <v>6.3769890163969997E-3</v>
      </c>
      <c r="J255" s="150">
        <v>8.7532830447570834E-2</v>
      </c>
      <c r="K255" s="167">
        <v>1.4474621427935299</v>
      </c>
      <c r="L255">
        <v>0.338232811640444</v>
      </c>
      <c r="M255" s="32">
        <f t="shared" si="14"/>
        <v>1.4986073953422372</v>
      </c>
      <c r="N255" s="92">
        <f t="shared" si="15"/>
        <v>0.338232811640444</v>
      </c>
      <c r="O255" s="50">
        <v>3.4361974907694499</v>
      </c>
      <c r="P255" s="50">
        <v>6.6685634204974004E-2</v>
      </c>
      <c r="Q255" s="77">
        <v>8.3051149453335429E-2</v>
      </c>
      <c r="Y255">
        <v>15828.903066012799</v>
      </c>
      <c r="Z255">
        <v>559.61000847161904</v>
      </c>
      <c r="AA255">
        <v>19861.234345864301</v>
      </c>
      <c r="AB255">
        <v>696.84483764181903</v>
      </c>
      <c r="AC255">
        <v>251.71230983769701</v>
      </c>
      <c r="AD255">
        <v>31.836670933695199</v>
      </c>
      <c r="AE255">
        <v>235821.34824118399</v>
      </c>
      <c r="AF255">
        <v>11639.0381670802</v>
      </c>
      <c r="AG255">
        <v>0.81783031886046798</v>
      </c>
      <c r="AH255">
        <v>0.14528683682399099</v>
      </c>
      <c r="AI255">
        <v>1485.67850810457</v>
      </c>
      <c r="AJ255">
        <v>97.088077981886897</v>
      </c>
      <c r="AK255">
        <v>619.49113565708706</v>
      </c>
      <c r="AL255">
        <v>27.072969415349299</v>
      </c>
      <c r="AM255">
        <v>29.3243199211188</v>
      </c>
      <c r="AN255">
        <v>5.2325200494606801</v>
      </c>
      <c r="AO255">
        <v>12.6144178731899</v>
      </c>
      <c r="AP255">
        <v>2.2856329023881701</v>
      </c>
      <c r="AQ255">
        <v>3.5526652125662799</v>
      </c>
      <c r="AR255">
        <v>0.52575382439089802</v>
      </c>
      <c r="AS255">
        <v>176.31923829354599</v>
      </c>
      <c r="AT255">
        <v>5.4003043849268098</v>
      </c>
      <c r="AU255">
        <v>22.003786069095899</v>
      </c>
      <c r="AV255">
        <v>0.66896976280280596</v>
      </c>
      <c r="AW255">
        <v>17.671758368559001</v>
      </c>
      <c r="AX255">
        <v>0.69996471122012005</v>
      </c>
    </row>
    <row r="256" spans="1:50" x14ac:dyDescent="0.25">
      <c r="A256" t="s">
        <v>804</v>
      </c>
      <c r="B256" s="63">
        <v>437.55705453453999</v>
      </c>
      <c r="C256" s="133">
        <v>974.72126586949901</v>
      </c>
      <c r="D256" s="140">
        <v>0.46350355991109699</v>
      </c>
      <c r="E256" s="87">
        <v>7.2080685198223998E-2</v>
      </c>
      <c r="F256" s="31">
        <f t="shared" si="12"/>
        <v>0.47988119489582037</v>
      </c>
      <c r="G256" s="89">
        <f t="shared" si="13"/>
        <v>7.2080685198223998E-2</v>
      </c>
      <c r="H256" s="115">
        <v>0.293649967923792</v>
      </c>
      <c r="I256" s="147">
        <v>4.1916830768770003E-3</v>
      </c>
      <c r="J256" s="150">
        <v>9.1789424976605513E-2</v>
      </c>
      <c r="K256" s="167">
        <v>1.5757175013681699</v>
      </c>
      <c r="L256">
        <v>0.23336215377934999</v>
      </c>
      <c r="M256" s="32">
        <f t="shared" si="14"/>
        <v>1.6313945841534632</v>
      </c>
      <c r="N256" s="92">
        <f t="shared" si="15"/>
        <v>0.23336215377934999</v>
      </c>
      <c r="O256" s="50">
        <v>3.4020708516657501</v>
      </c>
      <c r="P256" s="50">
        <v>4.7142428584686001E-2</v>
      </c>
      <c r="Q256" s="77">
        <v>9.3565670075608204E-2</v>
      </c>
      <c r="Y256">
        <v>16140.5389899443</v>
      </c>
      <c r="Z256">
        <v>531.11902226368397</v>
      </c>
      <c r="AA256">
        <v>15465.9265982099</v>
      </c>
      <c r="AB256">
        <v>571.24058417534502</v>
      </c>
      <c r="AC256">
        <v>11.2727109207704</v>
      </c>
      <c r="AD256">
        <v>2.34372960778422</v>
      </c>
      <c r="AE256">
        <v>236086.17771377799</v>
      </c>
      <c r="AF256">
        <v>11830.3942991687</v>
      </c>
      <c r="AG256">
        <v>2.4534193770379999E-3</v>
      </c>
      <c r="AH256">
        <v>2.8846285487979999E-3</v>
      </c>
      <c r="AI256">
        <v>502.11827112109899</v>
      </c>
      <c r="AJ256">
        <v>36.460095747607703</v>
      </c>
      <c r="AK256">
        <v>3.24150363547471</v>
      </c>
      <c r="AL256">
        <v>0.72165168739081897</v>
      </c>
      <c r="AM256">
        <v>0.25546897981577399</v>
      </c>
      <c r="AN256">
        <v>5.0834096827677998E-2</v>
      </c>
      <c r="AO256">
        <v>5.8270471641151997E-2</v>
      </c>
      <c r="AP256">
        <v>2.2529344405484E-2</v>
      </c>
      <c r="AQ256">
        <v>0.17280622827676101</v>
      </c>
      <c r="AR256">
        <v>4.1655715494804998E-2</v>
      </c>
      <c r="AS256">
        <v>171.98959172002401</v>
      </c>
      <c r="AT256">
        <v>5.4224698891028096</v>
      </c>
      <c r="AU256">
        <v>29.355307554729201</v>
      </c>
      <c r="AV256">
        <v>0.89916612111086702</v>
      </c>
      <c r="AW256">
        <v>0.21438285025615</v>
      </c>
      <c r="AX256">
        <v>1.5765899787825E-2</v>
      </c>
    </row>
    <row r="257" spans="1:50" x14ac:dyDescent="0.25">
      <c r="A257" t="s">
        <v>805</v>
      </c>
      <c r="B257" s="63">
        <v>1714.3067180860901</v>
      </c>
      <c r="C257" s="133">
        <v>7692.9217825894202</v>
      </c>
      <c r="D257" s="140">
        <v>0.39485268546754698</v>
      </c>
      <c r="E257" s="87">
        <v>0.170590978317745</v>
      </c>
      <c r="F257" s="31">
        <f t="shared" si="12"/>
        <v>0.40880458080264565</v>
      </c>
      <c r="G257" s="89">
        <f t="shared" si="13"/>
        <v>0.170590978317745</v>
      </c>
      <c r="H257" s="115">
        <v>0.28837493058881303</v>
      </c>
      <c r="I257" s="147">
        <v>8.6028421518819995E-3</v>
      </c>
      <c r="J257" s="150">
        <v>6.9049968951130192E-2</v>
      </c>
      <c r="K257" s="167">
        <v>1.3674742310944601</v>
      </c>
      <c r="L257">
        <v>0.51824551099568705</v>
      </c>
      <c r="M257" s="32">
        <f t="shared" si="14"/>
        <v>1.4157931562224053</v>
      </c>
      <c r="N257" s="92">
        <f t="shared" si="15"/>
        <v>0.51824551099568705</v>
      </c>
      <c r="O257" s="50">
        <v>3.4668083955614701</v>
      </c>
      <c r="P257" s="50">
        <v>7.7855404887955004E-2</v>
      </c>
      <c r="Q257" s="77">
        <v>5.9257391525808653E-2</v>
      </c>
      <c r="Y257">
        <v>15413.9303814917</v>
      </c>
      <c r="Z257">
        <v>505.03761196277998</v>
      </c>
      <c r="AA257">
        <v>18160.704928561001</v>
      </c>
      <c r="AB257">
        <v>639.17685073640496</v>
      </c>
      <c r="AC257">
        <v>136.37383299057899</v>
      </c>
      <c r="AD257">
        <v>14.2724193997075</v>
      </c>
      <c r="AE257">
        <v>230196.513491358</v>
      </c>
      <c r="AF257">
        <v>11315.601292277001</v>
      </c>
      <c r="AG257">
        <v>0.26154324523022598</v>
      </c>
      <c r="AH257">
        <v>2.7860125220838999E-2</v>
      </c>
      <c r="AI257">
        <v>1602.19063955099</v>
      </c>
      <c r="AJ257">
        <v>104.312193376049</v>
      </c>
      <c r="AK257">
        <v>61.298588145993499</v>
      </c>
      <c r="AL257">
        <v>7.5658909849493403</v>
      </c>
      <c r="AM257">
        <v>55.982446583082798</v>
      </c>
      <c r="AN257">
        <v>4.7739970617889096</v>
      </c>
      <c r="AO257">
        <v>22.806754728062401</v>
      </c>
      <c r="AP257">
        <v>1.83791542804238</v>
      </c>
      <c r="AQ257">
        <v>4.2728236990202797</v>
      </c>
      <c r="AR257">
        <v>0.330683592344581</v>
      </c>
      <c r="AS257">
        <v>197.97066153525299</v>
      </c>
      <c r="AT257">
        <v>6.0127641254857496</v>
      </c>
      <c r="AU257">
        <v>23.9322412711916</v>
      </c>
      <c r="AV257">
        <v>0.71625219236889104</v>
      </c>
      <c r="AW257">
        <v>1.69544670495686</v>
      </c>
      <c r="AX257">
        <v>0.19980985792308201</v>
      </c>
    </row>
    <row r="258" spans="1:50" x14ac:dyDescent="0.25">
      <c r="A258" t="s">
        <v>806</v>
      </c>
      <c r="B258" s="63">
        <v>11025.3442579943</v>
      </c>
      <c r="C258" s="133">
        <v>55296.242188468997</v>
      </c>
      <c r="D258" s="140">
        <v>1.1535363985650899</v>
      </c>
      <c r="E258" s="87">
        <v>0.249165959206259</v>
      </c>
      <c r="F258" s="31">
        <f t="shared" si="12"/>
        <v>1.1942959519133212</v>
      </c>
      <c r="G258" s="89">
        <f t="shared" si="13"/>
        <v>0.249165959206259</v>
      </c>
      <c r="H258" s="115">
        <v>0.30241742459644499</v>
      </c>
      <c r="I258" s="147">
        <v>1.1906747348711E-2</v>
      </c>
      <c r="J258" s="150">
        <v>0.18227576152245392</v>
      </c>
      <c r="K258" s="167">
        <v>3.8043654945099599</v>
      </c>
      <c r="L258">
        <v>0.73380029866403695</v>
      </c>
      <c r="M258" s="32">
        <f t="shared" si="14"/>
        <v>3.9387905880939473</v>
      </c>
      <c r="N258" s="92">
        <f t="shared" si="15"/>
        <v>0.73380029866403695</v>
      </c>
      <c r="O258" s="50">
        <v>3.3001649490348801</v>
      </c>
      <c r="P258" s="50">
        <v>0.11215642335508701</v>
      </c>
      <c r="Q258" s="77">
        <v>0.17619470535201448</v>
      </c>
      <c r="Y258">
        <v>14760.0990721497</v>
      </c>
      <c r="Z258">
        <v>482.689573070812</v>
      </c>
      <c r="AA258">
        <v>20706.727201386999</v>
      </c>
      <c r="AB258">
        <v>717.09806575208597</v>
      </c>
      <c r="AC258">
        <v>251.21791942451901</v>
      </c>
      <c r="AD258">
        <v>20.471695239256398</v>
      </c>
      <c r="AE258">
        <v>229043.871047586</v>
      </c>
      <c r="AF258">
        <v>11173.265432095601</v>
      </c>
      <c r="AG258">
        <v>0.53773033720019703</v>
      </c>
      <c r="AH258">
        <v>3.4080516415610003E-2</v>
      </c>
      <c r="AI258">
        <v>1241.8212169046899</v>
      </c>
      <c r="AJ258">
        <v>80.665721205989897</v>
      </c>
      <c r="AK258">
        <v>375.87890139055497</v>
      </c>
      <c r="AL258">
        <v>56.270122731378798</v>
      </c>
      <c r="AM258">
        <v>13.373809289102001</v>
      </c>
      <c r="AN258">
        <v>4.2415017946082703</v>
      </c>
      <c r="AO258">
        <v>5.9245252224493603</v>
      </c>
      <c r="AP258">
        <v>1.88419361768784</v>
      </c>
      <c r="AQ258">
        <v>1.8081986067507601</v>
      </c>
      <c r="AR258">
        <v>0.387535458994263</v>
      </c>
      <c r="AS258">
        <v>133.661209158041</v>
      </c>
      <c r="AT258">
        <v>4.06949671051495</v>
      </c>
      <c r="AU258">
        <v>16.447908175727001</v>
      </c>
      <c r="AV258">
        <v>0.50568916384231999</v>
      </c>
      <c r="AW258">
        <v>11.370030681662</v>
      </c>
      <c r="AX258">
        <v>1.7518662783502399</v>
      </c>
    </row>
    <row r="259" spans="1:50" x14ac:dyDescent="0.25">
      <c r="A259" t="s">
        <v>807</v>
      </c>
      <c r="B259" s="63">
        <v>2987.6916748134099</v>
      </c>
      <c r="C259" s="133">
        <v>15385.0435411379</v>
      </c>
      <c r="D259" s="140">
        <v>0.97228974896191001</v>
      </c>
      <c r="E259" s="87">
        <v>0.26493217849904899</v>
      </c>
      <c r="F259" s="31">
        <f t="shared" si="12"/>
        <v>1.0066450549080839</v>
      </c>
      <c r="G259" s="89">
        <f t="shared" si="13"/>
        <v>0.26493217849904899</v>
      </c>
      <c r="H259" s="115">
        <v>0.29952093986650202</v>
      </c>
      <c r="I259" s="147">
        <v>1.6444980273589E-2</v>
      </c>
      <c r="J259" s="150">
        <v>0.20149634062079166</v>
      </c>
      <c r="K259" s="167">
        <v>3.2368986447410801</v>
      </c>
      <c r="L259">
        <v>0.67221336665762799</v>
      </c>
      <c r="M259" s="32">
        <f t="shared" si="14"/>
        <v>3.3512726195521547</v>
      </c>
      <c r="N259" s="92">
        <f t="shared" si="15"/>
        <v>0.67221336665762799</v>
      </c>
      <c r="O259" s="50">
        <v>3.33238436207498</v>
      </c>
      <c r="P259" s="50">
        <v>0.13986278805205399</v>
      </c>
      <c r="Q259" s="77">
        <v>0.20210127359077917</v>
      </c>
      <c r="Y259">
        <v>14627.6977423803</v>
      </c>
      <c r="Z259">
        <v>488.577678769204</v>
      </c>
      <c r="AA259">
        <v>22071.857054257402</v>
      </c>
      <c r="AB259">
        <v>793.88877827356703</v>
      </c>
      <c r="AC259">
        <v>328.53650430361301</v>
      </c>
      <c r="AD259">
        <v>31.445005839526701</v>
      </c>
      <c r="AE259">
        <v>228047.76362175599</v>
      </c>
      <c r="AF259">
        <v>11186.4175811983</v>
      </c>
      <c r="AG259">
        <v>1.7639894805430301</v>
      </c>
      <c r="AH259">
        <v>7.7407488804384E-2</v>
      </c>
      <c r="AI259">
        <v>977.80616722209095</v>
      </c>
      <c r="AJ259">
        <v>64.0683627797345</v>
      </c>
      <c r="AK259">
        <v>125.50488189338699</v>
      </c>
      <c r="AL259">
        <v>55.374920017673801</v>
      </c>
      <c r="AM259">
        <v>30.267108630614398</v>
      </c>
      <c r="AN259">
        <v>5.4858279031124404</v>
      </c>
      <c r="AO259">
        <v>12.9499757914041</v>
      </c>
      <c r="AP259">
        <v>2.3823974344112999</v>
      </c>
      <c r="AQ259">
        <v>3.3908362830218102</v>
      </c>
      <c r="AR259">
        <v>0.47994794292392301</v>
      </c>
      <c r="AS259">
        <v>109.52775682267099</v>
      </c>
      <c r="AT259">
        <v>3.3483406217909901</v>
      </c>
      <c r="AU259">
        <v>14.020279062130699</v>
      </c>
      <c r="AV259">
        <v>0.42821819842034797</v>
      </c>
      <c r="AW259">
        <v>3.4504661054606398</v>
      </c>
      <c r="AX259">
        <v>1.4919589653990499</v>
      </c>
    </row>
    <row r="260" spans="1:50" x14ac:dyDescent="0.25">
      <c r="A260" t="s">
        <v>808</v>
      </c>
      <c r="B260" s="63">
        <v>6373.5613747575399</v>
      </c>
      <c r="C260" s="133">
        <v>31783.590067444002</v>
      </c>
      <c r="D260" s="140">
        <v>3.0194105868875698</v>
      </c>
      <c r="E260" s="87">
        <v>0.530548771593084</v>
      </c>
      <c r="F260" s="31">
        <f t="shared" si="12"/>
        <v>3.1260997447238958</v>
      </c>
      <c r="G260" s="89">
        <f t="shared" si="13"/>
        <v>0.530548771593084</v>
      </c>
      <c r="H260" s="115">
        <v>0.35142687410002899</v>
      </c>
      <c r="I260" s="147">
        <v>2.0732672647134E-2</v>
      </c>
      <c r="J260" s="150">
        <v>0.3357508966674812</v>
      </c>
      <c r="K260" s="167">
        <v>8.5742300238096707</v>
      </c>
      <c r="L260">
        <v>1.1340303914916201</v>
      </c>
      <c r="M260" s="32">
        <f t="shared" si="14"/>
        <v>8.8771955708961823</v>
      </c>
      <c r="N260" s="92">
        <f t="shared" si="15"/>
        <v>1.1340303914916201</v>
      </c>
      <c r="O260" s="50">
        <v>2.8482020741588698</v>
      </c>
      <c r="P260" s="50">
        <v>0.147099688812522</v>
      </c>
      <c r="Q260" s="77">
        <v>0.39049132688826588</v>
      </c>
      <c r="Y260">
        <v>14331.305728797</v>
      </c>
      <c r="Z260">
        <v>464.30514314253901</v>
      </c>
      <c r="AA260">
        <v>21565.544419076799</v>
      </c>
      <c r="AB260">
        <v>747.78985245338902</v>
      </c>
      <c r="AC260">
        <v>314.77033924793199</v>
      </c>
      <c r="AD260">
        <v>27.241299632463001</v>
      </c>
      <c r="AE260">
        <v>227854.842134954</v>
      </c>
      <c r="AF260">
        <v>11106.7326961857</v>
      </c>
      <c r="AG260">
        <v>0.85335694878549195</v>
      </c>
      <c r="AH260">
        <v>7.4577717225891002E-2</v>
      </c>
      <c r="AI260">
        <v>1034.64276664915</v>
      </c>
      <c r="AJ260">
        <v>68.302110305332604</v>
      </c>
      <c r="AK260">
        <v>253.66775908983101</v>
      </c>
      <c r="AL260">
        <v>24.654107813686</v>
      </c>
      <c r="AM260">
        <v>24.489836444198598</v>
      </c>
      <c r="AN260">
        <v>2.5838629074401598</v>
      </c>
      <c r="AO260">
        <v>10.2492012164066</v>
      </c>
      <c r="AP260">
        <v>1.11272019627779</v>
      </c>
      <c r="AQ260">
        <v>2.9097693468158901</v>
      </c>
      <c r="AR260">
        <v>0.26798410527601002</v>
      </c>
      <c r="AS260">
        <v>118.77507057884399</v>
      </c>
      <c r="AT260">
        <v>3.5972329030368799</v>
      </c>
      <c r="AU260">
        <v>15.292530222390999</v>
      </c>
      <c r="AV260">
        <v>0.45858865320137399</v>
      </c>
      <c r="AW260">
        <v>7.2700633024401</v>
      </c>
      <c r="AX260">
        <v>0.68963016662658405</v>
      </c>
    </row>
    <row r="261" spans="1:50" x14ac:dyDescent="0.25">
      <c r="A261" t="s">
        <v>809</v>
      </c>
      <c r="B261" s="63">
        <v>3905.9596598777098</v>
      </c>
      <c r="C261" s="133">
        <v>19676.303064176001</v>
      </c>
      <c r="D261" s="140">
        <v>0.170581385239265</v>
      </c>
      <c r="E261" s="87">
        <v>4.5395161230699999E-3</v>
      </c>
      <c r="F261" s="31">
        <f t="shared" si="12"/>
        <v>0.17660878158369225</v>
      </c>
      <c r="G261" s="89">
        <f t="shared" si="13"/>
        <v>4.5395161230699999E-3</v>
      </c>
      <c r="H261" s="115">
        <v>0.28542429100386602</v>
      </c>
      <c r="I261" s="147">
        <v>1.982067908287E-3</v>
      </c>
      <c r="J261" s="150">
        <v>0.26094541651311415</v>
      </c>
      <c r="K261" s="167">
        <v>0.59699508561036296</v>
      </c>
      <c r="L261">
        <v>1.4869956348806E-2</v>
      </c>
      <c r="M261" s="32">
        <f t="shared" si="14"/>
        <v>0.6180895678224857</v>
      </c>
      <c r="N261" s="92">
        <f t="shared" si="15"/>
        <v>1.4869956348806E-2</v>
      </c>
      <c r="O261" s="50">
        <v>3.5053091202595299</v>
      </c>
      <c r="P261" s="50">
        <v>2.4203358294520999E-2</v>
      </c>
      <c r="Q261" s="77">
        <v>0.277210942586951</v>
      </c>
      <c r="Y261">
        <v>15252.1122360846</v>
      </c>
      <c r="Z261">
        <v>507.62190928080298</v>
      </c>
      <c r="AA261">
        <v>23855.327182360801</v>
      </c>
      <c r="AB261">
        <v>858.805075980992</v>
      </c>
      <c r="AC261">
        <v>87.019345096497304</v>
      </c>
      <c r="AD261">
        <v>9.4383683580570192</v>
      </c>
      <c r="AE261">
        <v>229003.08228720899</v>
      </c>
      <c r="AF261">
        <v>11166.299099997699</v>
      </c>
      <c r="AG261">
        <v>1.5308170669023E-2</v>
      </c>
      <c r="AH261">
        <v>5.2006921863439999E-3</v>
      </c>
      <c r="AI261">
        <v>640.66198977927104</v>
      </c>
      <c r="AJ261">
        <v>42.814015236691802</v>
      </c>
      <c r="AK261">
        <v>139.89482568654199</v>
      </c>
      <c r="AL261">
        <v>24.362078780651299</v>
      </c>
      <c r="AM261">
        <v>1.12637267593374</v>
      </c>
      <c r="AN261">
        <v>8.4198732119696001E-2</v>
      </c>
      <c r="AO261">
        <v>0.48441601301592402</v>
      </c>
      <c r="AP261">
        <v>4.8741158472718003E-2</v>
      </c>
      <c r="AQ261">
        <v>0.33721883228045102</v>
      </c>
      <c r="AR261">
        <v>6.7631556107616994E-2</v>
      </c>
      <c r="AS261">
        <v>59.361752959728598</v>
      </c>
      <c r="AT261">
        <v>1.9048724451077499</v>
      </c>
      <c r="AU261">
        <v>7.1278817087775499</v>
      </c>
      <c r="AV261">
        <v>0.226440846412683</v>
      </c>
      <c r="AW261">
        <v>4.2126981891964697</v>
      </c>
      <c r="AX261">
        <v>0.67919601107264604</v>
      </c>
    </row>
    <row r="262" spans="1:50" x14ac:dyDescent="0.25">
      <c r="A262" t="s">
        <v>810</v>
      </c>
      <c r="B262" s="63">
        <v>3921.14649215789</v>
      </c>
      <c r="C262" s="133">
        <v>19870.8787516257</v>
      </c>
      <c r="D262" s="140">
        <v>18.757693793700099</v>
      </c>
      <c r="E262" s="87">
        <v>1.0583655495592601</v>
      </c>
      <c r="F262" s="31">
        <f t="shared" si="12"/>
        <v>19.420486248125595</v>
      </c>
      <c r="G262" s="89">
        <f t="shared" si="13"/>
        <v>1.0583655495592601</v>
      </c>
      <c r="H262" s="115">
        <v>0.64653822553651696</v>
      </c>
      <c r="I262" s="147">
        <v>4.0197689402095997E-2</v>
      </c>
      <c r="J262" s="150">
        <v>0.90750571691684656</v>
      </c>
      <c r="K262" s="167">
        <v>28.880596037718899</v>
      </c>
      <c r="L262">
        <v>1.2193618808234501</v>
      </c>
      <c r="M262" s="32">
        <f t="shared" si="14"/>
        <v>29.90107549237019</v>
      </c>
      <c r="N262" s="92">
        <f t="shared" si="15"/>
        <v>1.2193618808234501</v>
      </c>
      <c r="O262" s="50">
        <v>1.5449857710688999</v>
      </c>
      <c r="P262" s="50">
        <v>9.7561636430874996E-2</v>
      </c>
      <c r="Q262" s="77">
        <v>0.66860846385800854</v>
      </c>
      <c r="Y262">
        <v>16222.1052516768</v>
      </c>
      <c r="Z262">
        <v>583.28706418810896</v>
      </c>
      <c r="AA262">
        <v>23570.241105838999</v>
      </c>
      <c r="AB262">
        <v>841.95997669257702</v>
      </c>
      <c r="AC262">
        <v>144.905287443573</v>
      </c>
      <c r="AD262">
        <v>23.068066522419201</v>
      </c>
      <c r="AE262">
        <v>233481.953494024</v>
      </c>
      <c r="AF262">
        <v>11685.473546327699</v>
      </c>
      <c r="AG262">
        <v>9.7303301042771004E-2</v>
      </c>
      <c r="AH262">
        <v>1.3676853383183E-2</v>
      </c>
      <c r="AI262">
        <v>1154.2215183542701</v>
      </c>
      <c r="AJ262">
        <v>75.678912711566795</v>
      </c>
      <c r="AK262">
        <v>154.97857069608401</v>
      </c>
      <c r="AL262">
        <v>18.262717250964801</v>
      </c>
      <c r="AM262">
        <v>6.12505473635043</v>
      </c>
      <c r="AN262">
        <v>0.269880068136296</v>
      </c>
      <c r="AO262">
        <v>2.6205016325094901</v>
      </c>
      <c r="AP262">
        <v>0.135166672361971</v>
      </c>
      <c r="AQ262">
        <v>0.63302765863575094</v>
      </c>
      <c r="AR262">
        <v>6.1249222003522001E-2</v>
      </c>
      <c r="AS262">
        <v>97.568657822620594</v>
      </c>
      <c r="AT262">
        <v>3.0087447537609102</v>
      </c>
      <c r="AU262">
        <v>10.125598354422401</v>
      </c>
      <c r="AV262">
        <v>0.311096028921171</v>
      </c>
      <c r="AW262">
        <v>4.4561871081186002</v>
      </c>
      <c r="AX262">
        <v>0.49547426666155597</v>
      </c>
    </row>
    <row r="263" spans="1:50" x14ac:dyDescent="0.25">
      <c r="A263" t="s">
        <v>811</v>
      </c>
      <c r="B263" s="63">
        <v>196.63838047838101</v>
      </c>
      <c r="C263" s="133">
        <v>680.40355331759497</v>
      </c>
      <c r="D263" s="140">
        <v>1.93863670883485</v>
      </c>
      <c r="E263" s="87">
        <v>0.44146139418486202</v>
      </c>
      <c r="F263" s="31">
        <f t="shared" si="12"/>
        <v>2.0071373356506883</v>
      </c>
      <c r="G263" s="89">
        <f t="shared" si="13"/>
        <v>0.44146139418486202</v>
      </c>
      <c r="H263" s="115">
        <v>0.32076504947469098</v>
      </c>
      <c r="I263" s="147">
        <v>1.2307295694444E-2</v>
      </c>
      <c r="J263" s="150">
        <v>0.16849200374825896</v>
      </c>
      <c r="K263" s="167">
        <v>6.0218211676436697</v>
      </c>
      <c r="L263">
        <v>1.0438043614428101</v>
      </c>
      <c r="M263" s="32">
        <f t="shared" si="14"/>
        <v>6.2345987977569424</v>
      </c>
      <c r="N263" s="92">
        <f t="shared" si="15"/>
        <v>1.0438043614428101</v>
      </c>
      <c r="O263" s="50">
        <v>3.10462974555307</v>
      </c>
      <c r="P263" s="50">
        <v>9.9649636192012003E-2</v>
      </c>
      <c r="Q263" s="77">
        <v>0.18517171551996842</v>
      </c>
      <c r="Y263">
        <v>15949.383178627801</v>
      </c>
      <c r="Z263">
        <v>565.97505529679097</v>
      </c>
      <c r="AA263">
        <v>22850.167481477401</v>
      </c>
      <c r="AB263">
        <v>890.12501250470802</v>
      </c>
      <c r="AC263">
        <v>61.779982075629803</v>
      </c>
      <c r="AD263">
        <v>14.491590042777499</v>
      </c>
      <c r="AE263">
        <v>231673.48018140401</v>
      </c>
      <c r="AF263">
        <v>11717.677591505</v>
      </c>
      <c r="AG263">
        <v>4.4170595111505999E-2</v>
      </c>
      <c r="AH263">
        <v>1.1797835011513999E-2</v>
      </c>
      <c r="AI263">
        <v>1354.9256391291001</v>
      </c>
      <c r="AJ263">
        <v>89.480362694369106</v>
      </c>
      <c r="AK263">
        <v>5.3587682919519404</v>
      </c>
      <c r="AL263">
        <v>1.21980921464789</v>
      </c>
      <c r="AM263">
        <v>1.4308859090671899</v>
      </c>
      <c r="AN263">
        <v>0.23663679603280099</v>
      </c>
      <c r="AO263">
        <v>0.73225639753007798</v>
      </c>
      <c r="AP263">
        <v>0.114297077011472</v>
      </c>
      <c r="AQ263">
        <v>0.31501048931628101</v>
      </c>
      <c r="AR263">
        <v>5.4291477311828998E-2</v>
      </c>
      <c r="AS263">
        <v>109.724549612302</v>
      </c>
      <c r="AT263">
        <v>3.43347112470427</v>
      </c>
      <c r="AU263">
        <v>10.683513860648199</v>
      </c>
      <c r="AV263">
        <v>0.33318253544455501</v>
      </c>
      <c r="AW263">
        <v>0.15281405561590899</v>
      </c>
      <c r="AX263">
        <v>1.4917434260457999E-2</v>
      </c>
    </row>
    <row r="264" spans="1:50" x14ac:dyDescent="0.25">
      <c r="A264" t="s">
        <v>812</v>
      </c>
      <c r="B264" s="63">
        <v>639.70864600359096</v>
      </c>
      <c r="C264" s="133">
        <v>2795.71443992587</v>
      </c>
      <c r="D264" s="140">
        <v>0.196496602374372</v>
      </c>
      <c r="E264" s="87">
        <v>4.8818828965912997E-2</v>
      </c>
      <c r="F264" s="31">
        <f t="shared" si="12"/>
        <v>0.20343969819448401</v>
      </c>
      <c r="G264" s="89">
        <f t="shared" si="13"/>
        <v>4.8818828965912997E-2</v>
      </c>
      <c r="H264" s="115">
        <v>0.287008672893244</v>
      </c>
      <c r="I264" s="147">
        <v>3.7686464372909999E-3</v>
      </c>
      <c r="J264" s="150">
        <v>5.2851590626561189E-2</v>
      </c>
      <c r="K264" s="167">
        <v>0.68421957519143295</v>
      </c>
      <c r="L264">
        <v>0.164635994575662</v>
      </c>
      <c r="M264" s="32">
        <f t="shared" si="14"/>
        <v>0.70839608519286013</v>
      </c>
      <c r="N264" s="92">
        <f t="shared" si="15"/>
        <v>0.164635994575662</v>
      </c>
      <c r="O264" s="50">
        <v>3.4842770942039798</v>
      </c>
      <c r="P264" s="50">
        <v>4.1179058768601999E-2</v>
      </c>
      <c r="Q264" s="77">
        <v>4.9117294095951849E-2</v>
      </c>
      <c r="Y264">
        <v>14705.556224781199</v>
      </c>
      <c r="Z264">
        <v>471.38352623069102</v>
      </c>
      <c r="AA264">
        <v>21116.834967750099</v>
      </c>
      <c r="AB264">
        <v>729.28501427929598</v>
      </c>
      <c r="AC264">
        <v>242.89367369741501</v>
      </c>
      <c r="AD264">
        <v>21.147112655238399</v>
      </c>
      <c r="AE264">
        <v>234343.29500675699</v>
      </c>
      <c r="AF264">
        <v>11226.113738468001</v>
      </c>
      <c r="AG264">
        <v>0.68042440669208604</v>
      </c>
      <c r="AH264">
        <v>4.1912073680638998E-2</v>
      </c>
      <c r="AI264">
        <v>1121.3591760394399</v>
      </c>
      <c r="AJ264">
        <v>73.276455535144507</v>
      </c>
      <c r="AK264">
        <v>26.326654342103399</v>
      </c>
      <c r="AL264">
        <v>5.6882273341216303</v>
      </c>
      <c r="AM264">
        <v>17.073162949353701</v>
      </c>
      <c r="AN264">
        <v>0.64089802264778895</v>
      </c>
      <c r="AO264">
        <v>7.2902973764729699</v>
      </c>
      <c r="AP264">
        <v>0.28778352745631203</v>
      </c>
      <c r="AQ264">
        <v>1.9572697896495701</v>
      </c>
      <c r="AR264">
        <v>0.34832071241886398</v>
      </c>
      <c r="AS264">
        <v>124.276586934373</v>
      </c>
      <c r="AT264">
        <v>3.7412084949773901</v>
      </c>
      <c r="AU264">
        <v>15.432658613249799</v>
      </c>
      <c r="AV264">
        <v>0.46114893144181501</v>
      </c>
      <c r="AW264">
        <v>0.67815153963903796</v>
      </c>
      <c r="AX264">
        <v>0.152668292546603</v>
      </c>
    </row>
    <row r="265" spans="1:50" x14ac:dyDescent="0.25">
      <c r="A265" t="s">
        <v>813</v>
      </c>
      <c r="B265" s="63">
        <v>612.12418856679994</v>
      </c>
      <c r="C265" s="133">
        <v>2621.5240760114302</v>
      </c>
      <c r="D265" s="140">
        <v>0.53889623326798797</v>
      </c>
      <c r="E265" s="87">
        <v>0.11915628980977599</v>
      </c>
      <c r="F265" s="31">
        <f t="shared" si="12"/>
        <v>0.55793782553709215</v>
      </c>
      <c r="G265" s="89">
        <f t="shared" si="13"/>
        <v>0.11915628980977599</v>
      </c>
      <c r="H265" s="115">
        <v>0.29065013816110702</v>
      </c>
      <c r="I265" s="147">
        <v>1.1675812269798001E-2</v>
      </c>
      <c r="J265" s="150">
        <v>0.18167900627536529</v>
      </c>
      <c r="K265" s="167">
        <v>1.85932533856603</v>
      </c>
      <c r="L265">
        <v>0.34269228374390098</v>
      </c>
      <c r="M265" s="32">
        <f t="shared" si="14"/>
        <v>1.9250235431682177</v>
      </c>
      <c r="N265" s="92">
        <f t="shared" si="15"/>
        <v>0.34269228374390098</v>
      </c>
      <c r="O265" s="50">
        <v>3.44798146146861</v>
      </c>
      <c r="P265" s="50">
        <v>0.111157798567972</v>
      </c>
      <c r="Q265" s="77">
        <v>0.1749146064114856</v>
      </c>
      <c r="Y265">
        <v>15849.0647229349</v>
      </c>
      <c r="Z265">
        <v>535.97741908631701</v>
      </c>
      <c r="AA265">
        <v>22722.832433466901</v>
      </c>
      <c r="AB265">
        <v>791.98511869025697</v>
      </c>
      <c r="AC265">
        <v>78.7761613572128</v>
      </c>
      <c r="AD265">
        <v>11.6480123759248</v>
      </c>
      <c r="AE265">
        <v>226229.28438720599</v>
      </c>
      <c r="AF265">
        <v>11133.9629936743</v>
      </c>
      <c r="AG265">
        <v>2.7168843925742601</v>
      </c>
      <c r="AH265">
        <v>0.358892928072226</v>
      </c>
      <c r="AI265">
        <v>1436.6688496148299</v>
      </c>
      <c r="AJ265">
        <v>93.9212449899658</v>
      </c>
      <c r="AK265">
        <v>21.327582569196299</v>
      </c>
      <c r="AL265">
        <v>4.3118902170396796</v>
      </c>
      <c r="AM265">
        <v>6.9905313997540501</v>
      </c>
      <c r="AN265">
        <v>0.29908379170846799</v>
      </c>
      <c r="AO265">
        <v>3.02163700013968</v>
      </c>
      <c r="AP265">
        <v>0.14854668350875999</v>
      </c>
      <c r="AQ265">
        <v>0.64094871450236202</v>
      </c>
      <c r="AR265">
        <v>6.1551119643227001E-2</v>
      </c>
      <c r="AS265">
        <v>134.50807474035699</v>
      </c>
      <c r="AT265">
        <v>4.0712053068816703</v>
      </c>
      <c r="AU265">
        <v>13.8344844285443</v>
      </c>
      <c r="AV265">
        <v>0.41720447064850402</v>
      </c>
      <c r="AW265">
        <v>0.58550849701977803</v>
      </c>
      <c r="AX265">
        <v>0.113415675360875</v>
      </c>
    </row>
    <row r="266" spans="1:50" x14ac:dyDescent="0.25">
      <c r="A266" t="s">
        <v>814</v>
      </c>
      <c r="B266" s="63">
        <v>387.04370159027201</v>
      </c>
      <c r="C266" s="133">
        <v>1567.0678428194101</v>
      </c>
      <c r="D266" s="140">
        <v>0.28865894468445202</v>
      </c>
      <c r="E266" s="87">
        <v>3.1597501726426003E-2</v>
      </c>
      <c r="F266" s="31">
        <f t="shared" si="12"/>
        <v>0.29885854451497801</v>
      </c>
      <c r="G266" s="89">
        <f t="shared" si="13"/>
        <v>3.1597501726426003E-2</v>
      </c>
      <c r="H266" s="115">
        <v>0.28931716717688399</v>
      </c>
      <c r="I266" s="147">
        <v>2.977243318858E-3</v>
      </c>
      <c r="J266" s="150">
        <v>9.4009641936826996E-2</v>
      </c>
      <c r="K266" s="167">
        <v>0.99714740386477396</v>
      </c>
      <c r="L266">
        <v>0.107347210626699</v>
      </c>
      <c r="M266" s="32">
        <f t="shared" si="14"/>
        <v>1.0323810409259311</v>
      </c>
      <c r="N266" s="92">
        <f t="shared" si="15"/>
        <v>0.107347210626699</v>
      </c>
      <c r="O266" s="50">
        <v>3.4585257012781101</v>
      </c>
      <c r="P266" s="50">
        <v>3.2050112627616999E-2</v>
      </c>
      <c r="Q266" s="77">
        <v>8.6080969874861205E-2</v>
      </c>
      <c r="Y266">
        <v>16365.916102204799</v>
      </c>
      <c r="Z266">
        <v>559.30760809994104</v>
      </c>
      <c r="AA266">
        <v>23218.0627853613</v>
      </c>
      <c r="AB266">
        <v>823.90609612314302</v>
      </c>
      <c r="AC266">
        <v>18.967411310357601</v>
      </c>
      <c r="AD266">
        <v>2.5130240868517499</v>
      </c>
      <c r="AE266">
        <v>230973.47604486701</v>
      </c>
      <c r="AF266">
        <v>11213.449934710299</v>
      </c>
      <c r="AG266">
        <v>0.12772279764492001</v>
      </c>
      <c r="AH266">
        <v>1.6032775765306002E-2</v>
      </c>
      <c r="AI266">
        <v>1301.8826796885601</v>
      </c>
      <c r="AJ266">
        <v>84.735196587720395</v>
      </c>
      <c r="AK266">
        <v>13.179885921725299</v>
      </c>
      <c r="AL266">
        <v>2.8183993435838599</v>
      </c>
      <c r="AM266">
        <v>8.2410675153087004E-2</v>
      </c>
      <c r="AN266">
        <v>2.1477036393049001E-2</v>
      </c>
      <c r="AO266">
        <v>2.1684171344533001E-2</v>
      </c>
      <c r="AP266">
        <v>1.0286603982311999E-2</v>
      </c>
      <c r="AQ266">
        <v>7.4576447469999002E-2</v>
      </c>
      <c r="AR266">
        <v>2.0442021256183999E-2</v>
      </c>
      <c r="AS266">
        <v>100.06432699363199</v>
      </c>
      <c r="AT266">
        <v>3.05755705941128</v>
      </c>
      <c r="AU266">
        <v>9.8065035783229693</v>
      </c>
      <c r="AV266">
        <v>0.30258195239539498</v>
      </c>
      <c r="AW266">
        <v>0.363492466629668</v>
      </c>
      <c r="AX266">
        <v>7.1305707793496001E-2</v>
      </c>
    </row>
    <row r="267" spans="1:50" x14ac:dyDescent="0.25">
      <c r="A267" t="s">
        <v>815</v>
      </c>
      <c r="B267" s="63">
        <v>1568.6658203987399</v>
      </c>
      <c r="C267" s="133">
        <v>7955.3827458307296</v>
      </c>
      <c r="D267" s="140">
        <v>0.23176255769672099</v>
      </c>
      <c r="E267" s="87">
        <v>3.5257242826008998E-2</v>
      </c>
      <c r="F267" s="31">
        <f t="shared" si="12"/>
        <v>0.23995175601444443</v>
      </c>
      <c r="G267" s="89">
        <f t="shared" si="13"/>
        <v>3.5257242826008998E-2</v>
      </c>
      <c r="H267" s="115">
        <v>0.28671970964693499</v>
      </c>
      <c r="I267" s="147">
        <v>7.0028317647700001E-3</v>
      </c>
      <c r="J267" s="150">
        <v>0.16055028214855818</v>
      </c>
      <c r="K267" s="167">
        <v>0.807751058150049</v>
      </c>
      <c r="L267">
        <v>0.116440420418402</v>
      </c>
      <c r="M267" s="32">
        <f t="shared" si="14"/>
        <v>0.8362924829266849</v>
      </c>
      <c r="N267" s="92">
        <f t="shared" si="15"/>
        <v>0.116440420418402</v>
      </c>
      <c r="O267" s="50">
        <v>3.48860557565615</v>
      </c>
      <c r="P267" s="50">
        <v>7.2447564954627994E-2</v>
      </c>
      <c r="Q267" s="77">
        <v>0.14406075719665937</v>
      </c>
      <c r="Y267">
        <v>16355.4537075877</v>
      </c>
      <c r="Z267">
        <v>539.48067608362305</v>
      </c>
      <c r="AA267">
        <v>22744.170605179501</v>
      </c>
      <c r="AB267">
        <v>811.39641119575504</v>
      </c>
      <c r="AC267">
        <v>44.002039624498302</v>
      </c>
      <c r="AD267">
        <v>4.4555994246295798</v>
      </c>
      <c r="AE267">
        <v>233281.53328862501</v>
      </c>
      <c r="AF267">
        <v>11546.645138498799</v>
      </c>
      <c r="AG267">
        <v>0.46047115551413198</v>
      </c>
      <c r="AH267">
        <v>3.2582930496635E-2</v>
      </c>
      <c r="AI267">
        <v>1366.53607558516</v>
      </c>
      <c r="AJ267">
        <v>89.691349350251699</v>
      </c>
      <c r="AK267">
        <v>65.878395698516798</v>
      </c>
      <c r="AL267">
        <v>14.892189455558899</v>
      </c>
      <c r="AM267">
        <v>0.79943813032025102</v>
      </c>
      <c r="AN267">
        <v>0.108329587048845</v>
      </c>
      <c r="AO267">
        <v>0.66796283409312296</v>
      </c>
      <c r="AP267">
        <v>7.8614240020485004E-2</v>
      </c>
      <c r="AQ267">
        <v>0.32346019561731298</v>
      </c>
      <c r="AR267">
        <v>4.3405396482392E-2</v>
      </c>
      <c r="AS267">
        <v>124.419952198696</v>
      </c>
      <c r="AT267">
        <v>3.79286429701386</v>
      </c>
      <c r="AU267">
        <v>12.8597699274878</v>
      </c>
      <c r="AV267">
        <v>0.39154336283128</v>
      </c>
      <c r="AW267">
        <v>1.8433783558672101</v>
      </c>
      <c r="AX267">
        <v>0.43115742800398699</v>
      </c>
    </row>
    <row r="268" spans="1:50" x14ac:dyDescent="0.25">
      <c r="A268" t="s">
        <v>816</v>
      </c>
      <c r="B268" s="63">
        <v>3321.3718422963302</v>
      </c>
      <c r="C268" s="133">
        <v>16618.200416046198</v>
      </c>
      <c r="D268" s="140">
        <v>0.31228825027367602</v>
      </c>
      <c r="E268" s="87">
        <v>4.9104602433289998E-2</v>
      </c>
      <c r="F268" s="31">
        <f t="shared" ref="F268:F333" si="16">IF(ISNUMBER(D268),(D268*(EXP(B$2*0.00001867)-1)/(EXP(B$3*0.00001867)-1)),"&lt; DL")</f>
        <v>0.32332277819398197</v>
      </c>
      <c r="G268" s="89">
        <f t="shared" ref="G268:G333" si="17">E268</f>
        <v>4.9104602433289998E-2</v>
      </c>
      <c r="H268" s="115">
        <v>0.28680414460557002</v>
      </c>
      <c r="I268" s="147">
        <v>4.037110444943E-3</v>
      </c>
      <c r="J268" s="150">
        <v>8.9519707169829876E-2</v>
      </c>
      <c r="K268" s="167">
        <v>1.0874569099649101</v>
      </c>
      <c r="L268">
        <v>0.16162779466587901</v>
      </c>
      <c r="M268" s="32">
        <f t="shared" ref="M268:M333" si="18">IF(ISNUMBER(K268),(K268*(EXP(B$2*0.00001867)-1)/(EXP(B$3*0.00001867)-1)),"&lt; DL")</f>
        <v>1.1258815821215524</v>
      </c>
      <c r="N268" s="92">
        <f t="shared" ref="N268:N333" si="19">L268</f>
        <v>0.16162779466587901</v>
      </c>
      <c r="O268" s="50">
        <v>3.4883413353342201</v>
      </c>
      <c r="P268" s="50">
        <v>4.7126898681723997E-2</v>
      </c>
      <c r="Q268" s="77">
        <v>9.0896235373269671E-2</v>
      </c>
      <c r="Y268">
        <v>16489.434636326299</v>
      </c>
      <c r="Z268">
        <v>538.72170720378097</v>
      </c>
      <c r="AA268">
        <v>22532.693417173399</v>
      </c>
      <c r="AB268">
        <v>763.44363504482703</v>
      </c>
      <c r="AC268">
        <v>512.45360162707505</v>
      </c>
      <c r="AD268">
        <v>47.398533172497203</v>
      </c>
      <c r="AE268">
        <v>233415.88065764101</v>
      </c>
      <c r="AF268">
        <v>11237.6796961401</v>
      </c>
      <c r="AG268">
        <v>0.82539716532311702</v>
      </c>
      <c r="AH268">
        <v>8.5232320136955003E-2</v>
      </c>
      <c r="AI268">
        <v>1163.3810222541099</v>
      </c>
      <c r="AJ268">
        <v>76.313392809953598</v>
      </c>
      <c r="AK268">
        <v>140.16400327010999</v>
      </c>
      <c r="AL268">
        <v>35.021803124461499</v>
      </c>
      <c r="AM268">
        <v>6.3378719252530704</v>
      </c>
      <c r="AN268">
        <v>2.4333288820347101</v>
      </c>
      <c r="AO268">
        <v>2.7682048230577099</v>
      </c>
      <c r="AP268">
        <v>0.14113790094227299</v>
      </c>
      <c r="AQ268">
        <v>0.632664742933853</v>
      </c>
      <c r="AR268">
        <v>6.1747720930201998E-2</v>
      </c>
      <c r="AS268">
        <v>118.287035009696</v>
      </c>
      <c r="AT268">
        <v>3.5787412813980701</v>
      </c>
      <c r="AU268">
        <v>12.645858037401601</v>
      </c>
      <c r="AV268">
        <v>0.38391648075657703</v>
      </c>
      <c r="AW268">
        <v>3.79518089316218</v>
      </c>
      <c r="AX268">
        <v>0.91274252772751796</v>
      </c>
    </row>
    <row r="269" spans="1:50" x14ac:dyDescent="0.25">
      <c r="A269" t="s">
        <v>817</v>
      </c>
      <c r="B269" s="63">
        <v>1245.8283395805599</v>
      </c>
      <c r="C269" s="133">
        <v>5912.95433843106</v>
      </c>
      <c r="D269" s="140">
        <v>9.64900009817819</v>
      </c>
      <c r="E269" s="87">
        <v>0.88073887496680703</v>
      </c>
      <c r="F269" s="31">
        <f t="shared" si="16"/>
        <v>9.9899420352926178</v>
      </c>
      <c r="G269" s="89">
        <f t="shared" si="17"/>
        <v>0.88073887496680703</v>
      </c>
      <c r="H269" s="115">
        <v>0.41720392322212102</v>
      </c>
      <c r="I269" s="147">
        <v>3.1275716164075998E-2</v>
      </c>
      <c r="J269" s="150">
        <v>0.82128525192588786</v>
      </c>
      <c r="K269" s="167">
        <v>23.177163269554399</v>
      </c>
      <c r="L269">
        <v>2.4257958735476102</v>
      </c>
      <c r="M269" s="32">
        <f t="shared" si="18"/>
        <v>23.996115167319555</v>
      </c>
      <c r="N269" s="92">
        <f t="shared" si="19"/>
        <v>2.4257958735476102</v>
      </c>
      <c r="O269" s="50">
        <v>2.4124923813692698</v>
      </c>
      <c r="P269" s="50">
        <v>0.160086507707313</v>
      </c>
      <c r="Q269" s="77">
        <v>0.6340081012083294</v>
      </c>
      <c r="Y269">
        <v>16244.8624393632</v>
      </c>
      <c r="Z269">
        <v>546.77804376043503</v>
      </c>
      <c r="AA269">
        <v>23655.588122420901</v>
      </c>
      <c r="AB269">
        <v>817.036067716145</v>
      </c>
      <c r="AC269">
        <v>58.521957096392001</v>
      </c>
      <c r="AD269">
        <v>7.24940438648634</v>
      </c>
      <c r="AE269">
        <v>232066.07720318501</v>
      </c>
      <c r="AF269">
        <v>11208.6694825666</v>
      </c>
      <c r="AG269">
        <v>3.7164713269576002E-2</v>
      </c>
      <c r="AH269">
        <v>8.2852144741060001E-3</v>
      </c>
      <c r="AI269">
        <v>867.62743053009694</v>
      </c>
      <c r="AJ269">
        <v>57.356505020146599</v>
      </c>
      <c r="AK269">
        <v>46.740817016304597</v>
      </c>
      <c r="AL269">
        <v>1.95044495482281</v>
      </c>
      <c r="AM269">
        <v>0.165279869708229</v>
      </c>
      <c r="AN269">
        <v>2.9954196427252999E-2</v>
      </c>
      <c r="AO269">
        <v>0.109055121931784</v>
      </c>
      <c r="AP269">
        <v>2.2742427363132998E-2</v>
      </c>
      <c r="AQ269">
        <v>0.146521658966453</v>
      </c>
      <c r="AR269">
        <v>2.8175687528949001E-2</v>
      </c>
      <c r="AS269">
        <v>96.146260095816501</v>
      </c>
      <c r="AT269">
        <v>2.9557074392981502</v>
      </c>
      <c r="AU269">
        <v>11.2122281856541</v>
      </c>
      <c r="AV269">
        <v>0.33572458393124799</v>
      </c>
      <c r="AW269">
        <v>1.3086173665248599</v>
      </c>
      <c r="AX269">
        <v>0.32302627150197299</v>
      </c>
    </row>
    <row r="270" spans="1:50" x14ac:dyDescent="0.25">
      <c r="A270" t="s">
        <v>818</v>
      </c>
      <c r="B270" s="63">
        <v>6677.09911671175</v>
      </c>
      <c r="C270" s="133">
        <v>34132.213789998197</v>
      </c>
      <c r="D270" s="140">
        <v>3.1872493270823301</v>
      </c>
      <c r="E270" s="87">
        <v>0.65443884359607396</v>
      </c>
      <c r="F270" s="31">
        <f t="shared" si="16"/>
        <v>3.2998689714584635</v>
      </c>
      <c r="G270" s="89">
        <f t="shared" si="17"/>
        <v>0.65443884359607396</v>
      </c>
      <c r="H270" s="115">
        <v>0.33736967324735201</v>
      </c>
      <c r="I270" s="147">
        <v>1.9773150687996999E-2</v>
      </c>
      <c r="J270" s="150">
        <v>0.28544129635496091</v>
      </c>
      <c r="K270" s="167">
        <v>9.4805632789345093</v>
      </c>
      <c r="L270">
        <v>1.57534540884065</v>
      </c>
      <c r="M270" s="32">
        <f t="shared" si="18"/>
        <v>9.8155535967256888</v>
      </c>
      <c r="N270" s="92">
        <f t="shared" si="19"/>
        <v>1.57534540884065</v>
      </c>
      <c r="O270" s="50">
        <v>2.9678599000510499</v>
      </c>
      <c r="P270" s="50">
        <v>0.15107542887431499</v>
      </c>
      <c r="Q270" s="77">
        <v>0.30634358444326298</v>
      </c>
      <c r="Y270">
        <v>15876.987853364701</v>
      </c>
      <c r="Z270">
        <v>530.59276412194004</v>
      </c>
      <c r="AA270">
        <v>17622.598446604399</v>
      </c>
      <c r="AB270">
        <v>624.98152854406396</v>
      </c>
      <c r="AC270">
        <v>14.365339765622</v>
      </c>
      <c r="AD270">
        <v>2.0258227567656402</v>
      </c>
      <c r="AE270">
        <v>235100.104598162</v>
      </c>
      <c r="AF270">
        <v>11590.503775171201</v>
      </c>
      <c r="AG270">
        <v>6.2026933632521999E-2</v>
      </c>
      <c r="AH270">
        <v>1.0431831160111E-2</v>
      </c>
      <c r="AI270">
        <v>737.65595077836304</v>
      </c>
      <c r="AJ270">
        <v>48.955734178334403</v>
      </c>
      <c r="AK270">
        <v>237.38573734154099</v>
      </c>
      <c r="AL270">
        <v>52.995959060834899</v>
      </c>
      <c r="AM270">
        <v>1.67158272682988</v>
      </c>
      <c r="AN270">
        <v>0.10576144470014601</v>
      </c>
      <c r="AO270">
        <v>0.72496912121254597</v>
      </c>
      <c r="AP270">
        <v>6.0108975074499998E-2</v>
      </c>
      <c r="AQ270">
        <v>0.24002726012298201</v>
      </c>
      <c r="AR270">
        <v>3.5221975978331002E-2</v>
      </c>
      <c r="AS270">
        <v>151.18415381490999</v>
      </c>
      <c r="AT270">
        <v>4.5065262337740997</v>
      </c>
      <c r="AU270">
        <v>21.662279229711601</v>
      </c>
      <c r="AV270">
        <v>0.64955116374623401</v>
      </c>
      <c r="AW270">
        <v>7.07774820082658</v>
      </c>
      <c r="AX270">
        <v>1.6024049520786301</v>
      </c>
    </row>
    <row r="271" spans="1:50" x14ac:dyDescent="0.25">
      <c r="A271" t="s">
        <v>819</v>
      </c>
      <c r="B271" s="63">
        <v>7143.6408754991899</v>
      </c>
      <c r="C271" s="133">
        <v>35809.289146660398</v>
      </c>
      <c r="D271" s="140">
        <v>3.6875612715135899</v>
      </c>
      <c r="E271" s="87">
        <v>0.51913278461328105</v>
      </c>
      <c r="F271" s="31">
        <f t="shared" si="16"/>
        <v>3.8178591542315479</v>
      </c>
      <c r="G271" s="89">
        <f t="shared" si="17"/>
        <v>0.51913278461328105</v>
      </c>
      <c r="H271" s="115">
        <v>0.35356662054719701</v>
      </c>
      <c r="I271" s="147">
        <v>1.9708890010170999E-2</v>
      </c>
      <c r="J271" s="150">
        <v>0.39596034767845184</v>
      </c>
      <c r="K271" s="167">
        <v>10.3975992310348</v>
      </c>
      <c r="L271">
        <v>1.2735520698602401</v>
      </c>
      <c r="M271" s="32">
        <f t="shared" si="18"/>
        <v>10.764992493248343</v>
      </c>
      <c r="N271" s="92">
        <f t="shared" si="19"/>
        <v>1.2735520698602401</v>
      </c>
      <c r="O271" s="50">
        <v>2.8253002741548698</v>
      </c>
      <c r="P271" s="50">
        <v>0.132020351814892</v>
      </c>
      <c r="Q271" s="77">
        <v>0.38149833064590183</v>
      </c>
      <c r="Y271">
        <v>15916.654932449999</v>
      </c>
      <c r="Z271">
        <v>530.38484060885503</v>
      </c>
      <c r="AA271">
        <v>18911.847987343601</v>
      </c>
      <c r="AB271">
        <v>662.86422260015399</v>
      </c>
      <c r="AC271">
        <v>4609.5142216660097</v>
      </c>
      <c r="AD271">
        <v>353.99367733884998</v>
      </c>
      <c r="AE271">
        <v>234637.02429370201</v>
      </c>
      <c r="AF271">
        <v>11507.839234904201</v>
      </c>
      <c r="AG271">
        <v>2.2308946143691699</v>
      </c>
      <c r="AH271">
        <v>0.24637564451041899</v>
      </c>
      <c r="AI271">
        <v>1740.9039662160501</v>
      </c>
      <c r="AJ271">
        <v>112.74055921065801</v>
      </c>
      <c r="AK271">
        <v>285.342040508107</v>
      </c>
      <c r="AL271">
        <v>22.605590081297098</v>
      </c>
      <c r="AM271">
        <v>90.831597793626003</v>
      </c>
      <c r="AN271">
        <v>5.6584937136337601</v>
      </c>
      <c r="AO271">
        <v>41.6323418564996</v>
      </c>
      <c r="AP271">
        <v>2.5657644924558198</v>
      </c>
      <c r="AQ271">
        <v>7.9676222288140801</v>
      </c>
      <c r="AR271">
        <v>0.48746492388861601</v>
      </c>
      <c r="AS271">
        <v>225.36235009901901</v>
      </c>
      <c r="AT271">
        <v>6.7869900349997403</v>
      </c>
      <c r="AU271">
        <v>27.7410859662359</v>
      </c>
      <c r="AV271">
        <v>0.83192009402856903</v>
      </c>
      <c r="AW271">
        <v>8.10383445218954</v>
      </c>
      <c r="AX271">
        <v>0.61100677837337403</v>
      </c>
    </row>
    <row r="272" spans="1:50" x14ac:dyDescent="0.25">
      <c r="A272" t="s">
        <v>820</v>
      </c>
      <c r="B272" s="63">
        <v>8075.1065983270701</v>
      </c>
      <c r="C272" s="133">
        <v>41012.162803574101</v>
      </c>
      <c r="D272" s="140">
        <v>0.97389723448200505</v>
      </c>
      <c r="E272" s="87">
        <v>0.24728242497997199</v>
      </c>
      <c r="F272" s="31">
        <f t="shared" si="16"/>
        <v>1.0083093400158594</v>
      </c>
      <c r="G272" s="89">
        <f t="shared" si="17"/>
        <v>0.24728242497997199</v>
      </c>
      <c r="H272" s="115">
        <v>0.29407229927613499</v>
      </c>
      <c r="I272" s="147">
        <v>1.3171000313171999E-2</v>
      </c>
      <c r="J272" s="150">
        <v>0.17639429075315038</v>
      </c>
      <c r="K272" s="167">
        <v>3.3173959974423499</v>
      </c>
      <c r="L272">
        <v>0.72833759601258996</v>
      </c>
      <c r="M272" s="32">
        <f t="shared" si="18"/>
        <v>3.4346143004825986</v>
      </c>
      <c r="N272" s="92">
        <f t="shared" si="19"/>
        <v>0.72833759601258996</v>
      </c>
      <c r="O272" s="50">
        <v>3.4162615771445601</v>
      </c>
      <c r="P272" s="50">
        <v>0.116136703138601</v>
      </c>
      <c r="Q272" s="77">
        <v>0.1548399294418813</v>
      </c>
      <c r="Y272">
        <v>15157.7733050565</v>
      </c>
      <c r="Z272">
        <v>498.03612558119198</v>
      </c>
      <c r="AA272">
        <v>21526.104556950399</v>
      </c>
      <c r="AB272">
        <v>751.63788830916405</v>
      </c>
      <c r="AC272">
        <v>507.63415029858999</v>
      </c>
      <c r="AD272">
        <v>62.508971990734402</v>
      </c>
      <c r="AE272">
        <v>233928.14991358199</v>
      </c>
      <c r="AF272">
        <v>11686.407261927799</v>
      </c>
      <c r="AG272">
        <v>2.8373591064125701</v>
      </c>
      <c r="AH272">
        <v>0.147568747259328</v>
      </c>
      <c r="AI272">
        <v>1077.05658708993</v>
      </c>
      <c r="AJ272">
        <v>70.568066228414395</v>
      </c>
      <c r="AK272">
        <v>308.283062002706</v>
      </c>
      <c r="AL272">
        <v>36.518597571327</v>
      </c>
      <c r="AM272">
        <v>68.176047924361299</v>
      </c>
      <c r="AN272">
        <v>2.8994589848189598</v>
      </c>
      <c r="AO272">
        <v>29.337599083598199</v>
      </c>
      <c r="AP272">
        <v>1.0736337221746499</v>
      </c>
      <c r="AQ272">
        <v>7.8841875775036403</v>
      </c>
      <c r="AR272">
        <v>0.350675405582484</v>
      </c>
      <c r="AS272">
        <v>115.770770901475</v>
      </c>
      <c r="AT272">
        <v>3.6746269331666301</v>
      </c>
      <c r="AU272">
        <v>14.3268308203524</v>
      </c>
      <c r="AV272">
        <v>0.43859654943277798</v>
      </c>
      <c r="AW272">
        <v>9.1184863106892209</v>
      </c>
      <c r="AX272">
        <v>1.03380651996165</v>
      </c>
    </row>
    <row r="273" spans="1:50" x14ac:dyDescent="0.25">
      <c r="A273" t="s">
        <v>821</v>
      </c>
      <c r="B273" s="63">
        <v>586.820509731686</v>
      </c>
      <c r="C273" s="133">
        <v>2378.4957054888901</v>
      </c>
      <c r="D273" s="140">
        <v>0.45707534518433202</v>
      </c>
      <c r="E273" s="87">
        <v>0.125572703103985</v>
      </c>
      <c r="F273" s="31">
        <f t="shared" si="16"/>
        <v>0.47322584285339253</v>
      </c>
      <c r="G273" s="89">
        <f t="shared" si="17"/>
        <v>0.125572703103985</v>
      </c>
      <c r="H273" s="115">
        <v>0.28877549602804298</v>
      </c>
      <c r="I273" s="147">
        <v>1.0344429374697E-2</v>
      </c>
      <c r="J273" s="150">
        <v>0.13038833907712019</v>
      </c>
      <c r="K273" s="167">
        <v>1.5836594848879399</v>
      </c>
      <c r="L273">
        <v>0.38411734625180599</v>
      </c>
      <c r="M273" s="32">
        <f t="shared" si="18"/>
        <v>1.6396171931492627</v>
      </c>
      <c r="N273" s="92">
        <f t="shared" si="19"/>
        <v>0.38411734625180599</v>
      </c>
      <c r="O273" s="50">
        <v>3.4681391729133599</v>
      </c>
      <c r="P273" s="50">
        <v>0.10604662277631401</v>
      </c>
      <c r="Q273" s="77">
        <v>0.12606606925804717</v>
      </c>
      <c r="Y273">
        <v>15309.9123951319</v>
      </c>
      <c r="Z273">
        <v>539.16186796348097</v>
      </c>
      <c r="AA273">
        <v>21347.6842648653</v>
      </c>
      <c r="AB273">
        <v>755.79923677132194</v>
      </c>
      <c r="AC273">
        <v>248.84145078774301</v>
      </c>
      <c r="AD273">
        <v>22.025867703215301</v>
      </c>
      <c r="AE273">
        <v>231976.17654525401</v>
      </c>
      <c r="AF273">
        <v>11397.5246915649</v>
      </c>
      <c r="AG273">
        <v>3.3436949607832001E-2</v>
      </c>
      <c r="AH273">
        <v>7.840188034606E-3</v>
      </c>
      <c r="AI273">
        <v>1117.2685754486399</v>
      </c>
      <c r="AJ273">
        <v>74.831071553676196</v>
      </c>
      <c r="AK273">
        <v>17.8476235107406</v>
      </c>
      <c r="AL273">
        <v>2.6947498977595101</v>
      </c>
      <c r="AM273">
        <v>0.93800085027077995</v>
      </c>
      <c r="AN273">
        <v>7.6417936639268005E-2</v>
      </c>
      <c r="AO273">
        <v>0.37086026881784301</v>
      </c>
      <c r="AP273">
        <v>4.2882397483661003E-2</v>
      </c>
      <c r="AQ273">
        <v>0.74284917613515</v>
      </c>
      <c r="AR273">
        <v>7.5800205377104996E-2</v>
      </c>
      <c r="AS273">
        <v>116.97549918729599</v>
      </c>
      <c r="AT273">
        <v>3.6286816093360801</v>
      </c>
      <c r="AU273">
        <v>14.428105340841199</v>
      </c>
      <c r="AV273">
        <v>0.44329805393996402</v>
      </c>
      <c r="AW273">
        <v>0.524637329062979</v>
      </c>
      <c r="AX273">
        <v>7.3871368187592004E-2</v>
      </c>
    </row>
    <row r="274" spans="1:50" x14ac:dyDescent="0.25">
      <c r="A274" t="s">
        <v>822</v>
      </c>
      <c r="B274" s="63">
        <v>707.74161155774198</v>
      </c>
      <c r="C274" s="133">
        <v>3245.209541399</v>
      </c>
      <c r="D274" s="140">
        <v>1.16188541182376</v>
      </c>
      <c r="E274" s="87">
        <v>0.346387967198659</v>
      </c>
      <c r="F274" s="31">
        <f t="shared" si="16"/>
        <v>1.2029399728126215</v>
      </c>
      <c r="G274" s="89">
        <f t="shared" si="17"/>
        <v>0.346387967198659</v>
      </c>
      <c r="H274" s="115">
        <v>0.30422746954442498</v>
      </c>
      <c r="I274" s="147">
        <v>3.0973807305217999E-2</v>
      </c>
      <c r="J274" s="150">
        <v>0.34150468721685212</v>
      </c>
      <c r="K274" s="167">
        <v>3.8124233397302998</v>
      </c>
      <c r="L274">
        <v>0.83521079633919204</v>
      </c>
      <c r="M274" s="32">
        <f t="shared" si="18"/>
        <v>3.9471331526976887</v>
      </c>
      <c r="N274" s="92">
        <f t="shared" si="19"/>
        <v>0.83521079633919204</v>
      </c>
      <c r="O274" s="50">
        <v>3.2848047755934</v>
      </c>
      <c r="P274" s="50">
        <v>0.204629818558586</v>
      </c>
      <c r="Q274" s="77">
        <v>0.28435729599686999</v>
      </c>
      <c r="Y274">
        <v>15487.4499166234</v>
      </c>
      <c r="Z274">
        <v>552.29031188670399</v>
      </c>
      <c r="AA274">
        <v>20471.869663843601</v>
      </c>
      <c r="AB274">
        <v>771.00131370786698</v>
      </c>
      <c r="AC274">
        <v>181.97255598968701</v>
      </c>
      <c r="AD274">
        <v>21.121038558557899</v>
      </c>
      <c r="AE274">
        <v>230769.683950123</v>
      </c>
      <c r="AF274">
        <v>11711.192482210499</v>
      </c>
      <c r="AG274">
        <v>7.5593569307240996E-2</v>
      </c>
      <c r="AH274">
        <v>1.5373756784483999E-2</v>
      </c>
      <c r="AI274">
        <v>1062.1713371257499</v>
      </c>
      <c r="AJ274">
        <v>71.317649150184394</v>
      </c>
      <c r="AK274">
        <v>24.529294022516702</v>
      </c>
      <c r="AL274">
        <v>7.2479329672736297</v>
      </c>
      <c r="AM274">
        <v>0.91414045101577901</v>
      </c>
      <c r="AN274">
        <v>9.4761369725974001E-2</v>
      </c>
      <c r="AO274">
        <v>0.40001773989511302</v>
      </c>
      <c r="AP274">
        <v>5.7250078039148999E-2</v>
      </c>
      <c r="AQ274">
        <v>0.601338957940179</v>
      </c>
      <c r="AR274">
        <v>9.0365387951736001E-2</v>
      </c>
      <c r="AS274">
        <v>119.038151985094</v>
      </c>
      <c r="AT274">
        <v>3.7313083229905799</v>
      </c>
      <c r="AU274">
        <v>14.9104779692056</v>
      </c>
      <c r="AV274">
        <v>0.47014720301678498</v>
      </c>
      <c r="AW274">
        <v>0.69701754392472604</v>
      </c>
      <c r="AX274">
        <v>0.23011609664829899</v>
      </c>
    </row>
    <row r="275" spans="1:50" x14ac:dyDescent="0.25">
      <c r="A275" t="s">
        <v>823</v>
      </c>
      <c r="B275" s="63">
        <v>975.35257996225005</v>
      </c>
      <c r="C275" s="133">
        <v>4224.3777180697998</v>
      </c>
      <c r="D275" s="140">
        <v>0.42437731879465601</v>
      </c>
      <c r="E275" s="87">
        <v>8.5585240099098001E-2</v>
      </c>
      <c r="F275" s="31">
        <f t="shared" si="16"/>
        <v>0.43937245027616517</v>
      </c>
      <c r="G275" s="89">
        <f t="shared" si="17"/>
        <v>8.5585240099098001E-2</v>
      </c>
      <c r="H275" s="115">
        <v>0.28912848484402698</v>
      </c>
      <c r="I275" s="147">
        <v>5.3620591600499999E-3</v>
      </c>
      <c r="J275" s="150">
        <v>9.19589517802267E-2</v>
      </c>
      <c r="K275" s="167">
        <v>1.46787964222864</v>
      </c>
      <c r="L275">
        <v>0.279623948153229</v>
      </c>
      <c r="M275" s="32">
        <f t="shared" si="18"/>
        <v>1.5197463355212182</v>
      </c>
      <c r="N275" s="92">
        <f t="shared" si="19"/>
        <v>0.279623948153229</v>
      </c>
      <c r="O275" s="50">
        <v>3.46224079138692</v>
      </c>
      <c r="P275" s="50">
        <v>5.8853705157702003E-2</v>
      </c>
      <c r="Q275" s="77">
        <v>8.9234465020710141E-2</v>
      </c>
      <c r="Y275">
        <v>15596.6022711807</v>
      </c>
      <c r="Z275">
        <v>524.85250814958204</v>
      </c>
      <c r="AA275">
        <v>19634.453785433201</v>
      </c>
      <c r="AB275">
        <v>699.28714655690396</v>
      </c>
      <c r="AC275">
        <v>157.126303205055</v>
      </c>
      <c r="AD275">
        <v>15.489111998659901</v>
      </c>
      <c r="AE275">
        <v>239627.13620263801</v>
      </c>
      <c r="AF275">
        <v>11771.1217302897</v>
      </c>
      <c r="AG275">
        <v>2.208321077988E-2</v>
      </c>
      <c r="AH275">
        <v>6.4833762303390004E-3</v>
      </c>
      <c r="AI275">
        <v>1471.99745918074</v>
      </c>
      <c r="AJ275">
        <v>95.968340989963806</v>
      </c>
      <c r="AK275">
        <v>34.197970927961997</v>
      </c>
      <c r="AL275">
        <v>9.6782447775882297</v>
      </c>
      <c r="AM275">
        <v>0.46998452964750598</v>
      </c>
      <c r="AN275">
        <v>5.3039019586294998E-2</v>
      </c>
      <c r="AO275">
        <v>0.22368106138888999</v>
      </c>
      <c r="AP275">
        <v>3.3383559486118999E-2</v>
      </c>
      <c r="AQ275">
        <v>0.65855650782424402</v>
      </c>
      <c r="AR275">
        <v>6.3925045559375004E-2</v>
      </c>
      <c r="AS275">
        <v>160.92472753311901</v>
      </c>
      <c r="AT275">
        <v>4.9257618935995398</v>
      </c>
      <c r="AU275">
        <v>19.315002969321199</v>
      </c>
      <c r="AV275">
        <v>0.58360040296386395</v>
      </c>
      <c r="AW275">
        <v>0.97507556733774703</v>
      </c>
      <c r="AX275">
        <v>0.28495682613614398</v>
      </c>
    </row>
    <row r="276" spans="1:50" x14ac:dyDescent="0.25">
      <c r="A276" t="s">
        <v>824</v>
      </c>
      <c r="B276" s="63">
        <v>297.69988744643501</v>
      </c>
      <c r="C276" s="133">
        <v>596.50956686640097</v>
      </c>
      <c r="D276" s="140">
        <v>0.466759104748173</v>
      </c>
      <c r="E276" s="87">
        <v>2.4174465133537999E-2</v>
      </c>
      <c r="F276" s="31">
        <f t="shared" si="16"/>
        <v>0.48325177256032115</v>
      </c>
      <c r="G276" s="89">
        <f t="shared" si="17"/>
        <v>2.4174465133537999E-2</v>
      </c>
      <c r="H276" s="115">
        <v>0.28875848115498598</v>
      </c>
      <c r="I276" s="147">
        <v>3.4207092168550002E-3</v>
      </c>
      <c r="J276" s="150">
        <v>0.2287269470472324</v>
      </c>
      <c r="K276" s="167">
        <v>1.6179020525155401</v>
      </c>
      <c r="L276">
        <v>8.0733109386374999E-2</v>
      </c>
      <c r="M276" s="32">
        <f t="shared" si="18"/>
        <v>1.6750697024516412</v>
      </c>
      <c r="N276" s="92">
        <f t="shared" si="19"/>
        <v>8.0733109386374999E-2</v>
      </c>
      <c r="O276" s="50">
        <v>3.4587197497156299</v>
      </c>
      <c r="P276" s="50">
        <v>5.0294751488983998E-2</v>
      </c>
      <c r="Q276" s="77">
        <v>0.29141227367184325</v>
      </c>
      <c r="Y276">
        <v>15574.5830945096</v>
      </c>
      <c r="Z276">
        <v>534.95119355956899</v>
      </c>
      <c r="AA276">
        <v>19700.6213401106</v>
      </c>
      <c r="AB276">
        <v>796.93556754880206</v>
      </c>
      <c r="AC276">
        <v>193.561015989308</v>
      </c>
      <c r="AD276">
        <v>21.398407160998499</v>
      </c>
      <c r="AE276">
        <v>233273.026198673</v>
      </c>
      <c r="AF276">
        <v>11749.4226210259</v>
      </c>
      <c r="AG276">
        <v>2.3311096728318E-2</v>
      </c>
      <c r="AH276">
        <v>7.7410868643040002E-3</v>
      </c>
      <c r="AI276">
        <v>1544.12114583572</v>
      </c>
      <c r="AJ276">
        <v>103.5648125088</v>
      </c>
      <c r="AK276">
        <v>5.3444726013479098</v>
      </c>
      <c r="AL276">
        <v>0.66554176588104397</v>
      </c>
      <c r="AM276">
        <v>0.63949016862970498</v>
      </c>
      <c r="AN276">
        <v>7.1762315656710998E-2</v>
      </c>
      <c r="AO276">
        <v>0.22546536037402801</v>
      </c>
      <c r="AP276">
        <v>3.8971457254229999E-2</v>
      </c>
      <c r="AQ276">
        <v>0.62201071849316103</v>
      </c>
      <c r="AR276">
        <v>7.9140190947725994E-2</v>
      </c>
      <c r="AS276">
        <v>177.13011264300201</v>
      </c>
      <c r="AT276">
        <v>5.5217871190473398</v>
      </c>
      <c r="AU276">
        <v>21.629984323657499</v>
      </c>
      <c r="AV276">
        <v>0.66903820241787704</v>
      </c>
      <c r="AW276">
        <v>0.129159007891955</v>
      </c>
      <c r="AX276">
        <v>9.8504126919009994E-3</v>
      </c>
    </row>
    <row r="277" spans="1:50" x14ac:dyDescent="0.25">
      <c r="A277" t="s">
        <v>825</v>
      </c>
      <c r="B277" s="63">
        <v>4710.4324840847103</v>
      </c>
      <c r="C277" s="133">
        <v>22376.3293217106</v>
      </c>
      <c r="D277" s="140">
        <v>0.213638908711379</v>
      </c>
      <c r="E277" s="87">
        <v>1.814727270867E-2</v>
      </c>
      <c r="F277" s="31">
        <f t="shared" si="16"/>
        <v>0.22118771818779537</v>
      </c>
      <c r="G277" s="89">
        <f t="shared" si="17"/>
        <v>1.814727270867E-2</v>
      </c>
      <c r="H277" s="115">
        <v>0.28487855861594802</v>
      </c>
      <c r="I277" s="147">
        <v>3.3117741100179999E-3</v>
      </c>
      <c r="J277" s="150">
        <v>0.13685791793323351</v>
      </c>
      <c r="K277" s="167">
        <v>0.74887468945661095</v>
      </c>
      <c r="L277">
        <v>6.2282608586404997E-2</v>
      </c>
      <c r="M277" s="32">
        <f t="shared" si="18"/>
        <v>0.77533575119165121</v>
      </c>
      <c r="N277" s="92">
        <f t="shared" si="19"/>
        <v>6.2282608586404997E-2</v>
      </c>
      <c r="O277" s="50">
        <v>3.50669641466108</v>
      </c>
      <c r="P277" s="50">
        <v>3.3098904064501E-2</v>
      </c>
      <c r="Q277" s="77">
        <v>0.11349005420653924</v>
      </c>
      <c r="Y277">
        <v>15423.088439113601</v>
      </c>
      <c r="Z277">
        <v>507.93377359924898</v>
      </c>
      <c r="AA277">
        <v>16561.322784354801</v>
      </c>
      <c r="AB277">
        <v>599.432832391857</v>
      </c>
      <c r="AC277">
        <v>70.117920180229206</v>
      </c>
      <c r="AD277">
        <v>8.0431041521546796</v>
      </c>
      <c r="AE277">
        <v>232768.76573444001</v>
      </c>
      <c r="AF277">
        <v>11391.2406898971</v>
      </c>
      <c r="AG277">
        <v>0.10259247175653199</v>
      </c>
      <c r="AH277">
        <v>1.3870059800050001E-2</v>
      </c>
      <c r="AI277">
        <v>1791.7664738857</v>
      </c>
      <c r="AJ277">
        <v>116.11806940226499</v>
      </c>
      <c r="AK277">
        <v>169.86761323070601</v>
      </c>
      <c r="AL277">
        <v>28.265813916600401</v>
      </c>
      <c r="AM277">
        <v>1.96466071201326</v>
      </c>
      <c r="AN277">
        <v>0.45298327714827802</v>
      </c>
      <c r="AO277">
        <v>0.96575743310679896</v>
      </c>
      <c r="AP277">
        <v>0.187218479490528</v>
      </c>
      <c r="AQ277">
        <v>0.562462550016403</v>
      </c>
      <c r="AR277">
        <v>6.2800429309424005E-2</v>
      </c>
      <c r="AS277">
        <v>291.71892313344398</v>
      </c>
      <c r="AT277">
        <v>8.8527236160346092</v>
      </c>
      <c r="AU277">
        <v>36.660088310911199</v>
      </c>
      <c r="AV277">
        <v>1.10580932405643</v>
      </c>
      <c r="AW277">
        <v>4.8684451853798398</v>
      </c>
      <c r="AX277">
        <v>0.79952351489711004</v>
      </c>
    </row>
    <row r="278" spans="1:50" x14ac:dyDescent="0.25">
      <c r="A278" t="s">
        <v>826</v>
      </c>
      <c r="B278" s="63">
        <v>120.431944815766</v>
      </c>
      <c r="C278" s="133">
        <v>337.462828129792</v>
      </c>
      <c r="D278" s="140">
        <v>3.7874254379659398</v>
      </c>
      <c r="E278" s="87">
        <v>0.54950552487399296</v>
      </c>
      <c r="F278" s="31">
        <f t="shared" si="16"/>
        <v>3.9212519642751653</v>
      </c>
      <c r="G278" s="89">
        <f t="shared" si="17"/>
        <v>0.54950552487399296</v>
      </c>
      <c r="H278" s="115">
        <v>0.359142690362522</v>
      </c>
      <c r="I278" s="147">
        <v>2.1207609440335E-2</v>
      </c>
      <c r="J278" s="150">
        <v>0.40700215958404534</v>
      </c>
      <c r="K278" s="167">
        <v>10.483173537719001</v>
      </c>
      <c r="L278">
        <v>1.27980460276282</v>
      </c>
      <c r="M278" s="32">
        <f t="shared" si="18"/>
        <v>10.853590519446616</v>
      </c>
      <c r="N278" s="92">
        <f t="shared" si="19"/>
        <v>1.27980460276282</v>
      </c>
      <c r="O278" s="50">
        <v>2.7648247828448298</v>
      </c>
      <c r="P278" s="50">
        <v>0.14160149582234499</v>
      </c>
      <c r="Q278" s="77">
        <v>0.41951677826898875</v>
      </c>
      <c r="Y278">
        <v>14197.7599734337</v>
      </c>
      <c r="Z278">
        <v>468.61608743080302</v>
      </c>
      <c r="AA278">
        <v>21834.356060466002</v>
      </c>
      <c r="AB278">
        <v>816.11122750010804</v>
      </c>
      <c r="AC278">
        <v>297.22476989149197</v>
      </c>
      <c r="AD278">
        <v>43.744585166742098</v>
      </c>
      <c r="AE278">
        <v>226781.687238599</v>
      </c>
      <c r="AF278">
        <v>10841.5527469806</v>
      </c>
      <c r="AG278">
        <v>0.28660295312219197</v>
      </c>
      <c r="AH278">
        <v>4.1614336743634003E-2</v>
      </c>
      <c r="AI278">
        <v>762.25981918627497</v>
      </c>
      <c r="AJ278">
        <v>54.132303877888802</v>
      </c>
      <c r="AK278">
        <v>5.2740502526586699</v>
      </c>
      <c r="AL278">
        <v>0.799028641036581</v>
      </c>
      <c r="AM278">
        <v>5.9385720566798001</v>
      </c>
      <c r="AN278">
        <v>1.38687785177329</v>
      </c>
      <c r="AO278">
        <v>2.7048995113457299</v>
      </c>
      <c r="AP278">
        <v>0.215933730828894</v>
      </c>
      <c r="AQ278">
        <v>1.3052291250796699</v>
      </c>
      <c r="AR278">
        <v>0.22713057721552299</v>
      </c>
      <c r="AS278">
        <v>76.595850126213605</v>
      </c>
      <c r="AT278">
        <v>2.33258634293637</v>
      </c>
      <c r="AU278">
        <v>9.4718724779399892</v>
      </c>
      <c r="AV278">
        <v>0.28818616846005601</v>
      </c>
      <c r="AW278">
        <v>9.0097738812236997E-2</v>
      </c>
      <c r="AX278">
        <v>5.9130644597480001E-3</v>
      </c>
    </row>
    <row r="279" spans="1:50" x14ac:dyDescent="0.25">
      <c r="A279" t="s">
        <v>827</v>
      </c>
      <c r="B279" s="63">
        <v>367.57796228301697</v>
      </c>
      <c r="C279" s="133">
        <v>1396.55852587205</v>
      </c>
      <c r="D279" s="140">
        <v>3.0086285215314801</v>
      </c>
      <c r="E279" s="87">
        <v>0.70232065415387601</v>
      </c>
      <c r="F279" s="31">
        <f t="shared" si="16"/>
        <v>3.1149367012134692</v>
      </c>
      <c r="G279" s="89">
        <f t="shared" si="17"/>
        <v>0.70232065415387601</v>
      </c>
      <c r="H279" s="115">
        <v>0.32789963796223998</v>
      </c>
      <c r="I279" s="147">
        <v>2.9078993257168999E-2</v>
      </c>
      <c r="J279" s="150">
        <v>0.37990198024588923</v>
      </c>
      <c r="K279" s="167">
        <v>9.1917388052026894</v>
      </c>
      <c r="L279">
        <v>1.63454600666716</v>
      </c>
      <c r="M279" s="32">
        <f t="shared" si="18"/>
        <v>9.5165236742884876</v>
      </c>
      <c r="N279" s="92">
        <f t="shared" si="19"/>
        <v>1.63454600666716</v>
      </c>
      <c r="O279" s="50">
        <v>3.0751293588366799</v>
      </c>
      <c r="P279" s="50">
        <v>0.24639983177130001</v>
      </c>
      <c r="Q279" s="77">
        <v>0.45058584385435729</v>
      </c>
      <c r="Y279">
        <v>13881.8611693033</v>
      </c>
      <c r="Z279">
        <v>438.653562087647</v>
      </c>
      <c r="AA279">
        <v>22163.737007101801</v>
      </c>
      <c r="AB279">
        <v>751.07358270511497</v>
      </c>
      <c r="AC279">
        <v>321.41110818086401</v>
      </c>
      <c r="AD279">
        <v>27.1076678089883</v>
      </c>
      <c r="AE279">
        <v>225280.76936106899</v>
      </c>
      <c r="AF279">
        <v>10663.892930698999</v>
      </c>
      <c r="AG279">
        <v>1.7136070442546E-2</v>
      </c>
      <c r="AH279">
        <v>5.9924359896050003E-3</v>
      </c>
      <c r="AI279">
        <v>944.150424051198</v>
      </c>
      <c r="AJ279">
        <v>63.255807920458203</v>
      </c>
      <c r="AK279">
        <v>14.3874118274426</v>
      </c>
      <c r="AL279">
        <v>2.3447640827346898</v>
      </c>
      <c r="AM279">
        <v>0.127472749374658</v>
      </c>
      <c r="AN279">
        <v>2.7983443568745998E-2</v>
      </c>
      <c r="AO279">
        <v>4.3821966993066001E-2</v>
      </c>
      <c r="AP279">
        <v>1.5346470533774E-2</v>
      </c>
      <c r="AQ279">
        <v>0.49358028153905797</v>
      </c>
      <c r="AR279">
        <v>5.8115543153191999E-2</v>
      </c>
      <c r="AS279">
        <v>102.055690246062</v>
      </c>
      <c r="AT279">
        <v>3.01365084909781</v>
      </c>
      <c r="AU279">
        <v>12.806871313675</v>
      </c>
      <c r="AV279">
        <v>0.37736620987429398</v>
      </c>
      <c r="AW279">
        <v>0.35427888927815698</v>
      </c>
      <c r="AX279">
        <v>6.3654057367045005E-2</v>
      </c>
    </row>
    <row r="280" spans="1:50" x14ac:dyDescent="0.25">
      <c r="A280" t="s">
        <v>828</v>
      </c>
      <c r="B280" s="63">
        <v>6246.4479070286097</v>
      </c>
      <c r="C280" s="133">
        <v>31518.391549130702</v>
      </c>
      <c r="D280" s="140">
        <v>22.9483711340615</v>
      </c>
      <c r="E280" s="87">
        <v>1.6944659372668001</v>
      </c>
      <c r="F280" s="31">
        <f t="shared" si="16"/>
        <v>23.759238791690084</v>
      </c>
      <c r="G280" s="89">
        <f t="shared" si="17"/>
        <v>1.6944659372668001</v>
      </c>
      <c r="H280" s="115">
        <v>0.72283861183643205</v>
      </c>
      <c r="I280" s="147">
        <v>5.8368906439783E-2</v>
      </c>
      <c r="J280" s="150">
        <v>0.91440957383472143</v>
      </c>
      <c r="K280" s="167">
        <v>31.583805585856702</v>
      </c>
      <c r="L280">
        <v>1.4038184345404301</v>
      </c>
      <c r="M280" s="32">
        <f t="shared" si="18"/>
        <v>32.69980141426597</v>
      </c>
      <c r="N280" s="92">
        <f t="shared" si="19"/>
        <v>1.4038184345404301</v>
      </c>
      <c r="O280" s="50">
        <v>1.3767227029501901</v>
      </c>
      <c r="P280" s="50">
        <v>9.8066172202195004E-2</v>
      </c>
      <c r="Q280" s="77">
        <v>0.62398440230205288</v>
      </c>
      <c r="Y280">
        <v>14196.274926425</v>
      </c>
      <c r="Z280">
        <v>448.58873669058499</v>
      </c>
      <c r="AA280">
        <v>22292.711297309601</v>
      </c>
      <c r="AB280">
        <v>788.15117575563295</v>
      </c>
      <c r="AC280">
        <v>371.528296100651</v>
      </c>
      <c r="AD280">
        <v>41.584479338120097</v>
      </c>
      <c r="AE280">
        <v>225500.48633481999</v>
      </c>
      <c r="AF280">
        <v>10674.293455740601</v>
      </c>
      <c r="AG280">
        <v>3.14234090507721</v>
      </c>
      <c r="AH280">
        <v>0.33021154212208098</v>
      </c>
      <c r="AI280">
        <v>1121.55787645999</v>
      </c>
      <c r="AJ280">
        <v>107.858332964488</v>
      </c>
      <c r="AK280">
        <v>284.05493210435702</v>
      </c>
      <c r="AL280">
        <v>31.0161847778888</v>
      </c>
      <c r="AM280">
        <v>48.333960255770997</v>
      </c>
      <c r="AN280">
        <v>6.5779135679687002</v>
      </c>
      <c r="AO280">
        <v>20.969891828023101</v>
      </c>
      <c r="AP280">
        <v>2.6792812448411598</v>
      </c>
      <c r="AQ280">
        <v>7.3316389118194598</v>
      </c>
      <c r="AR280">
        <v>0.89134619149469996</v>
      </c>
      <c r="AS280">
        <v>114.878317585655</v>
      </c>
      <c r="AT280">
        <v>4.3592244588921698</v>
      </c>
      <c r="AU280">
        <v>14.5460669517415</v>
      </c>
      <c r="AV280">
        <v>0.483144400342711</v>
      </c>
      <c r="AW280">
        <v>7.93243709425745</v>
      </c>
      <c r="AX280">
        <v>0.878456917945172</v>
      </c>
    </row>
    <row r="281" spans="1:50" x14ac:dyDescent="0.25">
      <c r="A281" t="s">
        <v>829</v>
      </c>
      <c r="B281" s="63">
        <v>2782.7969112953701</v>
      </c>
      <c r="C281" s="133">
        <v>14441.7359170541</v>
      </c>
      <c r="D281" s="140">
        <v>1.02850526427625</v>
      </c>
      <c r="E281" s="87">
        <v>0.28920254983092297</v>
      </c>
      <c r="F281" s="31">
        <f t="shared" si="16"/>
        <v>1.0648469135214333</v>
      </c>
      <c r="G281" s="89">
        <f t="shared" si="17"/>
        <v>0.28920254983092297</v>
      </c>
      <c r="H281" s="115">
        <v>0.30075505808640302</v>
      </c>
      <c r="I281" s="147">
        <v>1.2432058056248E-2</v>
      </c>
      <c r="J281" s="150">
        <v>0.14700580707912425</v>
      </c>
      <c r="K281" s="167">
        <v>3.4126570686324098</v>
      </c>
      <c r="L281">
        <v>0.76612395784579501</v>
      </c>
      <c r="M281" s="32">
        <f t="shared" si="18"/>
        <v>3.5332413675077365</v>
      </c>
      <c r="N281" s="92">
        <f t="shared" si="19"/>
        <v>0.76612395784579501</v>
      </c>
      <c r="O281" s="50">
        <v>3.3205360118915501</v>
      </c>
      <c r="P281" s="50">
        <v>0.111494413303765</v>
      </c>
      <c r="Q281" s="77">
        <v>0.14956794180721195</v>
      </c>
      <c r="Y281">
        <v>15215.2435023173</v>
      </c>
      <c r="Z281">
        <v>484.54779303306998</v>
      </c>
      <c r="AA281">
        <v>21526.970940652802</v>
      </c>
      <c r="AB281">
        <v>736.26605764788303</v>
      </c>
      <c r="AC281">
        <v>319.49333480848298</v>
      </c>
      <c r="AD281">
        <v>25.435028135302499</v>
      </c>
      <c r="AE281">
        <v>228520.701817341</v>
      </c>
      <c r="AF281">
        <v>10850.235310738801</v>
      </c>
      <c r="AG281">
        <v>3.9871437085588899</v>
      </c>
      <c r="AH281">
        <v>0.25483495238033799</v>
      </c>
      <c r="AI281">
        <v>1087.25684368272</v>
      </c>
      <c r="AJ281">
        <v>71.259866879921702</v>
      </c>
      <c r="AK281">
        <v>122.242753102458</v>
      </c>
      <c r="AL281">
        <v>32.022675715786399</v>
      </c>
      <c r="AM281">
        <v>54.501606436156798</v>
      </c>
      <c r="AN281">
        <v>3.06077026220211</v>
      </c>
      <c r="AO281">
        <v>24.564282050013698</v>
      </c>
      <c r="AP281">
        <v>1.49148524372658</v>
      </c>
      <c r="AQ281">
        <v>6.3354457713507601</v>
      </c>
      <c r="AR281">
        <v>0.43631219923664999</v>
      </c>
      <c r="AS281">
        <v>111.65885283815</v>
      </c>
      <c r="AT281">
        <v>3.3182576216801398</v>
      </c>
      <c r="AU281">
        <v>13.496393751602501</v>
      </c>
      <c r="AV281">
        <v>0.40166486068847101</v>
      </c>
      <c r="AW281">
        <v>3.6048213529769502</v>
      </c>
      <c r="AX281">
        <v>0.92778304469059403</v>
      </c>
    </row>
    <row r="282" spans="1:50" x14ac:dyDescent="0.25">
      <c r="A282" t="s">
        <v>830</v>
      </c>
      <c r="B282" s="63">
        <v>1093.5780529072899</v>
      </c>
      <c r="C282" s="133">
        <v>5278.9850064769198</v>
      </c>
      <c r="D282" s="140">
        <v>14.3912113479524</v>
      </c>
      <c r="E282" s="87">
        <v>0.81987974182637602</v>
      </c>
      <c r="F282" s="31">
        <f t="shared" si="16"/>
        <v>14.899716625646448</v>
      </c>
      <c r="G282" s="89">
        <f t="shared" si="17"/>
        <v>0.81987974182637602</v>
      </c>
      <c r="H282" s="115">
        <v>0.51501474206962905</v>
      </c>
      <c r="I282" s="147">
        <v>5.9910037558973998E-2</v>
      </c>
      <c r="J282" s="150">
        <v>0.48974822798100842</v>
      </c>
      <c r="K282" s="167">
        <v>27.9837532129701</v>
      </c>
      <c r="L282">
        <v>2.65209577049878</v>
      </c>
      <c r="M282" s="32">
        <f t="shared" si="18"/>
        <v>28.972543235882782</v>
      </c>
      <c r="N282" s="92">
        <f t="shared" si="19"/>
        <v>2.65209577049878</v>
      </c>
      <c r="O282" s="50">
        <v>1.9437140122766201</v>
      </c>
      <c r="P282" s="50">
        <v>0.21332153429297901</v>
      </c>
      <c r="Q282" s="77">
        <v>0.86353691477930394</v>
      </c>
      <c r="Y282">
        <v>16018.722800129201</v>
      </c>
      <c r="Z282">
        <v>517.37371167367405</v>
      </c>
      <c r="AA282">
        <v>21240.915051210799</v>
      </c>
      <c r="AB282">
        <v>718.38786088853897</v>
      </c>
      <c r="AC282">
        <v>279.40477620449002</v>
      </c>
      <c r="AD282">
        <v>23.3773541592542</v>
      </c>
      <c r="AE282">
        <v>232347.516319332</v>
      </c>
      <c r="AF282">
        <v>11084.663844835</v>
      </c>
      <c r="AG282">
        <v>9.8321091776756006E-2</v>
      </c>
      <c r="AH282">
        <v>1.4418581199437E-2</v>
      </c>
      <c r="AI282">
        <v>998.38161815456999</v>
      </c>
      <c r="AJ282">
        <v>65.984782251814806</v>
      </c>
      <c r="AK282">
        <v>47.942533710333301</v>
      </c>
      <c r="AL282">
        <v>9.6989989853237706</v>
      </c>
      <c r="AM282">
        <v>2.5182081255728299</v>
      </c>
      <c r="AN282">
        <v>0.14646423895538399</v>
      </c>
      <c r="AO282">
        <v>1.16220359303292</v>
      </c>
      <c r="AP282">
        <v>8.4960334260264003E-2</v>
      </c>
      <c r="AQ282">
        <v>0.70978823811978697</v>
      </c>
      <c r="AR282">
        <v>6.8164176759113002E-2</v>
      </c>
      <c r="AS282">
        <v>83.873965872826204</v>
      </c>
      <c r="AT282">
        <v>2.5015379445591499</v>
      </c>
      <c r="AU282">
        <v>9.9091041739454297</v>
      </c>
      <c r="AV282">
        <v>0.29714880229294499</v>
      </c>
      <c r="AW282">
        <v>1.3046460531556101</v>
      </c>
      <c r="AX282">
        <v>0.266974807574544</v>
      </c>
    </row>
    <row r="283" spans="1:50" x14ac:dyDescent="0.25">
      <c r="A283" t="s">
        <v>831</v>
      </c>
      <c r="B283" s="63">
        <v>8285.4668394652399</v>
      </c>
      <c r="C283" s="133">
        <v>41687.114159261</v>
      </c>
      <c r="D283" s="140">
        <v>4.9605241498888102</v>
      </c>
      <c r="E283" s="87">
        <v>0.72799048740647399</v>
      </c>
      <c r="F283" s="31">
        <f t="shared" si="16"/>
        <v>5.1358014527759055</v>
      </c>
      <c r="G283" s="89">
        <f t="shared" si="17"/>
        <v>0.72799048740647399</v>
      </c>
      <c r="H283" s="115">
        <v>0.37850533503793499</v>
      </c>
      <c r="I283" s="147">
        <v>2.2275570633726999E-2</v>
      </c>
      <c r="J283" s="150">
        <v>0.40101322621823504</v>
      </c>
      <c r="K283" s="167">
        <v>13.0744199701998</v>
      </c>
      <c r="L283">
        <v>1.43407163259197</v>
      </c>
      <c r="M283" s="32">
        <f t="shared" si="18"/>
        <v>13.536397172597084</v>
      </c>
      <c r="N283" s="92">
        <f t="shared" si="19"/>
        <v>1.43407163259197</v>
      </c>
      <c r="O283" s="50">
        <v>2.6416101747452898</v>
      </c>
      <c r="P283" s="50">
        <v>0.12821322070532001</v>
      </c>
      <c r="Q283" s="77">
        <v>0.44250243718000903</v>
      </c>
      <c r="Y283">
        <v>14224.2188140452</v>
      </c>
      <c r="Z283">
        <v>455.43553253513801</v>
      </c>
      <c r="AA283">
        <v>21513.822548346601</v>
      </c>
      <c r="AB283">
        <v>723.59682308121296</v>
      </c>
      <c r="AC283">
        <v>276.45582434342799</v>
      </c>
      <c r="AD283">
        <v>25.0605975474617</v>
      </c>
      <c r="AE283">
        <v>227717.828388928</v>
      </c>
      <c r="AF283">
        <v>10878.3694190432</v>
      </c>
      <c r="AG283">
        <v>7.5226823839977003E-2</v>
      </c>
      <c r="AH283">
        <v>1.2528567619759999E-2</v>
      </c>
      <c r="AI283">
        <v>1076.7988049420901</v>
      </c>
      <c r="AJ283">
        <v>71.190933319277207</v>
      </c>
      <c r="AK283">
        <v>364.08917341646401</v>
      </c>
      <c r="AL283">
        <v>41.638504178034403</v>
      </c>
      <c r="AM283">
        <v>1.0738313033089699</v>
      </c>
      <c r="AN283">
        <v>8.6480887336065002E-2</v>
      </c>
      <c r="AO283">
        <v>0.491135234848316</v>
      </c>
      <c r="AP283">
        <v>5.2492286625169998E-2</v>
      </c>
      <c r="AQ283">
        <v>0.81447830688925305</v>
      </c>
      <c r="AR283">
        <v>7.3423948612929002E-2</v>
      </c>
      <c r="AS283">
        <v>136.606571409222</v>
      </c>
      <c r="AT283">
        <v>4.0738548161888701</v>
      </c>
      <c r="AU283">
        <v>17.869906087228099</v>
      </c>
      <c r="AV283">
        <v>0.53550770889711197</v>
      </c>
      <c r="AW283">
        <v>10.263067010728101</v>
      </c>
      <c r="AX283">
        <v>1.1925984926587001</v>
      </c>
    </row>
    <row r="284" spans="1:50" x14ac:dyDescent="0.25">
      <c r="A284" t="s">
        <v>832</v>
      </c>
      <c r="B284" s="63">
        <v>1280.03046260933</v>
      </c>
      <c r="C284" s="133">
        <v>6369.9020347460901</v>
      </c>
      <c r="D284" s="140">
        <v>0.25138233010159899</v>
      </c>
      <c r="E284" s="87">
        <v>2.461955623111E-2</v>
      </c>
      <c r="F284" s="31">
        <f t="shared" si="16"/>
        <v>0.26026478193174868</v>
      </c>
      <c r="G284" s="89">
        <f t="shared" si="17"/>
        <v>2.461955623111E-2</v>
      </c>
      <c r="H284" s="115">
        <v>0.28636941666486099</v>
      </c>
      <c r="I284" s="147">
        <v>2.838052310423E-3</v>
      </c>
      <c r="J284" s="150">
        <v>0.1011924913069113</v>
      </c>
      <c r="K284" s="167">
        <v>0.876984426936808</v>
      </c>
      <c r="L284">
        <v>8.5836656896201E-2</v>
      </c>
      <c r="M284" s="32">
        <f t="shared" si="18"/>
        <v>0.90797217346978543</v>
      </c>
      <c r="N284" s="92">
        <f t="shared" si="19"/>
        <v>8.5836656896201E-2</v>
      </c>
      <c r="O284" s="50">
        <v>3.4898274383012802</v>
      </c>
      <c r="P284" s="50">
        <v>3.2549282684885002E-2</v>
      </c>
      <c r="Q284" s="77">
        <v>9.5292024986512208E-2</v>
      </c>
      <c r="Y284">
        <v>13901.2947634432</v>
      </c>
      <c r="Z284">
        <v>448.18068939434102</v>
      </c>
      <c r="AA284">
        <v>22780.688117645499</v>
      </c>
      <c r="AB284">
        <v>792.94596969761994</v>
      </c>
      <c r="AC284">
        <v>923.73298894324398</v>
      </c>
      <c r="AD284">
        <v>197.22226520896399</v>
      </c>
      <c r="AE284">
        <v>226223.04707502801</v>
      </c>
      <c r="AF284">
        <v>10865.127385710601</v>
      </c>
      <c r="AG284">
        <v>0.42085574818608501</v>
      </c>
      <c r="AH284">
        <v>3.1667583889695997E-2</v>
      </c>
      <c r="AI284">
        <v>617.41023988264703</v>
      </c>
      <c r="AJ284">
        <v>41.191766661516901</v>
      </c>
      <c r="AK284">
        <v>57.335557056388602</v>
      </c>
      <c r="AL284">
        <v>18.575977522441701</v>
      </c>
      <c r="AM284">
        <v>12.013309254959299</v>
      </c>
      <c r="AN284">
        <v>3.0176264171788998</v>
      </c>
      <c r="AO284">
        <v>5.4695980774173396</v>
      </c>
      <c r="AP284">
        <v>1.3764395941299801</v>
      </c>
      <c r="AQ284">
        <v>3.1255241583561602</v>
      </c>
      <c r="AR284">
        <v>0.63915044601578497</v>
      </c>
      <c r="AS284">
        <v>66.415619734009496</v>
      </c>
      <c r="AT284">
        <v>2.0178703261670701</v>
      </c>
      <c r="AU284">
        <v>8.2773537215721404</v>
      </c>
      <c r="AV284">
        <v>0.24762870751608301</v>
      </c>
      <c r="AW284">
        <v>1.5604915219272899</v>
      </c>
      <c r="AX284">
        <v>0.519347153521726</v>
      </c>
    </row>
    <row r="285" spans="1:50" x14ac:dyDescent="0.25">
      <c r="A285" t="s">
        <v>833</v>
      </c>
      <c r="B285" s="63">
        <v>10691.952281538501</v>
      </c>
      <c r="C285" s="133">
        <v>53893.682941120802</v>
      </c>
      <c r="D285" s="140">
        <v>0.51578676109042598</v>
      </c>
      <c r="E285" s="87">
        <v>8.3043499262987999E-2</v>
      </c>
      <c r="F285" s="31">
        <f t="shared" si="16"/>
        <v>0.53401179328804704</v>
      </c>
      <c r="G285" s="89">
        <f t="shared" si="17"/>
        <v>8.3043499262987999E-2</v>
      </c>
      <c r="H285" s="115">
        <v>0.29131363722741499</v>
      </c>
      <c r="I285" s="147">
        <v>6.7403224199709998E-3</v>
      </c>
      <c r="J285" s="150">
        <v>0.14370914491185011</v>
      </c>
      <c r="K285" s="167">
        <v>1.7749775641427601</v>
      </c>
      <c r="L285">
        <v>0.27084213669447998</v>
      </c>
      <c r="M285" s="32">
        <f t="shared" si="18"/>
        <v>1.8376953880515545</v>
      </c>
      <c r="N285" s="92">
        <f t="shared" si="19"/>
        <v>0.27084213669447998</v>
      </c>
      <c r="O285" s="50">
        <v>3.4489054418026002</v>
      </c>
      <c r="P285" s="50">
        <v>7.0636647913048994E-2</v>
      </c>
      <c r="Q285" s="77">
        <v>0.13422253303254575</v>
      </c>
      <c r="Y285">
        <v>14996.521440647201</v>
      </c>
      <c r="Z285">
        <v>514.06711569794902</v>
      </c>
      <c r="AA285">
        <v>22808.723389680199</v>
      </c>
      <c r="AB285">
        <v>826.96472346489998</v>
      </c>
      <c r="AC285">
        <v>323.14153195840697</v>
      </c>
      <c r="AD285">
        <v>28.920493628060601</v>
      </c>
      <c r="AE285">
        <v>230112.820728191</v>
      </c>
      <c r="AF285">
        <v>11022.8550556427</v>
      </c>
      <c r="AG285">
        <v>1.69902073111508</v>
      </c>
      <c r="AH285">
        <v>0.149279121033221</v>
      </c>
      <c r="AI285">
        <v>1002.57465799037</v>
      </c>
      <c r="AJ285">
        <v>79.198044767060495</v>
      </c>
      <c r="AK285">
        <v>453.21608395263098</v>
      </c>
      <c r="AL285">
        <v>49.940493079489698</v>
      </c>
      <c r="AM285">
        <v>9.2672202742622698</v>
      </c>
      <c r="AN285">
        <v>1.57048793036602</v>
      </c>
      <c r="AO285">
        <v>4.4073608596027203</v>
      </c>
      <c r="AP285">
        <v>0.63896090210470102</v>
      </c>
      <c r="AQ285">
        <v>2.8500218314767398</v>
      </c>
      <c r="AR285">
        <v>0.35969936097580502</v>
      </c>
      <c r="AS285">
        <v>135.26136293239</v>
      </c>
      <c r="AT285">
        <v>4.65130605098968</v>
      </c>
      <c r="AU285">
        <v>17.734113823871098</v>
      </c>
      <c r="AV285">
        <v>0.58154344407125702</v>
      </c>
      <c r="AW285">
        <v>13.068254498388701</v>
      </c>
      <c r="AX285">
        <v>1.45289537645292</v>
      </c>
    </row>
    <row r="286" spans="1:50" x14ac:dyDescent="0.25">
      <c r="A286" t="s">
        <v>834</v>
      </c>
      <c r="B286" s="63">
        <v>18191.734481096399</v>
      </c>
      <c r="C286" s="133">
        <v>91728.974906292497</v>
      </c>
      <c r="D286" s="140">
        <v>1.0457694062173799</v>
      </c>
      <c r="E286" s="87">
        <v>0.25005175745615799</v>
      </c>
      <c r="F286" s="31">
        <f t="shared" si="16"/>
        <v>1.0827210741107274</v>
      </c>
      <c r="G286" s="89">
        <f t="shared" si="17"/>
        <v>0.25005175745615799</v>
      </c>
      <c r="H286" s="115">
        <v>0.299922263603352</v>
      </c>
      <c r="I286" s="147">
        <v>1.5146944900543999E-2</v>
      </c>
      <c r="J286" s="150">
        <v>0.21121383477101943</v>
      </c>
      <c r="K286" s="167">
        <v>3.4877225955031901</v>
      </c>
      <c r="L286">
        <v>0.74968424879689899</v>
      </c>
      <c r="M286" s="32">
        <f t="shared" si="18"/>
        <v>3.6109592921276548</v>
      </c>
      <c r="N286" s="92">
        <f t="shared" si="19"/>
        <v>0.74968424879689899</v>
      </c>
      <c r="O286" s="50">
        <v>3.3378543485047998</v>
      </c>
      <c r="P286" s="50">
        <v>0.13412194194395799</v>
      </c>
      <c r="Q286" s="77">
        <v>0.18693731470927641</v>
      </c>
      <c r="Y286">
        <v>15817.797613832299</v>
      </c>
      <c r="Z286">
        <v>520.36289691226796</v>
      </c>
      <c r="AA286">
        <v>15143.8018486859</v>
      </c>
      <c r="AB286">
        <v>554.57361093060899</v>
      </c>
      <c r="AC286">
        <v>13.631566692068001</v>
      </c>
      <c r="AD286">
        <v>2.0637481594399798</v>
      </c>
      <c r="AE286">
        <v>240977.90841147999</v>
      </c>
      <c r="AF286">
        <v>11698.189213174999</v>
      </c>
      <c r="AG286">
        <v>1.3519732086851999E-2</v>
      </c>
      <c r="AH286">
        <v>5.1360280688829999E-3</v>
      </c>
      <c r="AI286">
        <v>902.07851729977403</v>
      </c>
      <c r="AJ286">
        <v>59.672037624344398</v>
      </c>
      <c r="AK286">
        <v>740.27171453190101</v>
      </c>
      <c r="AL286">
        <v>49.607252777993303</v>
      </c>
      <c r="AM286">
        <v>0.115479118361029</v>
      </c>
      <c r="AN286">
        <v>2.5803892166517999E-2</v>
      </c>
      <c r="AO286">
        <v>5.5255736870245001E-2</v>
      </c>
      <c r="AP286">
        <v>1.6584132481289E-2</v>
      </c>
      <c r="AQ286">
        <v>0.17250710774942801</v>
      </c>
      <c r="AR286">
        <v>3.1678058100387999E-2</v>
      </c>
      <c r="AS286">
        <v>345.06527332725602</v>
      </c>
      <c r="AT286">
        <v>10.387839972395099</v>
      </c>
      <c r="AU286">
        <v>59.133498245423098</v>
      </c>
      <c r="AV286">
        <v>1.77494281009716</v>
      </c>
      <c r="AW286">
        <v>21.7938203432481</v>
      </c>
      <c r="AX286">
        <v>1.48653653399842</v>
      </c>
    </row>
    <row r="287" spans="1:50" x14ac:dyDescent="0.25">
      <c r="A287" t="s">
        <v>835</v>
      </c>
      <c r="B287" s="63">
        <v>3190.4863096240001</v>
      </c>
      <c r="C287" s="133">
        <v>15917.390003243599</v>
      </c>
      <c r="D287" s="140">
        <v>0.237949514454765</v>
      </c>
      <c r="E287" s="87">
        <v>2.3467865426921999E-2</v>
      </c>
      <c r="F287" s="31">
        <f t="shared" si="16"/>
        <v>0.24635732537487914</v>
      </c>
      <c r="G287" s="89">
        <f t="shared" si="17"/>
        <v>2.3467865426921999E-2</v>
      </c>
      <c r="H287" s="115">
        <v>0.28530849653040302</v>
      </c>
      <c r="I287" s="147">
        <v>2.5617708909250001E-3</v>
      </c>
      <c r="J287" s="150">
        <v>9.1040957172469891E-2</v>
      </c>
      <c r="K287" s="167">
        <v>0.83345940864336099</v>
      </c>
      <c r="L287">
        <v>8.2360957982413996E-2</v>
      </c>
      <c r="M287" s="32">
        <f t="shared" si="18"/>
        <v>0.86290922338040976</v>
      </c>
      <c r="N287" s="92">
        <f t="shared" si="19"/>
        <v>8.2360957982413996E-2</v>
      </c>
      <c r="O287" s="50">
        <v>3.5044054546898198</v>
      </c>
      <c r="P287" s="50">
        <v>2.9618077396577E-2</v>
      </c>
      <c r="Q287" s="77">
        <v>8.5527461098697785E-2</v>
      </c>
      <c r="Y287">
        <v>14700.511733928</v>
      </c>
      <c r="Z287">
        <v>480.17580806517799</v>
      </c>
      <c r="AA287">
        <v>23198.165718617201</v>
      </c>
      <c r="AB287">
        <v>835.17044855822098</v>
      </c>
      <c r="AC287">
        <v>339.210105901975</v>
      </c>
      <c r="AD287">
        <v>29.708373684278701</v>
      </c>
      <c r="AE287">
        <v>228057.54306002599</v>
      </c>
      <c r="AF287">
        <v>11022.605298574101</v>
      </c>
      <c r="AG287">
        <v>0.55136442325786295</v>
      </c>
      <c r="AH287">
        <v>8.3153584224168006E-2</v>
      </c>
      <c r="AI287">
        <v>902.64697405722598</v>
      </c>
      <c r="AJ287">
        <v>63.006970078199103</v>
      </c>
      <c r="AK287">
        <v>128.31467978655999</v>
      </c>
      <c r="AL287">
        <v>19.9683756178751</v>
      </c>
      <c r="AM287">
        <v>6.0487891686073301</v>
      </c>
      <c r="AN287">
        <v>1.0520734923328501</v>
      </c>
      <c r="AO287">
        <v>2.0628584929036502</v>
      </c>
      <c r="AP287">
        <v>0.32143744568022198</v>
      </c>
      <c r="AQ287">
        <v>1.3088679809039401</v>
      </c>
      <c r="AR287">
        <v>0.15209409670068</v>
      </c>
      <c r="AS287">
        <v>108.277888871256</v>
      </c>
      <c r="AT287">
        <v>3.4508709084942701</v>
      </c>
      <c r="AU287">
        <v>13.749808696606699</v>
      </c>
      <c r="AV287">
        <v>0.43568580542364699</v>
      </c>
      <c r="AW287">
        <v>3.6484996121686599</v>
      </c>
      <c r="AX287">
        <v>0.558764626836187</v>
      </c>
    </row>
    <row r="288" spans="1:50" x14ac:dyDescent="0.25">
      <c r="A288" t="s">
        <v>836</v>
      </c>
      <c r="B288" s="63">
        <v>267.55059167089797</v>
      </c>
      <c r="C288" s="133">
        <v>667.46645287700505</v>
      </c>
      <c r="D288" s="140">
        <v>0.70744475868603396</v>
      </c>
      <c r="E288" s="87">
        <v>0.103886312677604</v>
      </c>
      <c r="F288" s="31">
        <f t="shared" si="16"/>
        <v>0.73244191735259934</v>
      </c>
      <c r="G288" s="89">
        <f t="shared" si="17"/>
        <v>0.103886312677604</v>
      </c>
      <c r="H288" s="115">
        <v>0.29610480875637701</v>
      </c>
      <c r="I288" s="147">
        <v>8.577791451639E-3</v>
      </c>
      <c r="J288" s="150">
        <v>0.19727144436078212</v>
      </c>
      <c r="K288" s="167">
        <v>2.3913446890245802</v>
      </c>
      <c r="L288">
        <v>0.32823702731259002</v>
      </c>
      <c r="M288" s="32">
        <f t="shared" si="18"/>
        <v>2.4758414951483854</v>
      </c>
      <c r="N288" s="92">
        <f t="shared" si="19"/>
        <v>0.32823702731259002</v>
      </c>
      <c r="O288" s="50">
        <v>3.3834099987359201</v>
      </c>
      <c r="P288" s="50">
        <v>8.0136579457136994E-2</v>
      </c>
      <c r="Q288" s="77">
        <v>0.17255628487269753</v>
      </c>
      <c r="Y288">
        <v>14226.8735913371</v>
      </c>
      <c r="Z288">
        <v>517.61043586482003</v>
      </c>
      <c r="AA288">
        <v>22341.573463303801</v>
      </c>
      <c r="AB288">
        <v>915.08091121761697</v>
      </c>
      <c r="AC288">
        <v>247.476884241314</v>
      </c>
      <c r="AD288">
        <v>28.242161415493001</v>
      </c>
      <c r="AE288">
        <v>230318.52201922401</v>
      </c>
      <c r="AF288">
        <v>11496.881917987899</v>
      </c>
      <c r="AG288">
        <v>0.31436831000572302</v>
      </c>
      <c r="AH288">
        <v>3.6651464004719997E-2</v>
      </c>
      <c r="AI288">
        <v>929.27489044958304</v>
      </c>
      <c r="AJ288">
        <v>64.632458623265194</v>
      </c>
      <c r="AK288">
        <v>6.4931201935676004</v>
      </c>
      <c r="AL288">
        <v>0.96328600178526103</v>
      </c>
      <c r="AM288">
        <v>9.8007603640749199</v>
      </c>
      <c r="AN288">
        <v>3.3378842867641101</v>
      </c>
      <c r="AO288">
        <v>3.88539558822188</v>
      </c>
      <c r="AP288">
        <v>1.3071131888807701</v>
      </c>
      <c r="AQ288">
        <v>1.4872295681677099</v>
      </c>
      <c r="AR288">
        <v>0.29875429273348297</v>
      </c>
      <c r="AS288">
        <v>128.946651218331</v>
      </c>
      <c r="AT288">
        <v>4.1370813507395399</v>
      </c>
      <c r="AU288">
        <v>17.176515453932399</v>
      </c>
      <c r="AV288">
        <v>0.54151118148492905</v>
      </c>
      <c r="AW288">
        <v>0.15271585669787299</v>
      </c>
      <c r="AX288">
        <v>1.1587943838903001E-2</v>
      </c>
    </row>
    <row r="289" spans="1:50" x14ac:dyDescent="0.25">
      <c r="A289" t="s">
        <v>837</v>
      </c>
      <c r="B289" s="63">
        <v>2610.4317745603698</v>
      </c>
      <c r="C289" s="133">
        <v>12752.221870441001</v>
      </c>
      <c r="D289" s="140">
        <v>0.18563352677115</v>
      </c>
      <c r="E289" s="87">
        <v>1.4696787492963E-2</v>
      </c>
      <c r="F289" s="31">
        <f t="shared" si="16"/>
        <v>0.1921927819858627</v>
      </c>
      <c r="G289" s="89">
        <f t="shared" si="17"/>
        <v>1.4696787492963E-2</v>
      </c>
      <c r="H289" s="115">
        <v>0.284741953704162</v>
      </c>
      <c r="I289" s="147">
        <v>2.3818753533240001E-3</v>
      </c>
      <c r="J289" s="150">
        <v>0.10565780183714416</v>
      </c>
      <c r="K289" s="167">
        <v>0.65108205413182396</v>
      </c>
      <c r="L289">
        <v>4.9901093280091E-2</v>
      </c>
      <c r="M289" s="32">
        <f t="shared" si="18"/>
        <v>0.67408766865120373</v>
      </c>
      <c r="N289" s="92">
        <f t="shared" si="19"/>
        <v>4.9901093280091E-2</v>
      </c>
      <c r="O289" s="50">
        <v>3.50858064769514</v>
      </c>
      <c r="P289" s="50">
        <v>2.8861223856879E-2</v>
      </c>
      <c r="Q289" s="77">
        <v>0.10732698861539602</v>
      </c>
      <c r="Y289">
        <v>13833.161934249099</v>
      </c>
      <c r="Z289">
        <v>458.05654934422898</v>
      </c>
      <c r="AA289">
        <v>22091.4833742665</v>
      </c>
      <c r="AB289">
        <v>770.46093417125405</v>
      </c>
      <c r="AC289">
        <v>293.94566743973598</v>
      </c>
      <c r="AD289">
        <v>26.167876960848801</v>
      </c>
      <c r="AE289">
        <v>228687.88079853001</v>
      </c>
      <c r="AF289">
        <v>10950.5983059961</v>
      </c>
      <c r="AG289">
        <v>0.18245146002149601</v>
      </c>
      <c r="AH289">
        <v>1.9442231465747001E-2</v>
      </c>
      <c r="AI289">
        <v>992.80804114004195</v>
      </c>
      <c r="AJ289">
        <v>65.962666604759207</v>
      </c>
      <c r="AK289">
        <v>105.22706688526399</v>
      </c>
      <c r="AL289">
        <v>15.9901765007546</v>
      </c>
      <c r="AM289">
        <v>2.50832039091862</v>
      </c>
      <c r="AN289">
        <v>0.77105946721041496</v>
      </c>
      <c r="AO289">
        <v>1.1500679747993501</v>
      </c>
      <c r="AP289">
        <v>8.2403876805698995E-2</v>
      </c>
      <c r="AQ289">
        <v>0.83136594588930401</v>
      </c>
      <c r="AR289">
        <v>9.6618941279621007E-2</v>
      </c>
      <c r="AS289">
        <v>120.332044606016</v>
      </c>
      <c r="AT289">
        <v>3.7073956214280499</v>
      </c>
      <c r="AU289">
        <v>15.718511504639199</v>
      </c>
      <c r="AV289">
        <v>0.48026661591218001</v>
      </c>
      <c r="AW289">
        <v>2.9656817972766301</v>
      </c>
      <c r="AX289">
        <v>0.45202237583238197</v>
      </c>
    </row>
    <row r="290" spans="1:50" x14ac:dyDescent="0.25">
      <c r="A290" t="s">
        <v>838</v>
      </c>
      <c r="B290" s="63">
        <v>1815.89122923633</v>
      </c>
      <c r="C290" s="133">
        <v>8931.2746091342196</v>
      </c>
      <c r="D290" s="140">
        <v>0.51827919611431095</v>
      </c>
      <c r="E290" s="87">
        <v>9.5342151232697001E-2</v>
      </c>
      <c r="F290" s="31">
        <f t="shared" si="16"/>
        <v>0.53659229708761114</v>
      </c>
      <c r="G290" s="89">
        <f t="shared" si="17"/>
        <v>9.5342151232697001E-2</v>
      </c>
      <c r="H290" s="115">
        <v>0.28926824039230598</v>
      </c>
      <c r="I290" s="147">
        <v>5.6608421698239996E-3</v>
      </c>
      <c r="J290" s="150">
        <v>0.10637978844906272</v>
      </c>
      <c r="K290" s="167">
        <v>1.7907551645061299</v>
      </c>
      <c r="L290">
        <v>0.31091626006717699</v>
      </c>
      <c r="M290" s="32">
        <f t="shared" si="18"/>
        <v>1.8540304809609054</v>
      </c>
      <c r="N290" s="92">
        <f t="shared" si="19"/>
        <v>0.31091626006717699</v>
      </c>
      <c r="O290" s="50">
        <v>3.4580950683827698</v>
      </c>
      <c r="P290" s="50">
        <v>5.9540540512021997E-2</v>
      </c>
      <c r="Q290" s="77">
        <v>9.9167330289108124E-2</v>
      </c>
      <c r="Y290">
        <v>13857.524539792599</v>
      </c>
      <c r="Z290">
        <v>460.37813669270099</v>
      </c>
      <c r="AA290">
        <v>22083.384526291698</v>
      </c>
      <c r="AB290">
        <v>766.248291880171</v>
      </c>
      <c r="AC290">
        <v>392.60864325862599</v>
      </c>
      <c r="AD290">
        <v>35.501321605650503</v>
      </c>
      <c r="AE290">
        <v>231498.97313446199</v>
      </c>
      <c r="AF290">
        <v>11412.914326152901</v>
      </c>
      <c r="AG290">
        <v>2.8909510585660398</v>
      </c>
      <c r="AH290">
        <v>0.14515504402928101</v>
      </c>
      <c r="AI290">
        <v>771.24768756423998</v>
      </c>
      <c r="AJ290">
        <v>50.7912504927329</v>
      </c>
      <c r="AK290">
        <v>74.200033074629502</v>
      </c>
      <c r="AL290">
        <v>16.671174353761899</v>
      </c>
      <c r="AM290">
        <v>56.344167027860102</v>
      </c>
      <c r="AN290">
        <v>4.66606727962969</v>
      </c>
      <c r="AO290">
        <v>24.073856205734199</v>
      </c>
      <c r="AP290">
        <v>1.87946776093075</v>
      </c>
      <c r="AQ290">
        <v>5.52555019196285</v>
      </c>
      <c r="AR290">
        <v>0.45393014583484198</v>
      </c>
      <c r="AS290">
        <v>82.457363192361896</v>
      </c>
      <c r="AT290">
        <v>2.5004817561181198</v>
      </c>
      <c r="AU290">
        <v>10.2083367033604</v>
      </c>
      <c r="AV290">
        <v>0.31131826360674097</v>
      </c>
      <c r="AW290">
        <v>2.0417665551519599</v>
      </c>
      <c r="AX290">
        <v>0.46741148133640897</v>
      </c>
    </row>
    <row r="291" spans="1:50" x14ac:dyDescent="0.25">
      <c r="A291" t="s">
        <v>839</v>
      </c>
      <c r="B291" s="63">
        <v>352.02383268663999</v>
      </c>
      <c r="C291" s="133">
        <v>1454.56713645483</v>
      </c>
      <c r="D291" s="140">
        <v>15.581857632132399</v>
      </c>
      <c r="E291" s="87">
        <v>0.99308270594904002</v>
      </c>
      <c r="F291" s="31">
        <f t="shared" si="16"/>
        <v>16.132433719901691</v>
      </c>
      <c r="G291" s="89">
        <f t="shared" si="17"/>
        <v>0.99308270594904002</v>
      </c>
      <c r="H291" s="115">
        <v>0.57610400048957999</v>
      </c>
      <c r="I291" s="147">
        <v>3.8064206079509E-2</v>
      </c>
      <c r="J291" s="150">
        <v>0.96460676183601768</v>
      </c>
      <c r="K291" s="167">
        <v>27.124561790226199</v>
      </c>
      <c r="L291">
        <v>1.5894131143218599</v>
      </c>
      <c r="M291" s="32">
        <f t="shared" si="18"/>
        <v>28.082992772301299</v>
      </c>
      <c r="N291" s="92">
        <f t="shared" si="19"/>
        <v>1.5894131143218599</v>
      </c>
      <c r="O291" s="50">
        <v>1.74059757831114</v>
      </c>
      <c r="P291" s="50">
        <v>0.115413233598266</v>
      </c>
      <c r="Q291" s="77">
        <v>0.88372436146751687</v>
      </c>
      <c r="Y291">
        <v>14977.687102628501</v>
      </c>
      <c r="Z291">
        <v>485.622051313876</v>
      </c>
      <c r="AA291">
        <v>22508.522289513599</v>
      </c>
      <c r="AB291">
        <v>836.79725539840797</v>
      </c>
      <c r="AC291">
        <v>322.93472749273502</v>
      </c>
      <c r="AD291">
        <v>26.467337931450601</v>
      </c>
      <c r="AE291">
        <v>234472.29522137699</v>
      </c>
      <c r="AF291">
        <v>11394.1837387795</v>
      </c>
      <c r="AG291">
        <v>5.5270684534588999E-2</v>
      </c>
      <c r="AH291">
        <v>1.2898038512411E-2</v>
      </c>
      <c r="AI291">
        <v>888.75189371213605</v>
      </c>
      <c r="AJ291">
        <v>62.257726570425</v>
      </c>
      <c r="AK291">
        <v>14.634728288423799</v>
      </c>
      <c r="AL291">
        <v>1.77816236810346</v>
      </c>
      <c r="AM291">
        <v>0.94504804949370902</v>
      </c>
      <c r="AN291">
        <v>9.4906364814062005E-2</v>
      </c>
      <c r="AO291">
        <v>0.36684669040732198</v>
      </c>
      <c r="AP291">
        <v>5.3924691807805999E-2</v>
      </c>
      <c r="AQ291">
        <v>0.38977108695828999</v>
      </c>
      <c r="AR291">
        <v>5.9299825658591002E-2</v>
      </c>
      <c r="AS291">
        <v>75.585057156209999</v>
      </c>
      <c r="AT291">
        <v>2.3294076016965999</v>
      </c>
      <c r="AU291">
        <v>8.8640788005377296</v>
      </c>
      <c r="AV291">
        <v>0.26857027064913402</v>
      </c>
      <c r="AW291">
        <v>0.342137521147371</v>
      </c>
      <c r="AX291">
        <v>3.4938137943049001E-2</v>
      </c>
    </row>
    <row r="292" spans="1:50" x14ac:dyDescent="0.25">
      <c r="A292" t="s">
        <v>840</v>
      </c>
      <c r="B292" s="63">
        <v>10836.298132505501</v>
      </c>
      <c r="C292" s="133">
        <v>55242.9107095695</v>
      </c>
      <c r="D292" s="140">
        <v>0.71754399700067095</v>
      </c>
      <c r="E292" s="87">
        <v>0.20553621325524701</v>
      </c>
      <c r="F292" s="31">
        <f t="shared" si="16"/>
        <v>0.74289800651596027</v>
      </c>
      <c r="G292" s="89">
        <f t="shared" si="17"/>
        <v>0.20553621325524701</v>
      </c>
      <c r="H292" s="115">
        <v>0.29466513798696597</v>
      </c>
      <c r="I292" s="147">
        <v>8.9182017888179994E-3</v>
      </c>
      <c r="J292" s="150">
        <v>0.1056595415621412</v>
      </c>
      <c r="K292" s="167">
        <v>2.4337515176345001</v>
      </c>
      <c r="L292">
        <v>0.59216707647084699</v>
      </c>
      <c r="M292" s="32">
        <f t="shared" si="18"/>
        <v>2.5197467449569819</v>
      </c>
      <c r="N292" s="92">
        <f t="shared" si="19"/>
        <v>0.59216707647084699</v>
      </c>
      <c r="O292" s="50">
        <v>3.3923417324728602</v>
      </c>
      <c r="P292" s="50">
        <v>9.2406933140712993E-2</v>
      </c>
      <c r="Q292" s="77">
        <v>0.11195331027070354</v>
      </c>
      <c r="Y292">
        <v>14698.172764182</v>
      </c>
      <c r="Z292">
        <v>515.41280969434001</v>
      </c>
      <c r="AA292">
        <v>21671.8526302967</v>
      </c>
      <c r="AB292">
        <v>780.29647936235494</v>
      </c>
      <c r="AC292">
        <v>347.08834447569802</v>
      </c>
      <c r="AD292">
        <v>28.640538160173399</v>
      </c>
      <c r="AE292">
        <v>234043.42220641999</v>
      </c>
      <c r="AF292">
        <v>12164.7131987209</v>
      </c>
      <c r="AG292">
        <v>2.9845715616157</v>
      </c>
      <c r="AH292">
        <v>0.30261367953448298</v>
      </c>
      <c r="AI292">
        <v>1025.98635163318</v>
      </c>
      <c r="AJ292">
        <v>67.698473578725796</v>
      </c>
      <c r="AK292">
        <v>430.86860916181001</v>
      </c>
      <c r="AL292">
        <v>76.990325611909597</v>
      </c>
      <c r="AM292">
        <v>47.638971058206103</v>
      </c>
      <c r="AN292">
        <v>8.4211437917964105</v>
      </c>
      <c r="AO292">
        <v>20.130885399884601</v>
      </c>
      <c r="AP292">
        <v>3.4557914492495798</v>
      </c>
      <c r="AQ292">
        <v>5.01816539467975</v>
      </c>
      <c r="AR292">
        <v>0.83541538526113202</v>
      </c>
      <c r="AS292">
        <v>105.233963892693</v>
      </c>
      <c r="AT292">
        <v>3.2485201268760999</v>
      </c>
      <c r="AU292">
        <v>13.0721141282069</v>
      </c>
      <c r="AV292">
        <v>0.40502844030308999</v>
      </c>
      <c r="AW292">
        <v>12.033378045623399</v>
      </c>
      <c r="AX292">
        <v>2.1705543428287801</v>
      </c>
    </row>
    <row r="293" spans="1:50" x14ac:dyDescent="0.25">
      <c r="A293" t="s">
        <v>841</v>
      </c>
      <c r="B293" s="63">
        <v>18944.505068931699</v>
      </c>
      <c r="C293" s="133">
        <v>95930.405046572298</v>
      </c>
      <c r="D293" s="140">
        <v>0.68104292533969202</v>
      </c>
      <c r="E293" s="87">
        <v>0.14676631557572201</v>
      </c>
      <c r="F293" s="31">
        <f t="shared" si="16"/>
        <v>0.70510719022318302</v>
      </c>
      <c r="G293" s="89">
        <f t="shared" si="17"/>
        <v>0.14676631557572201</v>
      </c>
      <c r="H293" s="115">
        <v>0.29161034620638299</v>
      </c>
      <c r="I293" s="147">
        <v>1.0181338726053001E-2</v>
      </c>
      <c r="J293" s="150">
        <v>0.16201307011326208</v>
      </c>
      <c r="K293" s="167">
        <v>2.3325802777540199</v>
      </c>
      <c r="L293">
        <v>0.45777636437849201</v>
      </c>
      <c r="M293" s="32">
        <f t="shared" si="18"/>
        <v>2.4150006767881664</v>
      </c>
      <c r="N293" s="92">
        <f t="shared" si="19"/>
        <v>0.45777636437849201</v>
      </c>
      <c r="O293" s="50">
        <v>3.4269063090015002</v>
      </c>
      <c r="P293" s="50">
        <v>0.105728148116162</v>
      </c>
      <c r="Q293" s="77">
        <v>0.15720690871849746</v>
      </c>
      <c r="Y293">
        <v>14298.4559834457</v>
      </c>
      <c r="Z293">
        <v>477.72633892175497</v>
      </c>
      <c r="AA293">
        <v>22122.1752929988</v>
      </c>
      <c r="AB293">
        <v>767.686165533843</v>
      </c>
      <c r="AC293">
        <v>329.07845260550499</v>
      </c>
      <c r="AD293">
        <v>28.773631098625199</v>
      </c>
      <c r="AE293">
        <v>229126.07607770999</v>
      </c>
      <c r="AF293">
        <v>11075.119675539399</v>
      </c>
      <c r="AG293">
        <v>1.0738637735758101</v>
      </c>
      <c r="AH293">
        <v>7.1227182957357998E-2</v>
      </c>
      <c r="AI293">
        <v>840.896118864041</v>
      </c>
      <c r="AJ293">
        <v>56.4363115871516</v>
      </c>
      <c r="AK293">
        <v>767.97258231337401</v>
      </c>
      <c r="AL293">
        <v>62.137622036134502</v>
      </c>
      <c r="AM293">
        <v>17.1048555857491</v>
      </c>
      <c r="AN293">
        <v>1.6651075221649201</v>
      </c>
      <c r="AO293">
        <v>7.9762450627451802</v>
      </c>
      <c r="AP293">
        <v>0.83052422124384795</v>
      </c>
      <c r="AQ293">
        <v>2.8467848168155601</v>
      </c>
      <c r="AR293">
        <v>0.255922089088157</v>
      </c>
      <c r="AS293">
        <v>96.599524037829198</v>
      </c>
      <c r="AT293">
        <v>2.9779503096997999</v>
      </c>
      <c r="AU293">
        <v>12.559578068932799</v>
      </c>
      <c r="AV293">
        <v>0.39008553505454202</v>
      </c>
      <c r="AW293">
        <v>21.456585379450502</v>
      </c>
      <c r="AX293">
        <v>1.64486717858195</v>
      </c>
    </row>
    <row r="294" spans="1:50" x14ac:dyDescent="0.25">
      <c r="A294" t="s">
        <v>842</v>
      </c>
      <c r="B294" s="63">
        <v>4087.42877696184</v>
      </c>
      <c r="C294" s="133">
        <v>20512.5759523821</v>
      </c>
      <c r="D294" s="140">
        <v>3.5323922710130899</v>
      </c>
      <c r="E294" s="87">
        <v>0.307693890747328</v>
      </c>
      <c r="F294" s="31">
        <f t="shared" si="16"/>
        <v>3.6572073452459759</v>
      </c>
      <c r="G294" s="89">
        <f t="shared" si="17"/>
        <v>0.307693890747328</v>
      </c>
      <c r="H294" s="115">
        <v>0.34691702880644298</v>
      </c>
      <c r="I294" s="147">
        <v>1.7158334981075E-2</v>
      </c>
      <c r="J294" s="150">
        <v>0.56780547585670549</v>
      </c>
      <c r="K294" s="167">
        <v>10.1567137566052</v>
      </c>
      <c r="L294">
        <v>0.69200403345634198</v>
      </c>
      <c r="M294" s="32">
        <f t="shared" si="18"/>
        <v>10.515595467420763</v>
      </c>
      <c r="N294" s="92">
        <f t="shared" si="19"/>
        <v>0.69200403345634198</v>
      </c>
      <c r="O294" s="50">
        <v>2.8745667922173701</v>
      </c>
      <c r="P294" s="50">
        <v>0.13766459183247101</v>
      </c>
      <c r="Q294" s="77">
        <v>0.70290144235114882</v>
      </c>
      <c r="Y294">
        <v>14772.9916294413</v>
      </c>
      <c r="Z294">
        <v>489.86695775580301</v>
      </c>
      <c r="AA294">
        <v>21414.736496934402</v>
      </c>
      <c r="AB294">
        <v>742.81481781390698</v>
      </c>
      <c r="AC294">
        <v>834.31578667325402</v>
      </c>
      <c r="AD294">
        <v>99.390399176161196</v>
      </c>
      <c r="AE294">
        <v>231320.298143878</v>
      </c>
      <c r="AF294">
        <v>11057.4146401588</v>
      </c>
      <c r="AG294">
        <v>1.97479002449626</v>
      </c>
      <c r="AH294">
        <v>0.39613397063088501</v>
      </c>
      <c r="AI294">
        <v>1062.1664296419699</v>
      </c>
      <c r="AJ294">
        <v>69.946079773804101</v>
      </c>
      <c r="AK294">
        <v>167.48057661578801</v>
      </c>
      <c r="AL294">
        <v>18.213482476660602</v>
      </c>
      <c r="AM294">
        <v>30.910395040293501</v>
      </c>
      <c r="AN294">
        <v>1.08763959785444</v>
      </c>
      <c r="AO294">
        <v>13.675613525743101</v>
      </c>
      <c r="AP294">
        <v>0.47916513585563503</v>
      </c>
      <c r="AQ294">
        <v>3.7095522674880299</v>
      </c>
      <c r="AR294">
        <v>0.70240458486553004</v>
      </c>
      <c r="AS294">
        <v>107.02548504048001</v>
      </c>
      <c r="AT294">
        <v>3.2059625751378098</v>
      </c>
      <c r="AU294">
        <v>12.986709288368401</v>
      </c>
      <c r="AV294">
        <v>0.38880051946488398</v>
      </c>
      <c r="AW294">
        <v>4.7862162717610799</v>
      </c>
      <c r="AX294">
        <v>0.51898285096183705</v>
      </c>
    </row>
    <row r="295" spans="1:50" x14ac:dyDescent="0.25">
      <c r="A295" t="s">
        <v>843</v>
      </c>
      <c r="B295" s="63">
        <v>7572.5216594061903</v>
      </c>
      <c r="C295" s="133">
        <v>38157.80313973</v>
      </c>
      <c r="D295" s="140">
        <v>0.147118109209603</v>
      </c>
      <c r="E295" s="87">
        <v>2.6254000054076999E-2</v>
      </c>
      <c r="F295" s="31">
        <f t="shared" si="16"/>
        <v>0.15231644402442016</v>
      </c>
      <c r="G295" s="89">
        <f t="shared" si="17"/>
        <v>2.6254000054076999E-2</v>
      </c>
      <c r="H295" s="115">
        <v>0.284910690257062</v>
      </c>
      <c r="I295" s="147">
        <v>3.2246880778769998E-3</v>
      </c>
      <c r="J295" s="150">
        <v>6.3423414593540811E-2</v>
      </c>
      <c r="K295" s="167">
        <v>0.51569905266137706</v>
      </c>
      <c r="L295">
        <v>8.8622958148438E-2</v>
      </c>
      <c r="M295" s="32">
        <f t="shared" si="18"/>
        <v>0.53392098573148261</v>
      </c>
      <c r="N295" s="92">
        <f t="shared" si="19"/>
        <v>8.8622958148438E-2</v>
      </c>
      <c r="O295" s="50">
        <v>3.5095070109272499</v>
      </c>
      <c r="P295" s="50">
        <v>3.5469187794389997E-2</v>
      </c>
      <c r="Q295" s="77">
        <v>5.8810547258056199E-2</v>
      </c>
      <c r="Y295">
        <v>13679.9477979065</v>
      </c>
      <c r="Z295">
        <v>469.783706617387</v>
      </c>
      <c r="AA295">
        <v>22745.951511342799</v>
      </c>
      <c r="AB295">
        <v>770.18999010546895</v>
      </c>
      <c r="AC295">
        <v>322.49565278531298</v>
      </c>
      <c r="AD295">
        <v>26.363862312723999</v>
      </c>
      <c r="AE295">
        <v>229001.394019695</v>
      </c>
      <c r="AF295">
        <v>11294.547263205701</v>
      </c>
      <c r="AG295">
        <v>4.8685558474834002E-2</v>
      </c>
      <c r="AH295">
        <v>9.4393930522890003E-3</v>
      </c>
      <c r="AI295">
        <v>861.83440948049997</v>
      </c>
      <c r="AJ295">
        <v>56.880767416586501</v>
      </c>
      <c r="AK295">
        <v>286.097985073583</v>
      </c>
      <c r="AL295">
        <v>36.438666554271599</v>
      </c>
      <c r="AM295">
        <v>0.96098591064202699</v>
      </c>
      <c r="AN295">
        <v>7.6918878711034006E-2</v>
      </c>
      <c r="AO295">
        <v>0.35474627298880401</v>
      </c>
      <c r="AP295">
        <v>4.1698183852559002E-2</v>
      </c>
      <c r="AQ295">
        <v>0.61487155978542196</v>
      </c>
      <c r="AR295">
        <v>6.7956838837516007E-2</v>
      </c>
      <c r="AS295">
        <v>99.479871338845797</v>
      </c>
      <c r="AT295">
        <v>3.0451004706323501</v>
      </c>
      <c r="AU295">
        <v>12.6787192426861</v>
      </c>
      <c r="AV295">
        <v>0.38782292980389799</v>
      </c>
      <c r="AW295">
        <v>8.2991789850441595</v>
      </c>
      <c r="AX295">
        <v>1.0355367763755401</v>
      </c>
    </row>
    <row r="296" spans="1:50" x14ac:dyDescent="0.25">
      <c r="A296" t="s">
        <v>844</v>
      </c>
      <c r="B296" s="63">
        <v>942.3544865911</v>
      </c>
      <c r="C296" s="133">
        <v>4162.2855306422698</v>
      </c>
      <c r="D296" s="140">
        <v>7.9896709334731003E-2</v>
      </c>
      <c r="E296" s="87">
        <v>7.4829265221059999E-3</v>
      </c>
      <c r="F296" s="31">
        <f t="shared" si="16"/>
        <v>8.271981417175911E-2</v>
      </c>
      <c r="G296" s="89">
        <f t="shared" si="17"/>
        <v>7.4829265221059999E-3</v>
      </c>
      <c r="H296" s="115">
        <v>0.28390168534969801</v>
      </c>
      <c r="I296" s="147">
        <v>1.885536374398E-3</v>
      </c>
      <c r="J296" s="150">
        <v>7.0912754648005089E-2</v>
      </c>
      <c r="K296" s="167">
        <v>0.28130490224209198</v>
      </c>
      <c r="L296">
        <v>2.6795257990588999E-2</v>
      </c>
      <c r="M296" s="32">
        <f t="shared" si="18"/>
        <v>0.29124465116056403</v>
      </c>
      <c r="N296" s="92">
        <f t="shared" si="19"/>
        <v>2.6795257990588999E-2</v>
      </c>
      <c r="O296" s="50">
        <v>3.5249865842268</v>
      </c>
      <c r="P296" s="50">
        <v>2.7672893475767998E-2</v>
      </c>
      <c r="Q296" s="77">
        <v>8.2416935199089797E-2</v>
      </c>
      <c r="Y296">
        <v>14886.105523534499</v>
      </c>
      <c r="Z296">
        <v>493.42587090787799</v>
      </c>
      <c r="AA296">
        <v>21766.089257035499</v>
      </c>
      <c r="AB296">
        <v>759.12474096329197</v>
      </c>
      <c r="AC296">
        <v>383.51803946973803</v>
      </c>
      <c r="AD296">
        <v>30.046984828413098</v>
      </c>
      <c r="AE296">
        <v>235962.571526474</v>
      </c>
      <c r="AF296">
        <v>11363.2560527362</v>
      </c>
      <c r="AG296">
        <v>2.1376279647033002E-2</v>
      </c>
      <c r="AH296">
        <v>6.4070851541869998E-3</v>
      </c>
      <c r="AI296">
        <v>1018.6056016804</v>
      </c>
      <c r="AJ296">
        <v>67.607538796307693</v>
      </c>
      <c r="AK296">
        <v>34.940645110861503</v>
      </c>
      <c r="AL296">
        <v>4.7014255246218504</v>
      </c>
      <c r="AM296">
        <v>0.27036547762589302</v>
      </c>
      <c r="AN296">
        <v>3.9435152359092999E-2</v>
      </c>
      <c r="AO296">
        <v>0.21492219131238399</v>
      </c>
      <c r="AP296">
        <v>3.3024913772033003E-2</v>
      </c>
      <c r="AQ296">
        <v>0.55732010035884705</v>
      </c>
      <c r="AR296">
        <v>6.1118523442754001E-2</v>
      </c>
      <c r="AS296">
        <v>141.143448641926</v>
      </c>
      <c r="AT296">
        <v>4.2330372083163796</v>
      </c>
      <c r="AU296">
        <v>18.598353989946901</v>
      </c>
      <c r="AV296">
        <v>0.55484153132144098</v>
      </c>
      <c r="AW296">
        <v>0.963354119946913</v>
      </c>
      <c r="AX296">
        <v>0.12833980235053599</v>
      </c>
    </row>
    <row r="297" spans="1:50" x14ac:dyDescent="0.25">
      <c r="A297" t="s">
        <v>845</v>
      </c>
      <c r="B297" s="63">
        <v>714.95997967834501</v>
      </c>
      <c r="C297" s="133">
        <v>2405.4991112778298</v>
      </c>
      <c r="D297" s="140">
        <v>0.37162309473986499</v>
      </c>
      <c r="E297" s="87">
        <v>4.6320082288230001E-2</v>
      </c>
      <c r="F297" s="31">
        <f t="shared" si="16"/>
        <v>0.38475418568274833</v>
      </c>
      <c r="G297" s="89">
        <f t="shared" si="17"/>
        <v>4.6320082288230001E-2</v>
      </c>
      <c r="H297" s="115">
        <v>0.29001421192743398</v>
      </c>
      <c r="I297" s="147">
        <v>3.6916797962909999E-3</v>
      </c>
      <c r="J297" s="150">
        <v>0.10212642219046042</v>
      </c>
      <c r="K297" s="167">
        <v>1.28047159175394</v>
      </c>
      <c r="L297">
        <v>0.15162904098573199</v>
      </c>
      <c r="M297" s="32">
        <f t="shared" si="18"/>
        <v>1.325716328044803</v>
      </c>
      <c r="N297" s="92">
        <f t="shared" si="19"/>
        <v>0.15162904098573199</v>
      </c>
      <c r="O297" s="50">
        <v>3.4493938402940998</v>
      </c>
      <c r="P297" s="50">
        <v>3.8881741613073999E-2</v>
      </c>
      <c r="Q297" s="77">
        <v>9.5189815691805083E-2</v>
      </c>
      <c r="Y297">
        <v>15696.0853420518</v>
      </c>
      <c r="Z297">
        <v>523.28236694005602</v>
      </c>
      <c r="AA297">
        <v>17337.427618104899</v>
      </c>
      <c r="AB297">
        <v>619.45643744108804</v>
      </c>
      <c r="AC297">
        <v>102.602831404277</v>
      </c>
      <c r="AD297">
        <v>13.705476591492401</v>
      </c>
      <c r="AE297">
        <v>238672.65136283101</v>
      </c>
      <c r="AF297">
        <v>11655.745128017499</v>
      </c>
      <c r="AG297">
        <v>0.272076979859388</v>
      </c>
      <c r="AH297">
        <v>2.4447329838369E-2</v>
      </c>
      <c r="AI297">
        <v>1804.8574437469299</v>
      </c>
      <c r="AJ297">
        <v>118.293682530143</v>
      </c>
      <c r="AK297">
        <v>21.335412649825599</v>
      </c>
      <c r="AL297">
        <v>4.4704695378719697</v>
      </c>
      <c r="AM297">
        <v>7.3883171719945597</v>
      </c>
      <c r="AN297">
        <v>3.9745488274454601</v>
      </c>
      <c r="AO297">
        <v>3.3967751549240899</v>
      </c>
      <c r="AP297">
        <v>1.7304964371542799</v>
      </c>
      <c r="AQ297">
        <v>1.4138515814848001</v>
      </c>
      <c r="AR297">
        <v>0.409122527865524</v>
      </c>
      <c r="AS297">
        <v>249.369332769946</v>
      </c>
      <c r="AT297">
        <v>7.6017537039980496</v>
      </c>
      <c r="AU297">
        <v>31.2106890442221</v>
      </c>
      <c r="AV297">
        <v>0.94547053037020401</v>
      </c>
      <c r="AW297">
        <v>0.57640388360819494</v>
      </c>
      <c r="AX297">
        <v>0.12070480113820101</v>
      </c>
    </row>
    <row r="298" spans="1:50" x14ac:dyDescent="0.25">
      <c r="A298" t="s">
        <v>846</v>
      </c>
      <c r="B298" s="63">
        <v>10036.8527532561</v>
      </c>
      <c r="C298" s="133">
        <v>50773.873045136999</v>
      </c>
      <c r="D298" s="140">
        <v>0.20988257828703699</v>
      </c>
      <c r="E298" s="87">
        <v>4.5205678611796002E-2</v>
      </c>
      <c r="F298" s="31">
        <f t="shared" si="16"/>
        <v>0.21729865996178624</v>
      </c>
      <c r="G298" s="89">
        <f t="shared" si="17"/>
        <v>4.5205678611796002E-2</v>
      </c>
      <c r="H298" s="115">
        <v>0.28614075603343098</v>
      </c>
      <c r="I298" s="147">
        <v>6.725972439526E-3</v>
      </c>
      <c r="J298" s="150">
        <v>0.10913367012743658</v>
      </c>
      <c r="K298" s="167">
        <v>0.73201051972081599</v>
      </c>
      <c r="L298">
        <v>0.14851666864431201</v>
      </c>
      <c r="M298" s="32">
        <f t="shared" si="18"/>
        <v>0.75787569559835333</v>
      </c>
      <c r="N298" s="92">
        <f t="shared" si="19"/>
        <v>0.14851666864431201</v>
      </c>
      <c r="O298" s="50">
        <v>3.4924461784293102</v>
      </c>
      <c r="P298" s="50">
        <v>6.4112831154560998E-2</v>
      </c>
      <c r="Q298" s="77">
        <v>9.0480992665470897E-2</v>
      </c>
      <c r="Y298">
        <v>15226.684906918101</v>
      </c>
      <c r="Z298">
        <v>502.78922280797502</v>
      </c>
      <c r="AA298">
        <v>21414.298851540701</v>
      </c>
      <c r="AB298">
        <v>735.06599975709105</v>
      </c>
      <c r="AC298">
        <v>952.10910091804305</v>
      </c>
      <c r="AD298">
        <v>75.930092101628802</v>
      </c>
      <c r="AE298">
        <v>236441.86070502599</v>
      </c>
      <c r="AF298">
        <v>11440.416978768601</v>
      </c>
      <c r="AG298">
        <v>0.59232238884791999</v>
      </c>
      <c r="AH298">
        <v>3.8692278793890998E-2</v>
      </c>
      <c r="AI298">
        <v>1191.8625285318899</v>
      </c>
      <c r="AJ298">
        <v>78.038902469720199</v>
      </c>
      <c r="AK298">
        <v>441.43346530385298</v>
      </c>
      <c r="AL298">
        <v>47.743010809152601</v>
      </c>
      <c r="AM298">
        <v>10.2258870847007</v>
      </c>
      <c r="AN298">
        <v>1.64141803219172</v>
      </c>
      <c r="AO298">
        <v>5.1601607244441601</v>
      </c>
      <c r="AP298">
        <v>0.71984457511840005</v>
      </c>
      <c r="AQ298">
        <v>1.55530192831611</v>
      </c>
      <c r="AR298">
        <v>0.18376504503251101</v>
      </c>
      <c r="AS298">
        <v>148.925098488066</v>
      </c>
      <c r="AT298">
        <v>4.5277563647124799</v>
      </c>
      <c r="AU298">
        <v>19.0488717260348</v>
      </c>
      <c r="AV298">
        <v>0.57333932522906805</v>
      </c>
      <c r="AW298">
        <v>12.376393097420999</v>
      </c>
      <c r="AX298">
        <v>1.3177410577147399</v>
      </c>
    </row>
    <row r="299" spans="1:50" x14ac:dyDescent="0.25">
      <c r="A299" t="s">
        <v>847</v>
      </c>
      <c r="B299" s="63">
        <v>2140.1623467191598</v>
      </c>
      <c r="C299" s="133">
        <v>11144.3183524983</v>
      </c>
      <c r="D299" s="140">
        <v>2.6623814801995702</v>
      </c>
      <c r="E299" s="87">
        <v>0.38497695545038702</v>
      </c>
      <c r="F299" s="31">
        <f t="shared" si="16"/>
        <v>2.7564552173703474</v>
      </c>
      <c r="G299" s="89">
        <f t="shared" si="17"/>
        <v>0.38497695545038702</v>
      </c>
      <c r="H299" s="115">
        <v>0.331252619840124</v>
      </c>
      <c r="I299" s="147">
        <v>1.2548266449086E-2</v>
      </c>
      <c r="J299" s="150">
        <v>0.261975067043341</v>
      </c>
      <c r="K299" s="167">
        <v>8.0424717411709299</v>
      </c>
      <c r="L299">
        <v>0.94349833881147604</v>
      </c>
      <c r="M299" s="32">
        <f t="shared" si="18"/>
        <v>8.3266479114189291</v>
      </c>
      <c r="N299" s="92">
        <f t="shared" si="19"/>
        <v>0.94349833881147604</v>
      </c>
      <c r="O299" s="50">
        <v>3.0262723133968898</v>
      </c>
      <c r="P299" s="50">
        <v>9.8727883358801005E-2</v>
      </c>
      <c r="Q299" s="77">
        <v>0.27808670441901973</v>
      </c>
      <c r="Y299">
        <v>13877.407378011299</v>
      </c>
      <c r="Z299">
        <v>464.94004068667101</v>
      </c>
      <c r="AA299">
        <v>22182.9297148552</v>
      </c>
      <c r="AB299">
        <v>782.86523383275096</v>
      </c>
      <c r="AC299">
        <v>295.86729067832999</v>
      </c>
      <c r="AD299">
        <v>24.449543716343101</v>
      </c>
      <c r="AE299">
        <v>231442.32103042401</v>
      </c>
      <c r="AF299">
        <v>11347.243074252399</v>
      </c>
      <c r="AG299">
        <v>1.5655502405361E-2</v>
      </c>
      <c r="AH299">
        <v>5.3153508143170001E-3</v>
      </c>
      <c r="AI299">
        <v>943.07677489063406</v>
      </c>
      <c r="AJ299">
        <v>62.620172954014002</v>
      </c>
      <c r="AK299">
        <v>76.274121350234793</v>
      </c>
      <c r="AL299">
        <v>12.796966063824801</v>
      </c>
      <c r="AM299">
        <v>0.413998902089731</v>
      </c>
      <c r="AN299">
        <v>4.8076968216928001E-2</v>
      </c>
      <c r="AO299">
        <v>0.19441457983642699</v>
      </c>
      <c r="AP299">
        <v>3.0464626923622999E-2</v>
      </c>
      <c r="AQ299">
        <v>0.65125193935378001</v>
      </c>
      <c r="AR299">
        <v>8.3495575637969E-2</v>
      </c>
      <c r="AS299">
        <v>101.24335620404101</v>
      </c>
      <c r="AT299">
        <v>3.1668901907880098</v>
      </c>
      <c r="AU299">
        <v>12.5559603733437</v>
      </c>
      <c r="AV299">
        <v>0.38129003415851598</v>
      </c>
      <c r="AW299">
        <v>2.42823660766387</v>
      </c>
      <c r="AX299">
        <v>0.49514224500425003</v>
      </c>
    </row>
    <row r="300" spans="1:50" x14ac:dyDescent="0.25">
      <c r="A300" t="s">
        <v>848</v>
      </c>
      <c r="B300" s="63">
        <v>2159.5842918588901</v>
      </c>
      <c r="C300" s="133">
        <v>10330.692542078799</v>
      </c>
      <c r="D300" s="140">
        <v>0.210305525998569</v>
      </c>
      <c r="E300" s="87">
        <v>2.6727176479964001E-2</v>
      </c>
      <c r="F300" s="31">
        <f t="shared" si="16"/>
        <v>0.21773655229043923</v>
      </c>
      <c r="G300" s="89">
        <f t="shared" si="17"/>
        <v>2.6727176479964001E-2</v>
      </c>
      <c r="H300" s="115">
        <v>0.28597081169941002</v>
      </c>
      <c r="I300" s="147">
        <v>2.2757417980969999E-3</v>
      </c>
      <c r="J300" s="150">
        <v>6.2617955144736323E-2</v>
      </c>
      <c r="K300" s="167">
        <v>0.73480540586985099</v>
      </c>
      <c r="L300">
        <v>9.1907155767339002E-2</v>
      </c>
      <c r="M300" s="32">
        <f t="shared" si="18"/>
        <v>0.76076933746175979</v>
      </c>
      <c r="N300" s="92">
        <f t="shared" si="19"/>
        <v>9.1907155767339002E-2</v>
      </c>
      <c r="O300" s="50">
        <v>3.49524592816485</v>
      </c>
      <c r="P300" s="50">
        <v>2.7642104166641E-2</v>
      </c>
      <c r="Q300" s="77">
        <v>6.3229009307208497E-2</v>
      </c>
      <c r="Y300">
        <v>13877.2132775349</v>
      </c>
      <c r="Z300">
        <v>472.499949630564</v>
      </c>
      <c r="AA300">
        <v>22117.3167702342</v>
      </c>
      <c r="AB300">
        <v>788.65576670023597</v>
      </c>
      <c r="AC300">
        <v>336.60676628785302</v>
      </c>
      <c r="AD300">
        <v>29.5102144816485</v>
      </c>
      <c r="AE300">
        <v>235720.949572991</v>
      </c>
      <c r="AF300">
        <v>11609.5776247918</v>
      </c>
      <c r="AG300">
        <v>0.45355092699467597</v>
      </c>
      <c r="AH300">
        <v>7.8458651192006998E-2</v>
      </c>
      <c r="AI300">
        <v>956.83549600215599</v>
      </c>
      <c r="AJ300">
        <v>63.944432746902699</v>
      </c>
      <c r="AK300">
        <v>77.963071291050198</v>
      </c>
      <c r="AL300">
        <v>15.3273321838697</v>
      </c>
      <c r="AM300">
        <v>12.642964891431101</v>
      </c>
      <c r="AN300">
        <v>1.9214707929052499</v>
      </c>
      <c r="AO300">
        <v>5.7226262599789903</v>
      </c>
      <c r="AP300">
        <v>0.90636234353989997</v>
      </c>
      <c r="AQ300">
        <v>2.1912537412434498</v>
      </c>
      <c r="AR300">
        <v>0.27162570035672601</v>
      </c>
      <c r="AS300">
        <v>114.17241883572601</v>
      </c>
      <c r="AT300">
        <v>3.4715507618141399</v>
      </c>
      <c r="AU300">
        <v>14.541747208448699</v>
      </c>
      <c r="AV300">
        <v>0.43878726645392602</v>
      </c>
      <c r="AW300">
        <v>2.2501021871334799</v>
      </c>
      <c r="AX300">
        <v>0.44570563693316401</v>
      </c>
    </row>
    <row r="301" spans="1:50" x14ac:dyDescent="0.25">
      <c r="A301" t="s">
        <v>849</v>
      </c>
      <c r="B301" s="63">
        <v>3260.02707661265</v>
      </c>
      <c r="C301" s="133">
        <v>16193.643960551301</v>
      </c>
      <c r="D301" s="140">
        <v>0.72151155042300297</v>
      </c>
      <c r="E301" s="87">
        <v>0.15473788407302799</v>
      </c>
      <c r="F301" s="31">
        <f t="shared" si="16"/>
        <v>0.74700575118460288</v>
      </c>
      <c r="G301" s="89">
        <f t="shared" si="17"/>
        <v>0.15473788407302799</v>
      </c>
      <c r="H301" s="115">
        <v>0.28624257283502902</v>
      </c>
      <c r="I301" s="147">
        <v>9.3484213541800004E-3</v>
      </c>
      <c r="J301" s="150">
        <v>0.15228274126622512</v>
      </c>
      <c r="K301" s="167">
        <v>2.53714306027253</v>
      </c>
      <c r="L301">
        <v>0.46375628727699703</v>
      </c>
      <c r="M301" s="32">
        <f t="shared" si="18"/>
        <v>2.626791569019987</v>
      </c>
      <c r="N301" s="92">
        <f t="shared" si="19"/>
        <v>0.46375628727699703</v>
      </c>
      <c r="O301" s="50">
        <v>3.5401332867578299</v>
      </c>
      <c r="P301" s="50">
        <v>0.113226625155119</v>
      </c>
      <c r="Q301" s="77">
        <v>0.17497826056303584</v>
      </c>
      <c r="Y301">
        <v>16084.8636296451</v>
      </c>
      <c r="Z301">
        <v>538.00474872966697</v>
      </c>
      <c r="AA301">
        <v>22932.5108652663</v>
      </c>
      <c r="AB301">
        <v>806.65978844518099</v>
      </c>
      <c r="AC301">
        <v>28.905746830837501</v>
      </c>
      <c r="AD301">
        <v>5.2336862588712902</v>
      </c>
      <c r="AE301">
        <v>244426.16412378001</v>
      </c>
      <c r="AF301">
        <v>11930.031604481699</v>
      </c>
      <c r="AG301">
        <v>0.15375438342074901</v>
      </c>
      <c r="AH301">
        <v>1.7292238846383999E-2</v>
      </c>
      <c r="AI301">
        <v>1314.1568334457199</v>
      </c>
      <c r="AJ301">
        <v>86.701486541059893</v>
      </c>
      <c r="AK301">
        <v>128.60187666903801</v>
      </c>
      <c r="AL301">
        <v>16.519451553835999</v>
      </c>
      <c r="AM301">
        <v>69.992716410288494</v>
      </c>
      <c r="AN301">
        <v>2.3569533626594898</v>
      </c>
      <c r="AO301">
        <v>29.8164491652431</v>
      </c>
      <c r="AP301">
        <v>0.95386927909378605</v>
      </c>
      <c r="AQ301">
        <v>5.8680905764469404</v>
      </c>
      <c r="AR301">
        <v>0.24917642800298501</v>
      </c>
      <c r="AS301">
        <v>95.805291060735001</v>
      </c>
      <c r="AT301">
        <v>3.0050871475863699</v>
      </c>
      <c r="AU301">
        <v>9.5957600962835006</v>
      </c>
      <c r="AV301">
        <v>0.29367083215388701</v>
      </c>
      <c r="AW301">
        <v>3.5637575803872701</v>
      </c>
      <c r="AX301">
        <v>0.41730941786578901</v>
      </c>
    </row>
    <row r="302" spans="1:50" x14ac:dyDescent="0.25">
      <c r="A302" t="s">
        <v>850</v>
      </c>
      <c r="B302" s="63">
        <v>962.88402478513001</v>
      </c>
      <c r="C302" s="133">
        <v>4510.4681713720101</v>
      </c>
      <c r="D302" s="140">
        <v>0.88088994040873103</v>
      </c>
      <c r="E302" s="87">
        <v>0.12448730938079899</v>
      </c>
      <c r="F302" s="31">
        <f t="shared" si="16"/>
        <v>0.91201568604161476</v>
      </c>
      <c r="G302" s="89">
        <f t="shared" si="17"/>
        <v>0.12448730938079899</v>
      </c>
      <c r="H302" s="115">
        <v>0.30110099523546602</v>
      </c>
      <c r="I302" s="147">
        <v>7.9044711138690008E-3</v>
      </c>
      <c r="J302" s="150">
        <v>0.18576213582989881</v>
      </c>
      <c r="K302" s="167">
        <v>2.9222031118076899</v>
      </c>
      <c r="L302">
        <v>0.39618500176197702</v>
      </c>
      <c r="M302" s="32">
        <f t="shared" si="18"/>
        <v>3.0254574987331941</v>
      </c>
      <c r="N302" s="92">
        <f t="shared" si="19"/>
        <v>0.39618500176197702</v>
      </c>
      <c r="O302" s="50">
        <v>3.32138946386736</v>
      </c>
      <c r="P302" s="50">
        <v>7.5556721824986003E-2</v>
      </c>
      <c r="Q302" s="77">
        <v>0.16778984451533568</v>
      </c>
      <c r="Y302">
        <v>16232.5840862143</v>
      </c>
      <c r="Z302">
        <v>545.42780698878403</v>
      </c>
      <c r="AA302">
        <v>23144.726330868802</v>
      </c>
      <c r="AB302">
        <v>803.15601791219603</v>
      </c>
      <c r="AC302">
        <v>63.794511719555302</v>
      </c>
      <c r="AD302">
        <v>11.3485733291334</v>
      </c>
      <c r="AE302">
        <v>245644.327975569</v>
      </c>
      <c r="AF302">
        <v>12082.111800255299</v>
      </c>
      <c r="AG302">
        <v>4.7609638518393997E-2</v>
      </c>
      <c r="AH302">
        <v>9.4895358250850007E-3</v>
      </c>
      <c r="AI302">
        <v>1450.55258364208</v>
      </c>
      <c r="AJ302">
        <v>95.262457009360702</v>
      </c>
      <c r="AK302">
        <v>33.064961486867901</v>
      </c>
      <c r="AL302">
        <v>9.3730616962304492</v>
      </c>
      <c r="AM302">
        <v>1.88341829549068</v>
      </c>
      <c r="AN302">
        <v>0.40693020340306901</v>
      </c>
      <c r="AO302">
        <v>0.71552890849026596</v>
      </c>
      <c r="AP302">
        <v>0.16500840649196299</v>
      </c>
      <c r="AQ302">
        <v>0.21371814248530399</v>
      </c>
      <c r="AR302">
        <v>3.4514331703723998E-2</v>
      </c>
      <c r="AS302">
        <v>146.44516301164799</v>
      </c>
      <c r="AT302">
        <v>4.5300057728260699</v>
      </c>
      <c r="AU302">
        <v>15.7776948586001</v>
      </c>
      <c r="AV302">
        <v>0.48988130695375098</v>
      </c>
      <c r="AW302">
        <v>1.01415623369897</v>
      </c>
      <c r="AX302">
        <v>0.26995360506401</v>
      </c>
    </row>
    <row r="303" spans="1:50" x14ac:dyDescent="0.25">
      <c r="A303" t="s">
        <v>851</v>
      </c>
      <c r="B303" s="63">
        <v>131.535816597267</v>
      </c>
      <c r="C303" s="133">
        <v>282.39721762782801</v>
      </c>
      <c r="D303" s="140">
        <v>0.367968259490284</v>
      </c>
      <c r="E303" s="87">
        <v>4.0975458895450997E-2</v>
      </c>
      <c r="F303" s="31">
        <f t="shared" si="16"/>
        <v>0.38097020890584354</v>
      </c>
      <c r="G303" s="89">
        <f t="shared" si="17"/>
        <v>4.0975458895450997E-2</v>
      </c>
      <c r="H303" s="115">
        <v>0.289052269980619</v>
      </c>
      <c r="I303" s="147">
        <v>4.1499003675940001E-3</v>
      </c>
      <c r="J303" s="150">
        <v>0.12892816998802836</v>
      </c>
      <c r="K303" s="167">
        <v>1.2719549282102001</v>
      </c>
      <c r="L303">
        <v>0.13842433743885099</v>
      </c>
      <c r="M303" s="32">
        <f t="shared" si="18"/>
        <v>1.3168987330328477</v>
      </c>
      <c r="N303" s="92">
        <f t="shared" si="19"/>
        <v>0.13842433743885099</v>
      </c>
      <c r="O303" s="50">
        <v>3.4600358784968499</v>
      </c>
      <c r="P303" s="50">
        <v>4.3545776792037E-2</v>
      </c>
      <c r="Q303" s="77">
        <v>0.11564442705600289</v>
      </c>
      <c r="Y303">
        <v>16516.987382826701</v>
      </c>
      <c r="Z303">
        <v>532.794528990093</v>
      </c>
      <c r="AA303">
        <v>22737.6809760906</v>
      </c>
      <c r="AB303">
        <v>794.080236219124</v>
      </c>
      <c r="AC303">
        <v>54.293269594246603</v>
      </c>
      <c r="AD303">
        <v>17.263102598798401</v>
      </c>
      <c r="AE303">
        <v>240866.00733529299</v>
      </c>
      <c r="AF303">
        <v>11449.5727830625</v>
      </c>
      <c r="AG303">
        <v>6.7864258198930003E-3</v>
      </c>
      <c r="AH303">
        <v>4.8634593678429996E-3</v>
      </c>
      <c r="AI303">
        <v>1356.14972856332</v>
      </c>
      <c r="AJ303">
        <v>91.595925742177897</v>
      </c>
      <c r="AK303">
        <v>2.9520647851503199</v>
      </c>
      <c r="AL303">
        <v>0.43820890962362602</v>
      </c>
      <c r="AM303">
        <v>0.14107258075582799</v>
      </c>
      <c r="AN303">
        <v>3.7809389488745002E-2</v>
      </c>
      <c r="AO303">
        <v>2.1065097211973999E-2</v>
      </c>
      <c r="AP303">
        <v>1.3746095894086E-2</v>
      </c>
      <c r="AQ303">
        <v>8.5846796876324002E-2</v>
      </c>
      <c r="AR303">
        <v>2.958951793648E-2</v>
      </c>
      <c r="AS303">
        <v>108.20357080847199</v>
      </c>
      <c r="AT303">
        <v>3.2292366223968898</v>
      </c>
      <c r="AU303">
        <v>11.0681268260343</v>
      </c>
      <c r="AV303">
        <v>0.33255867159132702</v>
      </c>
      <c r="AW303">
        <v>7.0632642033694001E-2</v>
      </c>
      <c r="AX303">
        <v>1.5146355944558E-2</v>
      </c>
    </row>
    <row r="304" spans="1:50" x14ac:dyDescent="0.25">
      <c r="A304" t="s">
        <v>852</v>
      </c>
      <c r="B304" s="63">
        <v>4028.26695725015</v>
      </c>
      <c r="C304" s="133">
        <v>19920.805720473902</v>
      </c>
      <c r="D304" s="140">
        <v>2.16545880651883</v>
      </c>
      <c r="E304" s="87">
        <v>0.342184427243519</v>
      </c>
      <c r="F304" s="31">
        <f t="shared" si="16"/>
        <v>2.2419740633043928</v>
      </c>
      <c r="G304" s="89">
        <f t="shared" si="17"/>
        <v>0.342184427243519</v>
      </c>
      <c r="H304" s="115">
        <v>0.32093392811006499</v>
      </c>
      <c r="I304" s="147">
        <v>1.4832269123533E-2</v>
      </c>
      <c r="J304" s="150">
        <v>0.29247021929598738</v>
      </c>
      <c r="K304" s="167">
        <v>6.7623080883957298</v>
      </c>
      <c r="L304">
        <v>0.87776005829508497</v>
      </c>
      <c r="M304" s="32">
        <f t="shared" si="18"/>
        <v>7.0012504032017491</v>
      </c>
      <c r="N304" s="92">
        <f t="shared" si="19"/>
        <v>0.87776005829508497</v>
      </c>
      <c r="O304" s="50">
        <v>3.13527080589401</v>
      </c>
      <c r="P304" s="50">
        <v>0.12584357586940501</v>
      </c>
      <c r="Q304" s="77">
        <v>0.30922537881917</v>
      </c>
      <c r="Y304">
        <v>16321.476344340001</v>
      </c>
      <c r="Z304">
        <v>546.404374415608</v>
      </c>
      <c r="AA304">
        <v>22726.810695959601</v>
      </c>
      <c r="AB304">
        <v>786.19808980739595</v>
      </c>
      <c r="AC304">
        <v>35.165055811050998</v>
      </c>
      <c r="AD304">
        <v>3.8033450551778998</v>
      </c>
      <c r="AE304">
        <v>241089.44806592099</v>
      </c>
      <c r="AF304">
        <v>11724.991274820501</v>
      </c>
      <c r="AG304">
        <v>7.6343871976184002E-2</v>
      </c>
      <c r="AH304">
        <v>1.2282651950915E-2</v>
      </c>
      <c r="AI304">
        <v>1354.69719328321</v>
      </c>
      <c r="AJ304">
        <v>89.684673351006893</v>
      </c>
      <c r="AK304">
        <v>163.76436444411499</v>
      </c>
      <c r="AL304">
        <v>30.093638163163899</v>
      </c>
      <c r="AM304">
        <v>0.21925411214281401</v>
      </c>
      <c r="AN304">
        <v>3.5373434091161997E-2</v>
      </c>
      <c r="AO304">
        <v>9.1912349247460001E-2</v>
      </c>
      <c r="AP304">
        <v>2.1418084998468999E-2</v>
      </c>
      <c r="AQ304">
        <v>9.2826812019602994E-2</v>
      </c>
      <c r="AR304">
        <v>2.2872304512595001E-2</v>
      </c>
      <c r="AS304">
        <v>182.012147496175</v>
      </c>
      <c r="AT304">
        <v>5.4922373088496697</v>
      </c>
      <c r="AU304">
        <v>21.233276553148102</v>
      </c>
      <c r="AV304">
        <v>0.64082191245543496</v>
      </c>
      <c r="AW304">
        <v>4.6231022393888299</v>
      </c>
      <c r="AX304">
        <v>0.84216807156669704</v>
      </c>
    </row>
    <row r="305" spans="1:50" x14ac:dyDescent="0.25">
      <c r="A305" t="s">
        <v>853</v>
      </c>
      <c r="B305" s="63">
        <v>862.07193309407296</v>
      </c>
      <c r="C305" s="133">
        <v>4248.3500218673298</v>
      </c>
      <c r="D305" s="140">
        <v>21.815907524619099</v>
      </c>
      <c r="E305" s="87">
        <v>4.3352258269539501</v>
      </c>
      <c r="F305" s="31">
        <f t="shared" si="16"/>
        <v>22.586760223932181</v>
      </c>
      <c r="G305" s="89">
        <f t="shared" si="17"/>
        <v>4.3352258269539501</v>
      </c>
      <c r="H305" s="115">
        <v>0.67785440648643402</v>
      </c>
      <c r="I305" s="147">
        <v>0.10523378233758</v>
      </c>
      <c r="J305" s="150">
        <v>0.78123252385637654</v>
      </c>
      <c r="K305" s="167">
        <v>31.865845507083002</v>
      </c>
      <c r="L305">
        <v>2.9290135262618802</v>
      </c>
      <c r="M305" s="32">
        <f t="shared" si="18"/>
        <v>32.991807055889005</v>
      </c>
      <c r="N305" s="92">
        <f t="shared" si="19"/>
        <v>2.9290135262618802</v>
      </c>
      <c r="O305" s="50">
        <v>1.46893444852611</v>
      </c>
      <c r="P305" s="50">
        <v>0.19009553632423601</v>
      </c>
      <c r="Q305" s="77">
        <v>0.7102748344076627</v>
      </c>
      <c r="Y305">
        <v>17267.186967110702</v>
      </c>
      <c r="Z305">
        <v>584.183520708728</v>
      </c>
      <c r="AA305">
        <v>20972.1895174192</v>
      </c>
      <c r="AB305">
        <v>739.65179714110104</v>
      </c>
      <c r="AC305">
        <v>29.983182894700501</v>
      </c>
      <c r="AD305">
        <v>3.4001472300156399</v>
      </c>
      <c r="AE305">
        <v>247605.60604218001</v>
      </c>
      <c r="AF305">
        <v>12000.651220755901</v>
      </c>
      <c r="AG305">
        <v>1.1378941681114E-2</v>
      </c>
      <c r="AH305">
        <v>4.6601449146389997E-3</v>
      </c>
      <c r="AI305">
        <v>770.11546591071306</v>
      </c>
      <c r="AJ305">
        <v>51.137814575306301</v>
      </c>
      <c r="AK305">
        <v>34.803398912657997</v>
      </c>
      <c r="AL305">
        <v>8.87887874826691</v>
      </c>
      <c r="AM305">
        <v>1.1909963987512799</v>
      </c>
      <c r="AN305">
        <v>0.27490188568231499</v>
      </c>
      <c r="AO305">
        <v>0.54294665875627601</v>
      </c>
      <c r="AP305">
        <v>5.3929495875403001E-2</v>
      </c>
      <c r="AQ305">
        <v>0.31597714428908702</v>
      </c>
      <c r="AR305">
        <v>4.2839225103774997E-2</v>
      </c>
      <c r="AS305">
        <v>30.999012659005501</v>
      </c>
      <c r="AT305">
        <v>1.0001644506538301</v>
      </c>
      <c r="AU305">
        <v>3.34884804704437</v>
      </c>
      <c r="AV305">
        <v>0.104604952885249</v>
      </c>
      <c r="AW305">
        <v>0.980890605364102</v>
      </c>
      <c r="AX305">
        <v>0.25099924761806702</v>
      </c>
    </row>
    <row r="306" spans="1:50" x14ac:dyDescent="0.25">
      <c r="A306" t="s">
        <v>854</v>
      </c>
      <c r="B306" s="63">
        <v>16140.850376594</v>
      </c>
      <c r="C306" s="133">
        <v>83360.300289111401</v>
      </c>
      <c r="D306" s="140">
        <v>0.62451690827333795</v>
      </c>
      <c r="E306" s="87">
        <v>0.134956030146859</v>
      </c>
      <c r="F306" s="31">
        <f t="shared" si="16"/>
        <v>0.64658385845480038</v>
      </c>
      <c r="G306" s="89">
        <f t="shared" si="17"/>
        <v>0.134956030146859</v>
      </c>
      <c r="H306" s="115">
        <v>0.29041440279423197</v>
      </c>
      <c r="I306" s="147">
        <v>6.9144803801060003E-3</v>
      </c>
      <c r="J306" s="150">
        <v>0.11017759904561494</v>
      </c>
      <c r="K306" s="167">
        <v>2.15073060007161</v>
      </c>
      <c r="L306">
        <v>0.42325197824057298</v>
      </c>
      <c r="M306" s="32">
        <f t="shared" si="18"/>
        <v>2.2267254440490847</v>
      </c>
      <c r="N306" s="92">
        <f t="shared" si="19"/>
        <v>0.42325197824057298</v>
      </c>
      <c r="O306" s="50">
        <v>3.4441987543158401</v>
      </c>
      <c r="P306" s="50">
        <v>7.3655266860727001E-2</v>
      </c>
      <c r="Q306" s="77">
        <v>0.10866823657663013</v>
      </c>
      <c r="Y306">
        <v>17213.211408223899</v>
      </c>
      <c r="Z306">
        <v>565.37154407615299</v>
      </c>
      <c r="AA306">
        <v>20928.2570509262</v>
      </c>
      <c r="AB306">
        <v>744.39693140678298</v>
      </c>
      <c r="AC306">
        <v>46.2654704416424</v>
      </c>
      <c r="AD306">
        <v>10.6578507100908</v>
      </c>
      <c r="AE306">
        <v>246628.821955302</v>
      </c>
      <c r="AF306">
        <v>12043.9153823984</v>
      </c>
      <c r="AG306">
        <v>5.5306126090577001E-2</v>
      </c>
      <c r="AH306">
        <v>1.0444618935769E-2</v>
      </c>
      <c r="AI306">
        <v>820.84408579713102</v>
      </c>
      <c r="AJ306">
        <v>54.316829625067001</v>
      </c>
      <c r="AK306">
        <v>673.01623768440697</v>
      </c>
      <c r="AL306">
        <v>71.242679347659106</v>
      </c>
      <c r="AM306">
        <v>0.136728328503117</v>
      </c>
      <c r="AN306">
        <v>2.7816678061488999E-2</v>
      </c>
      <c r="AO306">
        <v>6.5427351817603993E-2</v>
      </c>
      <c r="AP306">
        <v>1.8101031806395999E-2</v>
      </c>
      <c r="AQ306">
        <v>0.21803240458583001</v>
      </c>
      <c r="AR306">
        <v>3.5536656397030998E-2</v>
      </c>
      <c r="AS306">
        <v>33.349213195312998</v>
      </c>
      <c r="AT306">
        <v>1.03531768976177</v>
      </c>
      <c r="AU306">
        <v>3.7872942798280498</v>
      </c>
      <c r="AV306">
        <v>0.118567700561927</v>
      </c>
      <c r="AW306">
        <v>19.4966414415474</v>
      </c>
      <c r="AX306">
        <v>2.1126289974653298</v>
      </c>
    </row>
    <row r="307" spans="1:50" x14ac:dyDescent="0.25">
      <c r="A307" t="s">
        <v>855</v>
      </c>
      <c r="B307" s="63">
        <v>3016.9962711481699</v>
      </c>
      <c r="C307" s="133">
        <v>14784.2295936713</v>
      </c>
      <c r="D307" s="140">
        <v>0.46831779536072998</v>
      </c>
      <c r="E307" s="87">
        <v>0.14120097086778799</v>
      </c>
      <c r="F307" s="31">
        <f t="shared" si="16"/>
        <v>0.4848655386202198</v>
      </c>
      <c r="G307" s="89">
        <f t="shared" si="17"/>
        <v>0.14120097086778799</v>
      </c>
      <c r="H307" s="115">
        <v>0.29067338947393601</v>
      </c>
      <c r="I307" s="147">
        <v>2.5651195643335001E-2</v>
      </c>
      <c r="J307" s="150">
        <v>0.29268826887950644</v>
      </c>
      <c r="K307" s="167">
        <v>1.60912704159319</v>
      </c>
      <c r="L307">
        <v>0.56020364037995396</v>
      </c>
      <c r="M307" s="32">
        <f t="shared" si="18"/>
        <v>1.6659846315032132</v>
      </c>
      <c r="N307" s="92">
        <f t="shared" si="19"/>
        <v>0.56020364037995396</v>
      </c>
      <c r="O307" s="50">
        <v>3.4388935052865199</v>
      </c>
      <c r="P307" s="50">
        <v>0.20776418169227201</v>
      </c>
      <c r="Q307" s="77">
        <v>0.17353870707516986</v>
      </c>
      <c r="Y307">
        <v>16614.997649422101</v>
      </c>
      <c r="Z307">
        <v>559.67460376263</v>
      </c>
      <c r="AA307">
        <v>22391.513655357299</v>
      </c>
      <c r="AB307">
        <v>799.95909501889105</v>
      </c>
      <c r="AC307">
        <v>27.206253800161001</v>
      </c>
      <c r="AD307">
        <v>3.2549877045132298</v>
      </c>
      <c r="AE307">
        <v>247318.299666526</v>
      </c>
      <c r="AF307">
        <v>12197.1411043878</v>
      </c>
      <c r="AG307">
        <v>0.111408116580456</v>
      </c>
      <c r="AH307">
        <v>1.4644204855595E-2</v>
      </c>
      <c r="AI307">
        <v>1177.3753426288399</v>
      </c>
      <c r="AJ307">
        <v>77.896759891909298</v>
      </c>
      <c r="AK307">
        <v>114.492439085367</v>
      </c>
      <c r="AL307">
        <v>24.9471606009722</v>
      </c>
      <c r="AM307">
        <v>1.7339856288023101</v>
      </c>
      <c r="AN307">
        <v>0.12244666886514501</v>
      </c>
      <c r="AO307">
        <v>1.04381816046898</v>
      </c>
      <c r="AP307">
        <v>7.8141466601819004E-2</v>
      </c>
      <c r="AQ307">
        <v>0.43939031148756402</v>
      </c>
      <c r="AR307">
        <v>5.3151050097546997E-2</v>
      </c>
      <c r="AS307">
        <v>99.443331763920298</v>
      </c>
      <c r="AT307">
        <v>3.0919765925767901</v>
      </c>
      <c r="AU307">
        <v>11.4076620978786</v>
      </c>
      <c r="AV307">
        <v>0.348334672249074</v>
      </c>
      <c r="AW307">
        <v>3.2836853116260301</v>
      </c>
      <c r="AX307">
        <v>0.71206149964298704</v>
      </c>
    </row>
    <row r="308" spans="1:50" x14ac:dyDescent="0.25">
      <c r="A308" t="s">
        <v>856</v>
      </c>
      <c r="B308" s="63">
        <v>2328.2802471403402</v>
      </c>
      <c r="C308" s="133">
        <v>11191.811916073701</v>
      </c>
      <c r="D308" s="140">
        <v>2.6538062989981001E-2</v>
      </c>
      <c r="E308" s="87">
        <v>2.6036720911049999E-3</v>
      </c>
      <c r="F308" s="31">
        <f t="shared" si="16"/>
        <v>2.7475770370124684E-2</v>
      </c>
      <c r="G308" s="89">
        <f t="shared" si="17"/>
        <v>2.6036720911049999E-3</v>
      </c>
      <c r="H308" s="115">
        <v>0.279867784529231</v>
      </c>
      <c r="I308" s="147">
        <v>1.9363788366419999E-3</v>
      </c>
      <c r="J308" s="150">
        <v>7.0521306610540818E-2</v>
      </c>
      <c r="K308" s="167">
        <v>9.4765312117571998E-2</v>
      </c>
      <c r="L308">
        <v>9.2127436101469996E-3</v>
      </c>
      <c r="M308" s="32">
        <f t="shared" si="18"/>
        <v>9.8113790587451857E-2</v>
      </c>
      <c r="N308" s="92">
        <f t="shared" si="19"/>
        <v>9.2127436101469996E-3</v>
      </c>
      <c r="O308" s="50">
        <v>3.57322889637505</v>
      </c>
      <c r="P308" s="50">
        <v>2.4596500010127E-2</v>
      </c>
      <c r="Q308" s="77">
        <v>7.0806460942461277E-2</v>
      </c>
      <c r="Y308">
        <v>15926.502683634601</v>
      </c>
      <c r="Z308">
        <v>522.25127322519302</v>
      </c>
      <c r="AA308">
        <v>17092.944268965999</v>
      </c>
      <c r="AB308">
        <v>596.84248439531098</v>
      </c>
      <c r="AC308">
        <v>10.0042682149657</v>
      </c>
      <c r="AD308">
        <v>1.70771809046277</v>
      </c>
      <c r="AE308">
        <v>239951.91914465299</v>
      </c>
      <c r="AF308">
        <v>11528.5218183202</v>
      </c>
      <c r="AG308">
        <v>3.1455158891773E-2</v>
      </c>
      <c r="AH308">
        <v>7.8063144319449997E-3</v>
      </c>
      <c r="AI308">
        <v>681.57176677815903</v>
      </c>
      <c r="AJ308">
        <v>46.551070067978003</v>
      </c>
      <c r="AK308">
        <v>89.760524440571501</v>
      </c>
      <c r="AL308">
        <v>11.7201462136227</v>
      </c>
      <c r="AM308">
        <v>15.4983720564825</v>
      </c>
      <c r="AN308">
        <v>4.3707211086898097</v>
      </c>
      <c r="AO308">
        <v>6.47602999695913</v>
      </c>
      <c r="AP308">
        <v>0.26050203630976099</v>
      </c>
      <c r="AQ308">
        <v>1.3466186167543699</v>
      </c>
      <c r="AR308">
        <v>9.5651061055010006E-2</v>
      </c>
      <c r="AS308">
        <v>121.94791820744901</v>
      </c>
      <c r="AT308">
        <v>3.73723710157094</v>
      </c>
      <c r="AU308">
        <v>17.317133461208801</v>
      </c>
      <c r="AV308">
        <v>0.54608277518485304</v>
      </c>
      <c r="AW308">
        <v>2.6179952466038801</v>
      </c>
      <c r="AX308">
        <v>0.32416210831978898</v>
      </c>
    </row>
    <row r="309" spans="1:50" x14ac:dyDescent="0.25">
      <c r="A309" t="s">
        <v>857</v>
      </c>
      <c r="B309" s="63">
        <v>1440.8555436696699</v>
      </c>
      <c r="C309" s="133">
        <v>7282.3038694747702</v>
      </c>
      <c r="D309" s="140">
        <v>0.475920328410606</v>
      </c>
      <c r="E309" s="87">
        <v>7.8112442652558997E-2</v>
      </c>
      <c r="F309" s="31">
        <f t="shared" si="16"/>
        <v>0.49273670285660504</v>
      </c>
      <c r="G309" s="89">
        <f t="shared" si="17"/>
        <v>7.8112442652558997E-2</v>
      </c>
      <c r="H309" s="115">
        <v>0.29229315650441101</v>
      </c>
      <c r="I309" s="147">
        <v>5.4854918405879997E-3</v>
      </c>
      <c r="J309" s="150">
        <v>0.11434336342284998</v>
      </c>
      <c r="K309" s="167">
        <v>1.6269098789168699</v>
      </c>
      <c r="L309">
        <v>0.24969406698711399</v>
      </c>
      <c r="M309" s="32">
        <f t="shared" si="18"/>
        <v>1.684395815281742</v>
      </c>
      <c r="N309" s="92">
        <f t="shared" si="19"/>
        <v>0.24969406698711399</v>
      </c>
      <c r="O309" s="50">
        <v>3.4209420965251298</v>
      </c>
      <c r="P309" s="50">
        <v>5.7636695319163003E-2</v>
      </c>
      <c r="Q309" s="77">
        <v>0.10977630833410484</v>
      </c>
      <c r="Y309">
        <v>16405.7509681796</v>
      </c>
      <c r="Z309">
        <v>532.36481987829097</v>
      </c>
      <c r="AA309">
        <v>22346.329308431599</v>
      </c>
      <c r="AB309">
        <v>784.35368239958405</v>
      </c>
      <c r="AC309">
        <v>23.465140836248398</v>
      </c>
      <c r="AD309">
        <v>2.8765104316577101</v>
      </c>
      <c r="AE309">
        <v>242431.962729722</v>
      </c>
      <c r="AF309">
        <v>11705.635430738201</v>
      </c>
      <c r="AG309">
        <v>1.1343826729287501</v>
      </c>
      <c r="AH309">
        <v>5.7209510966353003E-2</v>
      </c>
      <c r="AI309">
        <v>1016.08032886257</v>
      </c>
      <c r="AJ309">
        <v>66.334500950837807</v>
      </c>
      <c r="AK309">
        <v>59.266326655174801</v>
      </c>
      <c r="AL309">
        <v>16.7166560330386</v>
      </c>
      <c r="AM309">
        <v>41.449224327707597</v>
      </c>
      <c r="AN309">
        <v>1.42973199357604</v>
      </c>
      <c r="AO309">
        <v>17.415185529641199</v>
      </c>
      <c r="AP309">
        <v>0.58943351146241796</v>
      </c>
      <c r="AQ309">
        <v>3.3955587980486501</v>
      </c>
      <c r="AR309">
        <v>0.170377459112806</v>
      </c>
      <c r="AS309">
        <v>53.6874729850664</v>
      </c>
      <c r="AT309">
        <v>1.63963172518961</v>
      </c>
      <c r="AU309">
        <v>5.5536090174658002</v>
      </c>
      <c r="AV309">
        <v>0.16991176886385601</v>
      </c>
      <c r="AW309">
        <v>1.66563239231144</v>
      </c>
      <c r="AX309">
        <v>0.46360646392126198</v>
      </c>
    </row>
    <row r="310" spans="1:50" x14ac:dyDescent="0.25">
      <c r="A310" t="s">
        <v>858</v>
      </c>
      <c r="B310" s="63">
        <v>5763.4085201399002</v>
      </c>
      <c r="C310" s="133">
        <v>29085.0268141493</v>
      </c>
      <c r="D310" s="140">
        <v>0.450405256573432</v>
      </c>
      <c r="E310" s="87">
        <v>9.8420950855972994E-2</v>
      </c>
      <c r="F310" s="31">
        <f t="shared" si="16"/>
        <v>0.46632007045053625</v>
      </c>
      <c r="G310" s="89">
        <f t="shared" si="17"/>
        <v>9.8420950855972994E-2</v>
      </c>
      <c r="H310" s="115">
        <v>0.28799515525730102</v>
      </c>
      <c r="I310" s="147">
        <v>1.0027576234473E-2</v>
      </c>
      <c r="J310" s="150">
        <v>0.15934068664403248</v>
      </c>
      <c r="K310" s="167">
        <v>1.56225933101075</v>
      </c>
      <c r="L310">
        <v>0.30651522920123098</v>
      </c>
      <c r="M310" s="32">
        <f t="shared" si="18"/>
        <v>1.6174608769917123</v>
      </c>
      <c r="N310" s="92">
        <f t="shared" si="19"/>
        <v>0.30651522920123098</v>
      </c>
      <c r="O310" s="50">
        <v>3.4726998870026198</v>
      </c>
      <c r="P310" s="50">
        <v>9.0627067328327995E-2</v>
      </c>
      <c r="Q310" s="77">
        <v>0.13301228175504304</v>
      </c>
      <c r="Y310">
        <v>16604.942635887401</v>
      </c>
      <c r="Z310">
        <v>553.39955094761797</v>
      </c>
      <c r="AA310">
        <v>21956.791215085901</v>
      </c>
      <c r="AB310">
        <v>760.16514014705604</v>
      </c>
      <c r="AC310">
        <v>27.963110037864901</v>
      </c>
      <c r="AD310">
        <v>3.4865548144253</v>
      </c>
      <c r="AE310">
        <v>244076.824386283</v>
      </c>
      <c r="AF310">
        <v>11699.9840202102</v>
      </c>
      <c r="AG310">
        <v>6.0641389088359997E-3</v>
      </c>
      <c r="AH310">
        <v>3.3712593745789999E-3</v>
      </c>
      <c r="AI310">
        <v>1077.95082131341</v>
      </c>
      <c r="AJ310">
        <v>70.956172401355104</v>
      </c>
      <c r="AK310">
        <v>229.14200111501299</v>
      </c>
      <c r="AL310">
        <v>12.520726037534001</v>
      </c>
      <c r="AM310">
        <v>0.118666067483435</v>
      </c>
      <c r="AN310">
        <v>2.5497238291047001E-2</v>
      </c>
      <c r="AO310">
        <v>5.2760145323322002E-2</v>
      </c>
      <c r="AP310">
        <v>1.6009586856590999E-2</v>
      </c>
      <c r="AQ310">
        <v>0.13298902564641399</v>
      </c>
      <c r="AR310">
        <v>2.7180167803106999E-2</v>
      </c>
      <c r="AS310">
        <v>67.1454260716215</v>
      </c>
      <c r="AT310">
        <v>2.05587485747406</v>
      </c>
      <c r="AU310">
        <v>7.2709360125514104</v>
      </c>
      <c r="AV310">
        <v>0.22007743766607099</v>
      </c>
      <c r="AW310">
        <v>6.6069762947018802</v>
      </c>
      <c r="AX310">
        <v>0.342461984195781</v>
      </c>
    </row>
    <row r="311" spans="1:50" x14ac:dyDescent="0.25">
      <c r="A311" t="s">
        <v>859</v>
      </c>
      <c r="B311" s="63">
        <v>203.173164353212</v>
      </c>
      <c r="C311" s="133">
        <v>662.92147933938304</v>
      </c>
      <c r="D311" s="140">
        <v>0.15016005711937599</v>
      </c>
      <c r="E311" s="87">
        <v>7.3212680901839997E-3</v>
      </c>
      <c r="F311" s="31">
        <f t="shared" si="16"/>
        <v>0.15546587743553075</v>
      </c>
      <c r="G311" s="89">
        <f t="shared" si="17"/>
        <v>7.3212680901839997E-3</v>
      </c>
      <c r="H311" s="115">
        <v>0.28502824160356999</v>
      </c>
      <c r="I311" s="147">
        <v>2.8966592666270002E-3</v>
      </c>
      <c r="J311" s="150">
        <v>0.20843835322681503</v>
      </c>
      <c r="K311" s="167">
        <v>0.52609366409463099</v>
      </c>
      <c r="L311">
        <v>2.5086413026675001E-2</v>
      </c>
      <c r="M311" s="32">
        <f t="shared" si="18"/>
        <v>0.54468288485481275</v>
      </c>
      <c r="N311" s="92">
        <f t="shared" si="19"/>
        <v>2.5086413026675001E-2</v>
      </c>
      <c r="O311" s="50">
        <v>3.50562471612897</v>
      </c>
      <c r="P311" s="50">
        <v>3.3801648616822999E-2</v>
      </c>
      <c r="Q311" s="77">
        <v>0.20220736216812848</v>
      </c>
      <c r="Y311">
        <v>16340.9460355255</v>
      </c>
      <c r="Z311">
        <v>570.78669254348495</v>
      </c>
      <c r="AA311">
        <v>22217.1758000626</v>
      </c>
      <c r="AB311">
        <v>792.50624394316901</v>
      </c>
      <c r="AC311">
        <v>26.1461385290661</v>
      </c>
      <c r="AD311">
        <v>3.95095170222115</v>
      </c>
      <c r="AE311">
        <v>245718.41785818001</v>
      </c>
      <c r="AF311">
        <v>12453.0148378878</v>
      </c>
      <c r="AG311">
        <v>0.142007285165138</v>
      </c>
      <c r="AH311">
        <v>3.1859014792494998E-2</v>
      </c>
      <c r="AI311">
        <v>1384.1761687053199</v>
      </c>
      <c r="AJ311">
        <v>94.863901750994998</v>
      </c>
      <c r="AK311">
        <v>4.8844082787355703</v>
      </c>
      <c r="AL311">
        <v>0.54833063767894596</v>
      </c>
      <c r="AM311">
        <v>25.3376819256146</v>
      </c>
      <c r="AN311">
        <v>3.7966076187076299</v>
      </c>
      <c r="AO311">
        <v>10.419981340525499</v>
      </c>
      <c r="AP311">
        <v>1.46741577574959</v>
      </c>
      <c r="AQ311">
        <v>1.8254837487779401</v>
      </c>
      <c r="AR311">
        <v>0.28667845801379799</v>
      </c>
      <c r="AS311">
        <v>109.48983805034101</v>
      </c>
      <c r="AT311">
        <v>3.42981566660792</v>
      </c>
      <c r="AU311">
        <v>11.0135520887229</v>
      </c>
      <c r="AV311">
        <v>0.339109601891388</v>
      </c>
      <c r="AW311">
        <v>0.14278401847553801</v>
      </c>
      <c r="AX311">
        <v>2.0309860133294E-2</v>
      </c>
    </row>
    <row r="312" spans="1:50" x14ac:dyDescent="0.25">
      <c r="A312" t="s">
        <v>860</v>
      </c>
      <c r="B312" s="63">
        <v>151.381352717314</v>
      </c>
      <c r="C312" s="133">
        <v>268.09956008570401</v>
      </c>
      <c r="D312" s="140">
        <v>10.4542024635322</v>
      </c>
      <c r="E312" s="87">
        <v>0.99911557634705905</v>
      </c>
      <c r="F312" s="31">
        <f t="shared" si="16"/>
        <v>10.823595768811163</v>
      </c>
      <c r="G312" s="89">
        <f t="shared" si="17"/>
        <v>0.99911557634705905</v>
      </c>
      <c r="H312" s="115">
        <v>0.44053690913412102</v>
      </c>
      <c r="I312" s="147">
        <v>3.2856323943336999E-2</v>
      </c>
      <c r="J312" s="150">
        <v>0.7803902742919504</v>
      </c>
      <c r="K312" s="167">
        <v>23.756499627094598</v>
      </c>
      <c r="L312">
        <v>2.1275786200007398</v>
      </c>
      <c r="M312" s="32">
        <f t="shared" si="18"/>
        <v>24.595922045946999</v>
      </c>
      <c r="N312" s="92">
        <f t="shared" si="19"/>
        <v>2.1275786200007398</v>
      </c>
      <c r="O312" s="50">
        <v>2.2664332096384698</v>
      </c>
      <c r="P312" s="50">
        <v>0.15259705561742401</v>
      </c>
      <c r="Q312" s="77">
        <v>0.75179608831426703</v>
      </c>
      <c r="Y312">
        <v>16418.233992506601</v>
      </c>
      <c r="Z312">
        <v>654.17935651698497</v>
      </c>
      <c r="AA312">
        <v>23345.980762579798</v>
      </c>
      <c r="AB312">
        <v>843.75507420486497</v>
      </c>
      <c r="AC312">
        <v>95.833203174807196</v>
      </c>
      <c r="AD312">
        <v>13.2180429227866</v>
      </c>
      <c r="AE312">
        <v>240639.59097713901</v>
      </c>
      <c r="AF312">
        <v>11486.691002993</v>
      </c>
      <c r="AG312">
        <v>2.3739419601720001E-3</v>
      </c>
      <c r="AH312">
        <v>3.2655445207210002E-3</v>
      </c>
      <c r="AI312">
        <v>869.34886464752606</v>
      </c>
      <c r="AJ312">
        <v>60.692786761374698</v>
      </c>
      <c r="AK312">
        <v>3.3165450270664198</v>
      </c>
      <c r="AL312">
        <v>0.66503943729695802</v>
      </c>
      <c r="AM312">
        <v>3.5243051291242E-2</v>
      </c>
      <c r="AN312">
        <v>2.1321213670457001E-2</v>
      </c>
      <c r="AO312">
        <v>1.4250458204751E-2</v>
      </c>
      <c r="AP312">
        <v>1.2835530284262001E-2</v>
      </c>
      <c r="AQ312">
        <v>0.13359675839925</v>
      </c>
      <c r="AR312">
        <v>4.1951581949077998E-2</v>
      </c>
      <c r="AS312">
        <v>101.580076734301</v>
      </c>
      <c r="AT312">
        <v>3.27976920623622</v>
      </c>
      <c r="AU312">
        <v>12.376460710697501</v>
      </c>
      <c r="AV312">
        <v>0.41164161323384801</v>
      </c>
      <c r="AW312">
        <v>6.4405661159048E-2</v>
      </c>
      <c r="AX312">
        <v>7.4369625939210001E-3</v>
      </c>
    </row>
    <row r="313" spans="1:50" x14ac:dyDescent="0.25">
      <c r="A313" t="s">
        <v>861</v>
      </c>
      <c r="B313" s="63">
        <v>169.01110340869801</v>
      </c>
      <c r="C313" s="133">
        <v>459.26967103259699</v>
      </c>
      <c r="D313" s="140">
        <v>26.2802747556687</v>
      </c>
      <c r="E313" s="87">
        <v>2.84436527455536</v>
      </c>
      <c r="F313" s="31">
        <f t="shared" si="16"/>
        <v>27.208873334995978</v>
      </c>
      <c r="G313" s="89">
        <f t="shared" si="17"/>
        <v>2.84436527455536</v>
      </c>
      <c r="H313" s="115">
        <v>0.82016718924496101</v>
      </c>
      <c r="I313" s="147">
        <v>9.8746432320887007E-2</v>
      </c>
      <c r="J313" s="150">
        <v>0.89895187842818303</v>
      </c>
      <c r="K313" s="167">
        <v>32.3408222676957</v>
      </c>
      <c r="L313">
        <v>2.8794642285563099</v>
      </c>
      <c r="M313" s="32">
        <f t="shared" si="18"/>
        <v>33.483566850515572</v>
      </c>
      <c r="N313" s="92">
        <f t="shared" si="19"/>
        <v>2.8794642285563099</v>
      </c>
      <c r="O313" s="50">
        <v>1.2206646180326399</v>
      </c>
      <c r="P313" s="50">
        <v>0.120995025595207</v>
      </c>
      <c r="Q313" s="77">
        <v>0.89823395995069499</v>
      </c>
      <c r="Y313">
        <v>16181.723846594399</v>
      </c>
      <c r="Z313">
        <v>558.09130361379903</v>
      </c>
      <c r="AA313">
        <v>23081.3278268758</v>
      </c>
      <c r="AB313">
        <v>832.46243522217605</v>
      </c>
      <c r="AC313">
        <v>48.080801824758801</v>
      </c>
      <c r="AD313">
        <v>10.130181533407001</v>
      </c>
      <c r="AE313">
        <v>244279.49388626899</v>
      </c>
      <c r="AF313">
        <v>11898.7786007869</v>
      </c>
      <c r="AG313">
        <v>5.3977218754847997E-2</v>
      </c>
      <c r="AH313">
        <v>1.2127018143196E-2</v>
      </c>
      <c r="AI313">
        <v>1287.5995199383899</v>
      </c>
      <c r="AJ313">
        <v>85.280045158741899</v>
      </c>
      <c r="AK313">
        <v>3.7043840300409001</v>
      </c>
      <c r="AL313">
        <v>0.95414042725984605</v>
      </c>
      <c r="AM313">
        <v>0.12643917591505999</v>
      </c>
      <c r="AN313">
        <v>3.1413833960290002E-2</v>
      </c>
      <c r="AO313">
        <v>9.1035848138583994E-2</v>
      </c>
      <c r="AP313">
        <v>2.5185851030121002E-2</v>
      </c>
      <c r="AQ313">
        <v>9.9056815649772006E-2</v>
      </c>
      <c r="AR313">
        <v>2.7923617181792999E-2</v>
      </c>
      <c r="AS313">
        <v>115.13531615178201</v>
      </c>
      <c r="AT313">
        <v>3.6858014089215199</v>
      </c>
      <c r="AU313">
        <v>11.708397137978199</v>
      </c>
      <c r="AV313">
        <v>0.37456197477912101</v>
      </c>
      <c r="AW313">
        <v>9.9507633575394994E-2</v>
      </c>
      <c r="AX313">
        <v>1.0297339376826E-2</v>
      </c>
    </row>
    <row r="314" spans="1:50" x14ac:dyDescent="0.25">
      <c r="A314" t="s">
        <v>862</v>
      </c>
      <c r="B314" s="63">
        <v>8906.7699269639998</v>
      </c>
      <c r="C314" s="133">
        <v>44746.972945504502</v>
      </c>
      <c r="D314" s="140">
        <v>16.2035838130987</v>
      </c>
      <c r="E314" s="87">
        <v>1.45917239673648</v>
      </c>
      <c r="F314" s="31">
        <f t="shared" si="16"/>
        <v>16.776128242285399</v>
      </c>
      <c r="G314" s="89">
        <f t="shared" si="17"/>
        <v>1.45917239673648</v>
      </c>
      <c r="H314" s="115">
        <v>0.52789524775647401</v>
      </c>
      <c r="I314" s="147">
        <v>4.3183779719053003E-2</v>
      </c>
      <c r="J314" s="150">
        <v>0.90840051938634958</v>
      </c>
      <c r="K314" s="167">
        <v>30.514136588293901</v>
      </c>
      <c r="L314">
        <v>1.8449535645389199</v>
      </c>
      <c r="M314" s="32">
        <f t="shared" si="18"/>
        <v>31.592336270326385</v>
      </c>
      <c r="N314" s="92">
        <f t="shared" si="19"/>
        <v>1.8449535645389199</v>
      </c>
      <c r="O314" s="50">
        <v>1.88939132566565</v>
      </c>
      <c r="P314" s="50">
        <v>0.141123600464654</v>
      </c>
      <c r="Q314" s="77">
        <v>0.80948093219303019</v>
      </c>
      <c r="Y314">
        <v>15735.546371541701</v>
      </c>
      <c r="Z314">
        <v>504.09647722556201</v>
      </c>
      <c r="AA314">
        <v>23511.364636206199</v>
      </c>
      <c r="AB314">
        <v>800.97614129533201</v>
      </c>
      <c r="AC314">
        <v>94.906027750092093</v>
      </c>
      <c r="AD314">
        <v>11.111007898174</v>
      </c>
      <c r="AE314">
        <v>237480.501737743</v>
      </c>
      <c r="AF314">
        <v>11539.0796186438</v>
      </c>
      <c r="AG314">
        <v>1.4750650764284201</v>
      </c>
      <c r="AH314">
        <v>6.9848134015970995E-2</v>
      </c>
      <c r="AI314">
        <v>726.447498286567</v>
      </c>
      <c r="AJ314">
        <v>48.335274910126401</v>
      </c>
      <c r="AK314">
        <v>366.01372641442498</v>
      </c>
      <c r="AL314">
        <v>31.115490752510699</v>
      </c>
      <c r="AM314">
        <v>3.5538598971662898</v>
      </c>
      <c r="AN314">
        <v>0.185019820333434</v>
      </c>
      <c r="AO314">
        <v>1.6116892593463299</v>
      </c>
      <c r="AP314">
        <v>0.102288063031302</v>
      </c>
      <c r="AQ314">
        <v>0.44548839762756698</v>
      </c>
      <c r="AR314">
        <v>5.2756116709360999E-2</v>
      </c>
      <c r="AS314">
        <v>81.633050555019096</v>
      </c>
      <c r="AT314">
        <v>2.5113523242215301</v>
      </c>
      <c r="AU314">
        <v>10.4239682063904</v>
      </c>
      <c r="AV314">
        <v>0.32934949387150703</v>
      </c>
      <c r="AW314">
        <v>10.973984379642999</v>
      </c>
      <c r="AX314">
        <v>0.90314137472628797</v>
      </c>
    </row>
    <row r="315" spans="1:50" x14ac:dyDescent="0.25">
      <c r="A315" s="47"/>
      <c r="C315" s="133"/>
      <c r="D315" s="191" t="s">
        <v>75</v>
      </c>
      <c r="E315" s="191"/>
      <c r="F315" s="194" t="s">
        <v>76</v>
      </c>
      <c r="G315" s="194"/>
      <c r="H315" s="162" t="s">
        <v>420</v>
      </c>
      <c r="I315" s="153"/>
      <c r="J315" s="154"/>
      <c r="K315" s="191" t="s">
        <v>75</v>
      </c>
      <c r="L315" s="191"/>
      <c r="M315" s="195" t="s">
        <v>76</v>
      </c>
      <c r="N315" s="195"/>
      <c r="O315" s="117" t="s">
        <v>420</v>
      </c>
      <c r="P315" s="118">
        <v>459</v>
      </c>
      <c r="Q315" s="119">
        <f>P315*SQRT(((24/P315)^2)+(($C$2/$B$2))^2)</f>
        <v>24.265123921398981</v>
      </c>
      <c r="R315" s="191" t="s">
        <v>75</v>
      </c>
      <c r="S315" s="191"/>
      <c r="T315" s="191" t="s">
        <v>76</v>
      </c>
      <c r="U315" s="191"/>
      <c r="V315" s="12"/>
      <c r="W315" s="12"/>
      <c r="X315" s="13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50" ht="17.25" x14ac:dyDescent="0.25">
      <c r="A316" s="66" t="s">
        <v>0</v>
      </c>
      <c r="B316" s="15" t="s">
        <v>77</v>
      </c>
      <c r="C316" s="134" t="s">
        <v>78</v>
      </c>
      <c r="D316" s="138" t="s">
        <v>79</v>
      </c>
      <c r="E316" s="143" t="s">
        <v>80</v>
      </c>
      <c r="F316" s="86" t="s">
        <v>81</v>
      </c>
      <c r="G316" s="86" t="s">
        <v>80</v>
      </c>
      <c r="H316" s="161" t="s">
        <v>82</v>
      </c>
      <c r="I316" s="151" t="s">
        <v>80</v>
      </c>
      <c r="J316" s="152" t="s">
        <v>83</v>
      </c>
      <c r="K316" s="143" t="s">
        <v>84</v>
      </c>
      <c r="L316" s="20" t="s">
        <v>80</v>
      </c>
      <c r="M316" s="90" t="s">
        <v>85</v>
      </c>
      <c r="N316" s="90" t="s">
        <v>80</v>
      </c>
      <c r="O316" s="22" t="s">
        <v>86</v>
      </c>
      <c r="P316" s="23" t="s">
        <v>80</v>
      </c>
      <c r="Q316" s="24" t="s">
        <v>83</v>
      </c>
      <c r="R316" s="15" t="s">
        <v>87</v>
      </c>
      <c r="S316" s="20" t="s">
        <v>80</v>
      </c>
      <c r="T316" s="25" t="s">
        <v>88</v>
      </c>
      <c r="U316" s="25" t="s">
        <v>80</v>
      </c>
      <c r="V316" s="25" t="s">
        <v>89</v>
      </c>
      <c r="W316" s="25" t="s">
        <v>80</v>
      </c>
      <c r="X316" s="26" t="s">
        <v>90</v>
      </c>
      <c r="Y316" s="27" t="s">
        <v>130</v>
      </c>
      <c r="Z316" s="27" t="s">
        <v>80</v>
      </c>
      <c r="AA316" s="27" t="s">
        <v>131</v>
      </c>
      <c r="AB316" s="27" t="s">
        <v>80</v>
      </c>
      <c r="AC316" s="27" t="s">
        <v>132</v>
      </c>
      <c r="AD316" s="27" t="s">
        <v>80</v>
      </c>
      <c r="AE316" s="27" t="s">
        <v>133</v>
      </c>
      <c r="AF316" s="28" t="s">
        <v>80</v>
      </c>
      <c r="AG316" s="28" t="s">
        <v>134</v>
      </c>
      <c r="AH316" s="28" t="s">
        <v>80</v>
      </c>
      <c r="AI316" s="28" t="s">
        <v>91</v>
      </c>
      <c r="AJ316" s="28" t="s">
        <v>80</v>
      </c>
      <c r="AK316" s="28" t="s">
        <v>92</v>
      </c>
      <c r="AL316" s="28" t="s">
        <v>80</v>
      </c>
      <c r="AM316" s="28" t="s">
        <v>93</v>
      </c>
      <c r="AN316" s="28" t="s">
        <v>80</v>
      </c>
      <c r="AO316" s="28" t="s">
        <v>135</v>
      </c>
      <c r="AP316" s="28" t="s">
        <v>80</v>
      </c>
      <c r="AQ316" s="28" t="s">
        <v>136</v>
      </c>
      <c r="AR316" s="28" t="s">
        <v>80</v>
      </c>
      <c r="AS316" s="28" t="s">
        <v>94</v>
      </c>
      <c r="AT316" s="28" t="s">
        <v>80</v>
      </c>
      <c r="AU316" s="28" t="s">
        <v>137</v>
      </c>
      <c r="AV316" s="28" t="s">
        <v>80</v>
      </c>
      <c r="AW316" s="28" t="s">
        <v>138</v>
      </c>
      <c r="AX316" s="29" t="s">
        <v>80</v>
      </c>
    </row>
    <row r="317" spans="1:50" x14ac:dyDescent="0.25">
      <c r="A317" t="s">
        <v>863</v>
      </c>
      <c r="B317" s="63">
        <v>4768.4604640183297</v>
      </c>
      <c r="C317" s="133">
        <v>21922.694497132001</v>
      </c>
      <c r="D317" s="140">
        <v>3.0656335537316202</v>
      </c>
      <c r="E317" s="87">
        <v>1.22683188874501</v>
      </c>
      <c r="F317" s="31">
        <f t="shared" si="16"/>
        <v>3.1739559738432734</v>
      </c>
      <c r="G317" s="89">
        <f t="shared" si="17"/>
        <v>1.22683188874501</v>
      </c>
      <c r="H317" s="115">
        <v>0.31101854361731002</v>
      </c>
      <c r="I317" s="147">
        <v>9.6426004932804996E-2</v>
      </c>
      <c r="J317" s="150">
        <v>0.77471698063111882</v>
      </c>
      <c r="K317" s="167">
        <v>9.8310140798110801</v>
      </c>
      <c r="L317">
        <v>2.0830150297738301</v>
      </c>
      <c r="M317" s="32">
        <f t="shared" si="18"/>
        <v>10.178387377568932</v>
      </c>
      <c r="N317" s="92">
        <f t="shared" si="19"/>
        <v>2.0830150297738301</v>
      </c>
      <c r="O317" s="50">
        <v>3.20962351699088</v>
      </c>
      <c r="P317" s="50">
        <v>0.44923766254865899</v>
      </c>
      <c r="Q317" s="77">
        <v>0.66058389280891983</v>
      </c>
      <c r="Y317">
        <v>4376.6217803875097</v>
      </c>
      <c r="Z317">
        <v>138.297070577439</v>
      </c>
      <c r="AA317">
        <v>62346.092483189197</v>
      </c>
      <c r="AB317">
        <v>2021.2995456382801</v>
      </c>
      <c r="AC317">
        <v>793.57069856936698</v>
      </c>
      <c r="AD317">
        <v>56.496941093604804</v>
      </c>
      <c r="AE317">
        <v>179025.601445704</v>
      </c>
      <c r="AF317">
        <v>10798.8684794336</v>
      </c>
      <c r="AG317">
        <v>0.98643511651507798</v>
      </c>
      <c r="AH317">
        <v>5.4207276620953003E-2</v>
      </c>
      <c r="AI317">
        <v>282.84027878145702</v>
      </c>
      <c r="AJ317">
        <v>20.2001256252431</v>
      </c>
      <c r="AK317">
        <v>192.66976892815001</v>
      </c>
      <c r="AL317">
        <v>70.005642876210302</v>
      </c>
      <c r="AM317">
        <v>4.6514009247866897</v>
      </c>
      <c r="AN317">
        <v>0.21736722630244701</v>
      </c>
      <c r="AO317">
        <v>2.14025608739624</v>
      </c>
      <c r="AP317">
        <v>0.125490938380284</v>
      </c>
      <c r="AQ317">
        <v>0.43047996814270201</v>
      </c>
      <c r="AR317">
        <v>5.3151768669418002E-2</v>
      </c>
      <c r="AS317">
        <v>526.03137602512095</v>
      </c>
      <c r="AT317">
        <v>15.9214587677577</v>
      </c>
      <c r="AU317">
        <v>127.975967502994</v>
      </c>
      <c r="AV317">
        <v>3.9664575464323999</v>
      </c>
      <c r="AW317">
        <v>5.6918628526965396</v>
      </c>
      <c r="AX317">
        <v>2.0988156539816698</v>
      </c>
    </row>
    <row r="318" spans="1:50" x14ac:dyDescent="0.25">
      <c r="A318" t="s">
        <v>864</v>
      </c>
      <c r="B318" s="63">
        <v>330.07246187071598</v>
      </c>
      <c r="C318" s="133">
        <v>1467.91780933206</v>
      </c>
      <c r="D318" s="140">
        <v>3.68880080783256</v>
      </c>
      <c r="E318" s="87">
        <v>0.56699244492256395</v>
      </c>
      <c r="F318" s="31">
        <f t="shared" si="16"/>
        <v>3.8191424888621994</v>
      </c>
      <c r="G318" s="89">
        <f t="shared" si="17"/>
        <v>0.56699244492256395</v>
      </c>
      <c r="H318" s="115">
        <v>0.32700188231962701</v>
      </c>
      <c r="I318" s="147">
        <v>2.2021210393229001E-2</v>
      </c>
      <c r="J318" s="150">
        <v>0.43812583794624593</v>
      </c>
      <c r="K318" s="167">
        <v>11.283156794066199</v>
      </c>
      <c r="L318">
        <v>1.59409768256333</v>
      </c>
      <c r="M318" s="32">
        <f t="shared" si="18"/>
        <v>11.681840729706439</v>
      </c>
      <c r="N318" s="92">
        <f t="shared" si="19"/>
        <v>1.59409768256333</v>
      </c>
      <c r="O318" s="50">
        <v>3.0604131594162398</v>
      </c>
      <c r="P318" s="50">
        <v>0.163631256646149</v>
      </c>
      <c r="Q318" s="77">
        <v>0.37844423846099007</v>
      </c>
      <c r="Y318">
        <v>6743.0342663806296</v>
      </c>
      <c r="Z318">
        <v>213.073446287417</v>
      </c>
      <c r="AA318">
        <v>53032.963964582399</v>
      </c>
      <c r="AB318">
        <v>1723.87334562159</v>
      </c>
      <c r="AC318">
        <v>449.41325712768798</v>
      </c>
      <c r="AD318">
        <v>33.338614306346301</v>
      </c>
      <c r="AE318">
        <v>212418.12775281601</v>
      </c>
      <c r="AF318">
        <v>12813.1139106709</v>
      </c>
      <c r="AG318">
        <v>6.4331958826282696</v>
      </c>
      <c r="AH318">
        <v>1.22176031893326</v>
      </c>
      <c r="AI318">
        <v>683.893873742349</v>
      </c>
      <c r="AJ318">
        <v>45.858654553460703</v>
      </c>
      <c r="AK318">
        <v>13.3758699679895</v>
      </c>
      <c r="AL318">
        <v>4.68929499703132</v>
      </c>
      <c r="AM318">
        <v>42.232373923179203</v>
      </c>
      <c r="AN318">
        <v>9.4674544160034699</v>
      </c>
      <c r="AO318">
        <v>18.4702503439322</v>
      </c>
      <c r="AP318">
        <v>4.12317038283462</v>
      </c>
      <c r="AQ318">
        <v>3.7243498445599399</v>
      </c>
      <c r="AR318">
        <v>0.18574486451746799</v>
      </c>
      <c r="AS318">
        <v>63.584789716146702</v>
      </c>
      <c r="AT318">
        <v>1.9099772438002001</v>
      </c>
      <c r="AU318">
        <v>9.9558394896373006</v>
      </c>
      <c r="AV318">
        <v>0.29498670974053498</v>
      </c>
      <c r="AW318">
        <v>0.36349067654793399</v>
      </c>
      <c r="AX318">
        <v>0.13992084263198801</v>
      </c>
    </row>
    <row r="319" spans="1:50" x14ac:dyDescent="0.25">
      <c r="A319" t="s">
        <v>865</v>
      </c>
      <c r="B319" s="63">
        <v>2990.6327187496399</v>
      </c>
      <c r="C319" s="133">
        <v>14808.7811472455</v>
      </c>
      <c r="D319" s="140">
        <v>2.1202986611494601</v>
      </c>
      <c r="E319" s="87">
        <v>0.45329936758203998</v>
      </c>
      <c r="F319" s="31">
        <f t="shared" si="16"/>
        <v>2.1952182098527411</v>
      </c>
      <c r="G319" s="89">
        <f t="shared" si="17"/>
        <v>0.45329936758203998</v>
      </c>
      <c r="H319" s="115">
        <v>0.29715924980337899</v>
      </c>
      <c r="I319" s="147">
        <v>1.4828568405385E-2</v>
      </c>
      <c r="J319" s="150">
        <v>0.23341131084861522</v>
      </c>
      <c r="K319" s="167">
        <v>7.1569270623732599</v>
      </c>
      <c r="L319">
        <v>1.3131282636780299</v>
      </c>
      <c r="M319" s="32">
        <f t="shared" si="18"/>
        <v>7.4098130144516432</v>
      </c>
      <c r="N319" s="92">
        <f t="shared" si="19"/>
        <v>1.3131282636780299</v>
      </c>
      <c r="O319" s="50">
        <v>3.3759678813828602</v>
      </c>
      <c r="P319" s="50">
        <v>0.15516057848769699</v>
      </c>
      <c r="Q319" s="77">
        <v>0.25049699829220068</v>
      </c>
      <c r="Y319">
        <v>5513.2138144977298</v>
      </c>
      <c r="Z319">
        <v>175.22738231177601</v>
      </c>
      <c r="AA319">
        <v>64404.665273299797</v>
      </c>
      <c r="AB319">
        <v>2111.62010514848</v>
      </c>
      <c r="AC319">
        <v>584.25927822160804</v>
      </c>
      <c r="AD319">
        <v>42.7998970523373</v>
      </c>
      <c r="AE319">
        <v>195814.54004983499</v>
      </c>
      <c r="AF319">
        <v>11874.726976215699</v>
      </c>
      <c r="AG319">
        <v>2.28488592969719</v>
      </c>
      <c r="AH319">
        <v>0.39386234960534</v>
      </c>
      <c r="AI319">
        <v>944.80445189589102</v>
      </c>
      <c r="AJ319">
        <v>62.742240222027199</v>
      </c>
      <c r="AK319">
        <v>124.98702653610501</v>
      </c>
      <c r="AL319">
        <v>43.785759058362601</v>
      </c>
      <c r="AM319">
        <v>4.5918333822485398</v>
      </c>
      <c r="AN319">
        <v>0.210283658088605</v>
      </c>
      <c r="AO319">
        <v>1.99972531236281</v>
      </c>
      <c r="AP319">
        <v>0.11661710683357</v>
      </c>
      <c r="AQ319">
        <v>0.42546420771068599</v>
      </c>
      <c r="AR319">
        <v>5.0847944091579E-2</v>
      </c>
      <c r="AS319">
        <v>427.61319240750902</v>
      </c>
      <c r="AT319">
        <v>12.687416337373</v>
      </c>
      <c r="AU319">
        <v>56.205131443885598</v>
      </c>
      <c r="AV319">
        <v>1.66585799926581</v>
      </c>
      <c r="AW319">
        <v>3.5437443377668401</v>
      </c>
      <c r="AX319">
        <v>1.2378704074149001</v>
      </c>
    </row>
    <row r="320" spans="1:50" s="56" customFormat="1" x14ac:dyDescent="0.25">
      <c r="A320" s="56" t="s">
        <v>866</v>
      </c>
      <c r="B320" s="83">
        <v>559.01647936683196</v>
      </c>
      <c r="C320" s="136">
        <v>1469.0095954517101</v>
      </c>
      <c r="D320" s="141">
        <v>29.9568771474054</v>
      </c>
      <c r="E320" s="145">
        <v>4.82725349329273</v>
      </c>
      <c r="F320" s="57">
        <f t="shared" si="16"/>
        <v>31.015386383659184</v>
      </c>
      <c r="G320" s="107">
        <f t="shared" si="17"/>
        <v>4.82725349329273</v>
      </c>
      <c r="H320" s="164">
        <v>0.56075456953278802</v>
      </c>
      <c r="I320" s="157">
        <v>6.8086536087893001E-2</v>
      </c>
      <c r="J320" s="158">
        <v>0.75350276714359965</v>
      </c>
      <c r="K320" s="168">
        <v>53.479702803992197</v>
      </c>
      <c r="L320" s="56">
        <v>4.6508441188195704</v>
      </c>
      <c r="M320" s="58">
        <f t="shared" si="18"/>
        <v>55.369377722094811</v>
      </c>
      <c r="N320" s="112">
        <f t="shared" si="19"/>
        <v>4.6508441188195704</v>
      </c>
      <c r="O320" s="60">
        <v>1.8010564910781299</v>
      </c>
      <c r="P320" s="60">
        <v>0.21251573672857299</v>
      </c>
      <c r="Q320" s="106">
        <v>0.73701960162000735</v>
      </c>
      <c r="R320" s="56" t="s">
        <v>337</v>
      </c>
      <c r="Y320" s="56">
        <v>4460.6520314020399</v>
      </c>
      <c r="Z320" s="56">
        <v>144.94267969427099</v>
      </c>
      <c r="AA320" s="56">
        <v>64369.450235099903</v>
      </c>
      <c r="AB320" s="56">
        <v>2157.8727698666999</v>
      </c>
      <c r="AC320" s="56">
        <v>809.87649649552498</v>
      </c>
      <c r="AD320" s="56">
        <v>57.788407526051401</v>
      </c>
      <c r="AE320" s="56">
        <v>178205.52544581299</v>
      </c>
      <c r="AF320" s="56">
        <v>10859.554031481401</v>
      </c>
      <c r="AG320" s="56">
        <v>23.955767104090601</v>
      </c>
      <c r="AH320" s="56">
        <v>2.5292748441135902</v>
      </c>
      <c r="AI320" s="56">
        <v>322.351355942976</v>
      </c>
      <c r="AJ320" s="56">
        <v>23.091606736286199</v>
      </c>
      <c r="AK320" s="56">
        <v>11.425700114278399</v>
      </c>
      <c r="AL320" s="56">
        <v>2.7814982405120099</v>
      </c>
      <c r="AM320" s="56">
        <v>141.01551395694801</v>
      </c>
      <c r="AN320" s="56">
        <v>22.620870159497098</v>
      </c>
      <c r="AO320" s="56">
        <v>60.914318767665499</v>
      </c>
      <c r="AP320" s="56">
        <v>9.9184154107861104</v>
      </c>
      <c r="AQ320" s="56">
        <v>11.476732849039299</v>
      </c>
      <c r="AR320" s="56">
        <v>1.8750065678816901</v>
      </c>
      <c r="AS320" s="56">
        <v>380.24475627733699</v>
      </c>
      <c r="AT320" s="56">
        <v>11.594282024366301</v>
      </c>
      <c r="AU320" s="56">
        <v>73.362730846221694</v>
      </c>
      <c r="AV320" s="56">
        <v>2.2111453565447299</v>
      </c>
      <c r="AW320" s="56">
        <v>0.339010061557249</v>
      </c>
      <c r="AX320" s="56">
        <v>8.8081424591610002E-2</v>
      </c>
    </row>
    <row r="321" spans="1:50" s="56" customFormat="1" x14ac:dyDescent="0.25">
      <c r="A321" s="56" t="s">
        <v>867</v>
      </c>
      <c r="B321" s="83">
        <v>8111.5166177497304</v>
      </c>
      <c r="C321" s="136">
        <v>41770.366850436898</v>
      </c>
      <c r="D321" s="141">
        <v>0.57244370573294201</v>
      </c>
      <c r="E321" s="145">
        <v>0.19288370770691601</v>
      </c>
      <c r="F321" s="57">
        <f t="shared" si="16"/>
        <v>0.59267067888411862</v>
      </c>
      <c r="G321" s="107">
        <f t="shared" si="17"/>
        <v>0.19288370770691601</v>
      </c>
      <c r="H321" s="164">
        <v>0.28371704400914899</v>
      </c>
      <c r="I321" s="157">
        <v>5.4110199980219997E-3</v>
      </c>
      <c r="J321" s="158">
        <v>5.6601892400890419E-2</v>
      </c>
      <c r="K321" s="168">
        <v>2.0198911525614598</v>
      </c>
      <c r="L321" s="56">
        <v>0.62388835214066496</v>
      </c>
      <c r="M321" s="58">
        <f t="shared" si="18"/>
        <v>2.0912628589877684</v>
      </c>
      <c r="N321" s="112">
        <f t="shared" si="19"/>
        <v>0.62388835214066496</v>
      </c>
      <c r="O321" s="60">
        <v>3.5385421293749202</v>
      </c>
      <c r="P321" s="60">
        <v>7.6893260113311004E-2</v>
      </c>
      <c r="Q321" s="106">
        <v>7.0353384225386922E-2</v>
      </c>
      <c r="R321" s="56" t="s">
        <v>337</v>
      </c>
      <c r="Y321" s="56">
        <v>4720.0071200406101</v>
      </c>
      <c r="Z321" s="56">
        <v>153.68473135123199</v>
      </c>
      <c r="AA321" s="56">
        <v>65513.924077511001</v>
      </c>
      <c r="AB321" s="56">
        <v>2199.6488442363502</v>
      </c>
      <c r="AC321" s="56">
        <v>846.87876180913497</v>
      </c>
      <c r="AD321" s="56">
        <v>61.209768682586201</v>
      </c>
      <c r="AE321" s="56">
        <v>183866.380579374</v>
      </c>
      <c r="AF321" s="56">
        <v>11256.2187428163</v>
      </c>
      <c r="AG321" s="56">
        <v>19.271925539730901</v>
      </c>
      <c r="AH321" s="56">
        <v>2.2241026017399799</v>
      </c>
      <c r="AI321" s="56">
        <v>479.49584408189799</v>
      </c>
      <c r="AJ321" s="56">
        <v>32.5580286303938</v>
      </c>
      <c r="AK321" s="56">
        <v>342.29545901098402</v>
      </c>
      <c r="AL321" s="56">
        <v>52.715103327659499</v>
      </c>
      <c r="AM321" s="56">
        <v>104.25382258936401</v>
      </c>
      <c r="AN321" s="56">
        <v>17.8483666659486</v>
      </c>
      <c r="AO321" s="56">
        <v>44.539764746582101</v>
      </c>
      <c r="AP321" s="56">
        <v>7.6219998680851901</v>
      </c>
      <c r="AQ321" s="56">
        <v>8.5002983472345992</v>
      </c>
      <c r="AR321" s="56">
        <v>0.33597016587095702</v>
      </c>
      <c r="AS321" s="56">
        <v>277.89466788971998</v>
      </c>
      <c r="AT321" s="56">
        <v>8.60632299606179</v>
      </c>
      <c r="AU321" s="56">
        <v>40.744496155297199</v>
      </c>
      <c r="AV321" s="56">
        <v>1.2402163294280799</v>
      </c>
      <c r="AW321" s="56">
        <v>9.7895350850172704</v>
      </c>
      <c r="AX321" s="56">
        <v>1.33823796774202</v>
      </c>
    </row>
    <row r="322" spans="1:50" x14ac:dyDescent="0.25">
      <c r="A322" t="s">
        <v>868</v>
      </c>
      <c r="B322" s="63">
        <v>1895.71799990616</v>
      </c>
      <c r="C322" s="133">
        <v>7318.3371517791902</v>
      </c>
      <c r="D322" s="140">
        <v>10.444090030003901</v>
      </c>
      <c r="E322" s="87">
        <v>3.3334334965239001</v>
      </c>
      <c r="F322" s="31">
        <f t="shared" si="16"/>
        <v>10.813126018188761</v>
      </c>
      <c r="G322" s="89">
        <f t="shared" si="17"/>
        <v>3.3334334965239001</v>
      </c>
      <c r="H322" s="115">
        <v>0.37186063747665699</v>
      </c>
      <c r="I322" s="147">
        <v>6.7751264252546003E-2</v>
      </c>
      <c r="J322" s="150">
        <v>0.57084211409626329</v>
      </c>
      <c r="K322" s="167">
        <v>28.03114849919</v>
      </c>
      <c r="L322">
        <v>4.2557545706598701</v>
      </c>
      <c r="M322" s="32">
        <f t="shared" si="18"/>
        <v>29.021613207617193</v>
      </c>
      <c r="N322" s="92">
        <f t="shared" si="19"/>
        <v>4.2557545706598701</v>
      </c>
      <c r="O322" s="50">
        <v>2.6833961820469501</v>
      </c>
      <c r="P322" s="50">
        <v>0.25705877114457698</v>
      </c>
      <c r="Q322" s="77">
        <v>0.63097470238850895</v>
      </c>
      <c r="Y322">
        <v>4439.9341615435796</v>
      </c>
      <c r="Z322">
        <v>142.57520185519701</v>
      </c>
      <c r="AA322">
        <v>63116.438665087902</v>
      </c>
      <c r="AB322">
        <v>2087.1995914238</v>
      </c>
      <c r="AC322">
        <v>820.94864225774097</v>
      </c>
      <c r="AD322">
        <v>58.5376930277288</v>
      </c>
      <c r="AE322">
        <v>178159.099652465</v>
      </c>
      <c r="AF322">
        <v>10761.134856959699</v>
      </c>
      <c r="AG322">
        <v>1.60333961741758</v>
      </c>
      <c r="AH322">
        <v>0.23876898052221801</v>
      </c>
      <c r="AI322">
        <v>339.20169224911803</v>
      </c>
      <c r="AJ322">
        <v>23.765007988355201</v>
      </c>
      <c r="AK322">
        <v>62.468508614435201</v>
      </c>
      <c r="AL322">
        <v>14.6656355286433</v>
      </c>
      <c r="AM322">
        <v>7.7518236720739502</v>
      </c>
      <c r="AN322">
        <v>1.68551118050813</v>
      </c>
      <c r="AO322">
        <v>3.3951372495002401</v>
      </c>
      <c r="AP322">
        <v>0.76587265238464797</v>
      </c>
      <c r="AQ322">
        <v>0.66199248432121505</v>
      </c>
      <c r="AR322">
        <v>6.3933713904773995E-2</v>
      </c>
      <c r="AS322">
        <v>568.52567009611005</v>
      </c>
      <c r="AT322">
        <v>16.953721152508599</v>
      </c>
      <c r="AU322">
        <v>131.76961957505199</v>
      </c>
      <c r="AV322">
        <v>3.9468140211899501</v>
      </c>
      <c r="AW322">
        <v>1.7150801768083199</v>
      </c>
      <c r="AX322">
        <v>0.40484916838940499</v>
      </c>
    </row>
    <row r="323" spans="1:50" x14ac:dyDescent="0.25">
      <c r="A323" t="s">
        <v>869</v>
      </c>
      <c r="B323" s="63">
        <v>1021.3558806915</v>
      </c>
      <c r="C323" s="133">
        <v>4291.2241814562904</v>
      </c>
      <c r="D323" s="140">
        <v>8.1405143446674497</v>
      </c>
      <c r="E323" s="87">
        <v>1.3345024651172701</v>
      </c>
      <c r="F323" s="31">
        <f t="shared" si="16"/>
        <v>8.4281547946144588</v>
      </c>
      <c r="G323" s="89">
        <f t="shared" si="17"/>
        <v>1.3345024651172701</v>
      </c>
      <c r="H323" s="115">
        <v>0.35432176218472999</v>
      </c>
      <c r="I323" s="147">
        <v>2.2495726877809999E-2</v>
      </c>
      <c r="J323" s="150">
        <v>0.38728856021977204</v>
      </c>
      <c r="K323" s="167">
        <v>22.9747094345569</v>
      </c>
      <c r="L323">
        <v>2.7046787655997502</v>
      </c>
      <c r="M323" s="32">
        <f t="shared" si="18"/>
        <v>23.786507741071365</v>
      </c>
      <c r="N323" s="92">
        <f t="shared" si="19"/>
        <v>2.7046787655997502</v>
      </c>
      <c r="O323" s="50">
        <v>2.8333675290937101</v>
      </c>
      <c r="P323" s="50">
        <v>0.150014478157696</v>
      </c>
      <c r="Q323" s="77">
        <v>0.44974319330382079</v>
      </c>
      <c r="Y323">
        <v>4620.2808132702603</v>
      </c>
      <c r="Z323">
        <v>153.58080668583901</v>
      </c>
      <c r="AA323">
        <v>64021.328491450397</v>
      </c>
      <c r="AB323">
        <v>2169.0561169743601</v>
      </c>
      <c r="AC323">
        <v>865.26350022635404</v>
      </c>
      <c r="AD323">
        <v>62.615922591678299</v>
      </c>
      <c r="AE323">
        <v>181117.375147379</v>
      </c>
      <c r="AF323">
        <v>11042.278431639101</v>
      </c>
      <c r="AG323">
        <v>7.6985528096077003</v>
      </c>
      <c r="AH323">
        <v>0.88573725542844395</v>
      </c>
      <c r="AI323">
        <v>389.86397659052801</v>
      </c>
      <c r="AJ323">
        <v>27.061529533244801</v>
      </c>
      <c r="AK323">
        <v>36.431378342550502</v>
      </c>
      <c r="AL323">
        <v>9.0342009624985895</v>
      </c>
      <c r="AM323">
        <v>52.215551301774902</v>
      </c>
      <c r="AN323">
        <v>6.41966707968548</v>
      </c>
      <c r="AO323">
        <v>22.357547063057801</v>
      </c>
      <c r="AP323">
        <v>2.6299968409394601</v>
      </c>
      <c r="AQ323">
        <v>4.2413968652094702</v>
      </c>
      <c r="AR323">
        <v>0.53763254336354505</v>
      </c>
      <c r="AS323">
        <v>354.91924621861699</v>
      </c>
      <c r="AT323">
        <v>11.122077234302299</v>
      </c>
      <c r="AU323">
        <v>59.8139200240687</v>
      </c>
      <c r="AV323">
        <v>1.8455149242906199</v>
      </c>
      <c r="AW323">
        <v>1.0240636872473601</v>
      </c>
      <c r="AX323">
        <v>0.233618751824159</v>
      </c>
    </row>
    <row r="324" spans="1:50" x14ac:dyDescent="0.25">
      <c r="A324" t="s">
        <v>870</v>
      </c>
      <c r="B324" s="63">
        <v>132.048632603003</v>
      </c>
      <c r="C324" s="133">
        <v>234.30439902144701</v>
      </c>
      <c r="D324" s="140">
        <v>60.5867868433564</v>
      </c>
      <c r="E324" s="87">
        <v>8.1859506913966609</v>
      </c>
      <c r="F324" s="31">
        <f t="shared" si="16"/>
        <v>62.727586538633936</v>
      </c>
      <c r="G324" s="89">
        <f t="shared" si="17"/>
        <v>8.1859506913966609</v>
      </c>
      <c r="H324" s="115">
        <v>0.81456844775837101</v>
      </c>
      <c r="I324" s="147">
        <v>8.8640293928393996E-2</v>
      </c>
      <c r="J324" s="150">
        <v>0.80540143714060486</v>
      </c>
      <c r="K324" s="167">
        <v>74.939791369015396</v>
      </c>
      <c r="L324">
        <v>6.1929624989707204</v>
      </c>
      <c r="M324" s="32">
        <f t="shared" si="18"/>
        <v>77.587746325625588</v>
      </c>
      <c r="N324" s="92">
        <f t="shared" si="19"/>
        <v>6.1929624989707204</v>
      </c>
      <c r="O324" s="50">
        <v>1.2328126574096601</v>
      </c>
      <c r="P324" s="50">
        <v>0.176440619724227</v>
      </c>
      <c r="Q324" s="77">
        <v>0.57741023881357811</v>
      </c>
      <c r="Y324">
        <v>5889.2044028607697</v>
      </c>
      <c r="Z324">
        <v>189.11838673733101</v>
      </c>
      <c r="AA324">
        <v>60677.846139799403</v>
      </c>
      <c r="AB324">
        <v>2033.71696516731</v>
      </c>
      <c r="AC324">
        <v>520.88530449053496</v>
      </c>
      <c r="AD324">
        <v>40.318082310169203</v>
      </c>
      <c r="AE324">
        <v>199933.45276167401</v>
      </c>
      <c r="AF324">
        <v>12114.1516296887</v>
      </c>
      <c r="AG324">
        <v>9.1100468748804708</v>
      </c>
      <c r="AH324">
        <v>0.63867446207429501</v>
      </c>
      <c r="AI324">
        <v>679.15376041924003</v>
      </c>
      <c r="AJ324">
        <v>50.278225495526499</v>
      </c>
      <c r="AK324">
        <v>2.3759409359266299</v>
      </c>
      <c r="AL324">
        <v>0.44269329409889702</v>
      </c>
      <c r="AM324">
        <v>4.2751090119363298</v>
      </c>
      <c r="AN324">
        <v>0.71184786937816202</v>
      </c>
      <c r="AO324">
        <v>2.26546257787377</v>
      </c>
      <c r="AP324">
        <v>0.465375504326413</v>
      </c>
      <c r="AQ324">
        <v>0.58961950062477197</v>
      </c>
      <c r="AR324">
        <v>0.12816272611989801</v>
      </c>
      <c r="AS324">
        <v>189.99307266183999</v>
      </c>
      <c r="AT324">
        <v>7.4715332701138504</v>
      </c>
      <c r="AU324">
        <v>26.586027724225701</v>
      </c>
      <c r="AV324">
        <v>1.02849413932531</v>
      </c>
      <c r="AW324">
        <v>6.0004394392733001E-2</v>
      </c>
      <c r="AX324">
        <v>8.4354254501289999E-3</v>
      </c>
    </row>
    <row r="325" spans="1:50" x14ac:dyDescent="0.25">
      <c r="A325" t="s">
        <v>871</v>
      </c>
      <c r="B325" s="63">
        <v>508.666884209984</v>
      </c>
      <c r="C325" s="133">
        <v>2030.8396159643701</v>
      </c>
      <c r="D325" s="140">
        <v>8.7347817086331805</v>
      </c>
      <c r="E325" s="87">
        <v>1.79555108854009</v>
      </c>
      <c r="F325" s="31">
        <f t="shared" si="16"/>
        <v>9.043420258297548</v>
      </c>
      <c r="G325" s="89">
        <f t="shared" si="17"/>
        <v>1.79555108854009</v>
      </c>
      <c r="H325" s="115">
        <v>0.36020847933580502</v>
      </c>
      <c r="I325" s="147">
        <v>2.7916713235835999E-2</v>
      </c>
      <c r="J325" s="150">
        <v>0.37702022038476946</v>
      </c>
      <c r="K325" s="167">
        <v>24.127497111802299</v>
      </c>
      <c r="L325">
        <v>3.6133865912752898</v>
      </c>
      <c r="M325" s="32">
        <f t="shared" si="18"/>
        <v>24.980028516022493</v>
      </c>
      <c r="N325" s="92">
        <f t="shared" si="19"/>
        <v>3.6133865912752898</v>
      </c>
      <c r="O325" s="50">
        <v>2.7616138856982602</v>
      </c>
      <c r="P325" s="50">
        <v>0.17751686394254501</v>
      </c>
      <c r="Q325" s="77">
        <v>0.42921461636271968</v>
      </c>
      <c r="Y325">
        <v>5174.4313529969104</v>
      </c>
      <c r="Z325">
        <v>163.515811706318</v>
      </c>
      <c r="AA325">
        <v>63436.021695625401</v>
      </c>
      <c r="AB325">
        <v>2055.00929854062</v>
      </c>
      <c r="AC325">
        <v>634.53061925774102</v>
      </c>
      <c r="AD325">
        <v>45.514643104982703</v>
      </c>
      <c r="AE325">
        <v>189955.53177346199</v>
      </c>
      <c r="AF325">
        <v>11458.164575331</v>
      </c>
      <c r="AG325">
        <v>1.96095665130732</v>
      </c>
      <c r="AH325">
        <v>0.30795972431594698</v>
      </c>
      <c r="AI325">
        <v>645.31569734417303</v>
      </c>
      <c r="AJ325">
        <v>43.372933136596401</v>
      </c>
      <c r="AK325">
        <v>18.551266693988701</v>
      </c>
      <c r="AL325">
        <v>4.2658180645365702</v>
      </c>
      <c r="AM325">
        <v>3.91337553331718</v>
      </c>
      <c r="AN325">
        <v>0.191791341887529</v>
      </c>
      <c r="AO325">
        <v>1.7470400779333899</v>
      </c>
      <c r="AP325">
        <v>0.10959643560120499</v>
      </c>
      <c r="AQ325">
        <v>0.33405092059018698</v>
      </c>
      <c r="AR325">
        <v>4.6059266525120997E-2</v>
      </c>
      <c r="AS325">
        <v>254.035024207486</v>
      </c>
      <c r="AT325">
        <v>7.8354759168307702</v>
      </c>
      <c r="AU325">
        <v>32.920770158204</v>
      </c>
      <c r="AV325">
        <v>0.997385429723183</v>
      </c>
      <c r="AW325">
        <v>0.51645572227583803</v>
      </c>
      <c r="AX325">
        <v>0.120154689191404</v>
      </c>
    </row>
    <row r="326" spans="1:50" x14ac:dyDescent="0.25">
      <c r="A326" t="s">
        <v>872</v>
      </c>
      <c r="B326" s="63">
        <v>129.538376031794</v>
      </c>
      <c r="C326" s="133">
        <v>473.129449696714</v>
      </c>
      <c r="D326" s="140">
        <v>11.499385649910099</v>
      </c>
      <c r="E326" s="87">
        <v>1.6139628658518801</v>
      </c>
      <c r="F326" s="31">
        <f t="shared" si="16"/>
        <v>11.905709909337398</v>
      </c>
      <c r="G326" s="89">
        <f t="shared" si="17"/>
        <v>1.6139628658518801</v>
      </c>
      <c r="H326" s="115">
        <v>0.39714706934389499</v>
      </c>
      <c r="I326" s="147">
        <v>3.9704341045418E-2</v>
      </c>
      <c r="J326" s="150">
        <v>0.71230785119156814</v>
      </c>
      <c r="K326" s="167">
        <v>28.832004515514299</v>
      </c>
      <c r="L326">
        <v>4.6780282504765198</v>
      </c>
      <c r="M326" s="32">
        <f t="shared" si="18"/>
        <v>29.850767016332117</v>
      </c>
      <c r="N326" s="92">
        <f t="shared" si="19"/>
        <v>4.6780282504765198</v>
      </c>
      <c r="O326" s="50">
        <v>2.50370745022069</v>
      </c>
      <c r="P326" s="50">
        <v>0.20207552407757701</v>
      </c>
      <c r="Q326" s="77">
        <v>0.49744163172660183</v>
      </c>
      <c r="Y326">
        <v>6082.38607983984</v>
      </c>
      <c r="Z326">
        <v>193.89621741564699</v>
      </c>
      <c r="AA326">
        <v>60951.358214227803</v>
      </c>
      <c r="AB326">
        <v>2094.2144682432099</v>
      </c>
      <c r="AC326">
        <v>493.29735560734503</v>
      </c>
      <c r="AD326">
        <v>37.856129124331098</v>
      </c>
      <c r="AE326">
        <v>203470.368777467</v>
      </c>
      <c r="AF326">
        <v>12303.2450921984</v>
      </c>
      <c r="AG326">
        <v>10.7684801512696</v>
      </c>
      <c r="AH326">
        <v>2.5923219345018098</v>
      </c>
      <c r="AI326">
        <v>526.73114383315203</v>
      </c>
      <c r="AJ326">
        <v>36.666086682018197</v>
      </c>
      <c r="AK326">
        <v>4.4010784113027297</v>
      </c>
      <c r="AL326">
        <v>0.52589354143899003</v>
      </c>
      <c r="AM326">
        <v>13.261042362440101</v>
      </c>
      <c r="AN326">
        <v>1.3865917629178801</v>
      </c>
      <c r="AO326">
        <v>6.0135430689334903</v>
      </c>
      <c r="AP326">
        <v>0.73811114414374401</v>
      </c>
      <c r="AQ326">
        <v>1.42861168082997</v>
      </c>
      <c r="AR326">
        <v>0.22988146592226799</v>
      </c>
      <c r="AS326">
        <v>64.612563561479803</v>
      </c>
      <c r="AT326">
        <v>1.9566322484472201</v>
      </c>
      <c r="AU326">
        <v>9.8567710938855999</v>
      </c>
      <c r="AV326">
        <v>0.29387689651758803</v>
      </c>
      <c r="AW326">
        <v>0.117599895745867</v>
      </c>
      <c r="AX326">
        <v>1.9701155762003E-2</v>
      </c>
    </row>
    <row r="327" spans="1:50" x14ac:dyDescent="0.25">
      <c r="A327" t="s">
        <v>873</v>
      </c>
      <c r="B327" s="63">
        <v>108.352360151428</v>
      </c>
      <c r="C327" s="133">
        <v>402.88339769913603</v>
      </c>
      <c r="D327" s="140">
        <v>12.4896935691841</v>
      </c>
      <c r="E327" s="87">
        <v>2.6724636307208698</v>
      </c>
      <c r="F327" s="31">
        <f t="shared" si="16"/>
        <v>12.93100979636988</v>
      </c>
      <c r="G327" s="89">
        <f t="shared" si="17"/>
        <v>2.6724636307208698</v>
      </c>
      <c r="H327" s="115">
        <v>0.40223794294096898</v>
      </c>
      <c r="I327" s="147">
        <v>4.8466479303972999E-2</v>
      </c>
      <c r="J327" s="150">
        <v>0.56311671338860725</v>
      </c>
      <c r="K327" s="167">
        <v>31.295946246162501</v>
      </c>
      <c r="L327">
        <v>4.5172964795005903</v>
      </c>
      <c r="M327" s="32">
        <f t="shared" si="18"/>
        <v>32.401770728329332</v>
      </c>
      <c r="N327" s="92">
        <f t="shared" si="19"/>
        <v>4.5172964795005903</v>
      </c>
      <c r="O327" s="50">
        <v>2.5433928903031702</v>
      </c>
      <c r="P327" s="50">
        <v>0.34729823160553502</v>
      </c>
      <c r="Q327" s="77">
        <v>0.94601628171265495</v>
      </c>
      <c r="Y327">
        <v>7442.7645250027599</v>
      </c>
      <c r="Z327">
        <v>237.84575890896701</v>
      </c>
      <c r="AA327">
        <v>79537.584239186093</v>
      </c>
      <c r="AB327">
        <v>2664.5857289224</v>
      </c>
      <c r="AC327">
        <v>387.59368340917001</v>
      </c>
      <c r="AD327">
        <v>30.114396865990201</v>
      </c>
      <c r="AE327">
        <v>219422.24269503701</v>
      </c>
      <c r="AF327">
        <v>13276.876115023901</v>
      </c>
      <c r="AG327">
        <v>62.492882832363698</v>
      </c>
      <c r="AH327">
        <v>2.10843526473742</v>
      </c>
      <c r="AI327">
        <v>480.45865813638102</v>
      </c>
      <c r="AJ327">
        <v>34.282115832519601</v>
      </c>
      <c r="AK327">
        <v>4.4056830807545397</v>
      </c>
      <c r="AL327">
        <v>1.1329256128149801</v>
      </c>
      <c r="AM327">
        <v>4.11677532655081</v>
      </c>
      <c r="AN327">
        <v>1.8211100317112101</v>
      </c>
      <c r="AO327">
        <v>2.0985342074211499</v>
      </c>
      <c r="AP327">
        <v>0.731357180920851</v>
      </c>
      <c r="AQ327">
        <v>0.78274832290307805</v>
      </c>
      <c r="AR327">
        <v>0.17012849740629599</v>
      </c>
      <c r="AS327">
        <v>55.693086339730201</v>
      </c>
      <c r="AT327">
        <v>1.72046079677041</v>
      </c>
      <c r="AU327">
        <v>9.4961507818861897</v>
      </c>
      <c r="AV327">
        <v>0.28732490691971302</v>
      </c>
      <c r="AW327">
        <v>0.106293901016939</v>
      </c>
      <c r="AX327">
        <v>2.7374722704348001E-2</v>
      </c>
    </row>
    <row r="328" spans="1:50" x14ac:dyDescent="0.25">
      <c r="A328" t="s">
        <v>874</v>
      </c>
      <c r="B328" s="63">
        <v>1157.78946993201</v>
      </c>
      <c r="C328" s="133">
        <v>4410.40630454859</v>
      </c>
      <c r="D328" s="140">
        <v>10.724421223010401</v>
      </c>
      <c r="E328" s="87">
        <v>2.6263253085873499</v>
      </c>
      <c r="F328" s="31">
        <f t="shared" si="16"/>
        <v>11.103362554651033</v>
      </c>
      <c r="G328" s="89">
        <f t="shared" si="17"/>
        <v>2.6263253085873499</v>
      </c>
      <c r="H328" s="115">
        <v>0.38611023013227402</v>
      </c>
      <c r="I328" s="147">
        <v>5.0519880537161999E-2</v>
      </c>
      <c r="J328" s="150">
        <v>0.5342891452106292</v>
      </c>
      <c r="K328" s="167">
        <v>28.117707351027502</v>
      </c>
      <c r="L328">
        <v>3.7833311020203899</v>
      </c>
      <c r="M328" s="32">
        <f t="shared" si="18"/>
        <v>29.111230567312461</v>
      </c>
      <c r="N328" s="92">
        <f t="shared" si="19"/>
        <v>3.7833311020203899</v>
      </c>
      <c r="O328" s="50">
        <v>2.6056426652115401</v>
      </c>
      <c r="P328" s="50">
        <v>0.26119548008575599</v>
      </c>
      <c r="Q328" s="77">
        <v>0.74500014334619369</v>
      </c>
      <c r="Y328">
        <v>4456.8553297299804</v>
      </c>
      <c r="Z328">
        <v>140.83237415012201</v>
      </c>
      <c r="AA328">
        <v>64056.846902783698</v>
      </c>
      <c r="AB328">
        <v>2074.1628485614101</v>
      </c>
      <c r="AC328">
        <v>836.87650370059305</v>
      </c>
      <c r="AD328">
        <v>59.773131719541198</v>
      </c>
      <c r="AE328">
        <v>178876.49739337101</v>
      </c>
      <c r="AF328">
        <v>10789.874486184101</v>
      </c>
      <c r="AG328">
        <v>8.3372288133944394</v>
      </c>
      <c r="AH328">
        <v>1.0326692612736801</v>
      </c>
      <c r="AI328">
        <v>318.718084693332</v>
      </c>
      <c r="AJ328">
        <v>22.799510667331699</v>
      </c>
      <c r="AK328">
        <v>40.053276152382502</v>
      </c>
      <c r="AL328">
        <v>12.3818689028415</v>
      </c>
      <c r="AM328">
        <v>46.0625741243351</v>
      </c>
      <c r="AN328">
        <v>6.8199061929530203</v>
      </c>
      <c r="AO328">
        <v>20.019677085431201</v>
      </c>
      <c r="AP328">
        <v>2.9658664087630999</v>
      </c>
      <c r="AQ328">
        <v>3.6210618128102201</v>
      </c>
      <c r="AR328">
        <v>0.57821401544985995</v>
      </c>
      <c r="AS328">
        <v>428.15685229968102</v>
      </c>
      <c r="AT328">
        <v>12.6417856602116</v>
      </c>
      <c r="AU328">
        <v>88.805743013689806</v>
      </c>
      <c r="AV328">
        <v>2.6108722795738601</v>
      </c>
      <c r="AW328">
        <v>1.1081066076011801</v>
      </c>
      <c r="AX328">
        <v>0.33514345972297199</v>
      </c>
    </row>
    <row r="329" spans="1:50" x14ac:dyDescent="0.25">
      <c r="A329" t="s">
        <v>875</v>
      </c>
      <c r="B329" s="63">
        <v>580.05188371054999</v>
      </c>
      <c r="C329" s="133">
        <v>2572.3665222569798</v>
      </c>
      <c r="D329" s="140">
        <v>4.1184013334861698</v>
      </c>
      <c r="E329" s="87">
        <v>1.0045673860700699</v>
      </c>
      <c r="F329" s="31">
        <f t="shared" si="16"/>
        <v>4.2639227050445063</v>
      </c>
      <c r="G329" s="89">
        <f t="shared" si="17"/>
        <v>1.0045673860700699</v>
      </c>
      <c r="H329" s="115">
        <v>0.323349078451382</v>
      </c>
      <c r="I329" s="147">
        <v>2.4420597935737001E-2</v>
      </c>
      <c r="J329" s="150">
        <v>0.30962374359268569</v>
      </c>
      <c r="K329" s="167">
        <v>12.7327704952153</v>
      </c>
      <c r="L329">
        <v>2.34460959205704</v>
      </c>
      <c r="M329" s="32">
        <f t="shared" si="18"/>
        <v>13.182675707496493</v>
      </c>
      <c r="N329" s="92">
        <f t="shared" si="19"/>
        <v>2.34460959205704</v>
      </c>
      <c r="O329" s="50">
        <v>3.0937858572781298</v>
      </c>
      <c r="P329" s="50">
        <v>0.154285433304404</v>
      </c>
      <c r="Q329" s="77">
        <v>0.27082393777281616</v>
      </c>
      <c r="Y329">
        <v>6084.1966817100301</v>
      </c>
      <c r="Z329">
        <v>194.27835880974499</v>
      </c>
      <c r="AA329">
        <v>59476.528527144001</v>
      </c>
      <c r="AB329">
        <v>1970.43376046761</v>
      </c>
      <c r="AC329">
        <v>512.27353384847004</v>
      </c>
      <c r="AD329">
        <v>37.242310360049103</v>
      </c>
      <c r="AE329">
        <v>203453.77014842501</v>
      </c>
      <c r="AF329">
        <v>12314.818154455799</v>
      </c>
      <c r="AG329">
        <v>0.77437247910331797</v>
      </c>
      <c r="AH329">
        <v>0.136866722164104</v>
      </c>
      <c r="AI329">
        <v>646.91194104756096</v>
      </c>
      <c r="AJ329">
        <v>44.035311124555399</v>
      </c>
      <c r="AK329">
        <v>21.604431411183501</v>
      </c>
      <c r="AL329">
        <v>3.4951636319060899</v>
      </c>
      <c r="AM329">
        <v>2.95268619619775</v>
      </c>
      <c r="AN329">
        <v>0.15487317897845301</v>
      </c>
      <c r="AO329">
        <v>1.1460260372926601</v>
      </c>
      <c r="AP329">
        <v>8.2441221716995E-2</v>
      </c>
      <c r="AQ329">
        <v>0.28825095313209498</v>
      </c>
      <c r="AR329">
        <v>4.1101119492433003E-2</v>
      </c>
      <c r="AS329">
        <v>126.108390816766</v>
      </c>
      <c r="AT329">
        <v>6.1486659438431701</v>
      </c>
      <c r="AU329">
        <v>18.305363725110301</v>
      </c>
      <c r="AV329">
        <v>0.87558297417317299</v>
      </c>
      <c r="AW329">
        <v>0.60561591283676197</v>
      </c>
      <c r="AX329">
        <v>9.6492547937314002E-2</v>
      </c>
    </row>
    <row r="330" spans="1:50" x14ac:dyDescent="0.25">
      <c r="A330" t="s">
        <v>876</v>
      </c>
      <c r="B330" s="63">
        <v>293.10789539351902</v>
      </c>
      <c r="C330" s="133">
        <v>1365.3866432862601</v>
      </c>
      <c r="D330" s="140">
        <v>3.0767679153085701</v>
      </c>
      <c r="E330" s="87">
        <v>0.55323545449190203</v>
      </c>
      <c r="F330" s="31">
        <f t="shared" si="16"/>
        <v>3.1854837617613936</v>
      </c>
      <c r="G330" s="89">
        <f t="shared" si="17"/>
        <v>0.55323545449190203</v>
      </c>
      <c r="H330" s="115">
        <v>0.30913876133712997</v>
      </c>
      <c r="I330" s="147">
        <v>2.506538296369E-2</v>
      </c>
      <c r="J330" s="150">
        <v>0.4509263515182888</v>
      </c>
      <c r="K330" s="167">
        <v>9.9223841204891503</v>
      </c>
      <c r="L330">
        <v>1.98189835424575</v>
      </c>
      <c r="M330" s="32">
        <f t="shared" si="18"/>
        <v>10.272985926729335</v>
      </c>
      <c r="N330" s="92">
        <f t="shared" si="19"/>
        <v>1.98189835424575</v>
      </c>
      <c r="O330" s="50">
        <v>3.2318199712925999</v>
      </c>
      <c r="P330" s="50">
        <v>0.23183526028079399</v>
      </c>
      <c r="Q330" s="77">
        <v>0.35914265393317057</v>
      </c>
      <c r="Y330">
        <v>7811.4510913824997</v>
      </c>
      <c r="Z330">
        <v>256.42481153909398</v>
      </c>
      <c r="AA330">
        <v>50413.713623075702</v>
      </c>
      <c r="AB330">
        <v>1723.80280139877</v>
      </c>
      <c r="AC330">
        <v>372.89651635910099</v>
      </c>
      <c r="AD330">
        <v>28.430860026341001</v>
      </c>
      <c r="AE330">
        <v>224694.97235779601</v>
      </c>
      <c r="AF330">
        <v>13685.691518810199</v>
      </c>
      <c r="AG330">
        <v>0.73395495841415104</v>
      </c>
      <c r="AH330">
        <v>4.3601909751037997E-2</v>
      </c>
      <c r="AI330">
        <v>470.52400440811903</v>
      </c>
      <c r="AJ330">
        <v>32.938080426983198</v>
      </c>
      <c r="AK330">
        <v>13.2390744261607</v>
      </c>
      <c r="AL330">
        <v>3.9052410296288098</v>
      </c>
      <c r="AM330">
        <v>9.6816732417467097</v>
      </c>
      <c r="AN330">
        <v>1.4964632505579401</v>
      </c>
      <c r="AO330">
        <v>4.1462836765533098</v>
      </c>
      <c r="AP330">
        <v>0.65249571236890802</v>
      </c>
      <c r="AQ330">
        <v>1.0003090403913999</v>
      </c>
      <c r="AR330">
        <v>0.14272402188451799</v>
      </c>
      <c r="AS330">
        <v>48.040866850538599</v>
      </c>
      <c r="AT330">
        <v>1.50283987879206</v>
      </c>
      <c r="AU330">
        <v>7.4106348421969699</v>
      </c>
      <c r="AV330">
        <v>0.22825938478829999</v>
      </c>
      <c r="AW330">
        <v>0.326262131406791</v>
      </c>
      <c r="AX330">
        <v>0.10096962322398299</v>
      </c>
    </row>
    <row r="331" spans="1:50" x14ac:dyDescent="0.25">
      <c r="A331" t="s">
        <v>877</v>
      </c>
      <c r="B331" s="63">
        <v>56.420977051787297</v>
      </c>
      <c r="C331" s="133">
        <v>204.41615390418801</v>
      </c>
      <c r="D331" s="140">
        <v>13.171639561163801</v>
      </c>
      <c r="E331" s="87">
        <v>1.5693222420023401</v>
      </c>
      <c r="F331" s="31">
        <f t="shared" si="16"/>
        <v>13.637051962579788</v>
      </c>
      <c r="G331" s="89">
        <f t="shared" si="17"/>
        <v>1.5693222420023401</v>
      </c>
      <c r="H331" s="115">
        <v>0.39522459443540597</v>
      </c>
      <c r="I331" s="147">
        <v>4.3820668620757001E-2</v>
      </c>
      <c r="J331" s="150">
        <v>0.93059935054326015</v>
      </c>
      <c r="K331" s="167">
        <v>33.363550874518701</v>
      </c>
      <c r="L331">
        <v>5.0902192242309301</v>
      </c>
      <c r="M331" s="32">
        <f t="shared" si="18"/>
        <v>34.542432991674218</v>
      </c>
      <c r="N331" s="92">
        <f t="shared" si="19"/>
        <v>5.0902192242309301</v>
      </c>
      <c r="O331" s="50">
        <v>2.5221070125531502</v>
      </c>
      <c r="P331" s="50">
        <v>0.28445613776732498</v>
      </c>
      <c r="Q331" s="77">
        <v>0.73924360944268608</v>
      </c>
      <c r="Y331">
        <v>8371.6325046162201</v>
      </c>
      <c r="Z331">
        <v>265.68915252792101</v>
      </c>
      <c r="AA331">
        <v>51512.431493553901</v>
      </c>
      <c r="AB331">
        <v>1706.7333544052201</v>
      </c>
      <c r="AC331">
        <v>400.48308654747001</v>
      </c>
      <c r="AD331">
        <v>30.455385718158901</v>
      </c>
      <c r="AE331">
        <v>224900.631472949</v>
      </c>
      <c r="AF331">
        <v>13584.983190680899</v>
      </c>
      <c r="AG331">
        <v>0.496671374270093</v>
      </c>
      <c r="AH331">
        <v>3.8976565041632001E-2</v>
      </c>
      <c r="AI331">
        <v>366.98161204352698</v>
      </c>
      <c r="AJ331">
        <v>25.954243761878001</v>
      </c>
      <c r="AK331">
        <v>2.6793222766049101</v>
      </c>
      <c r="AL331">
        <v>0.36047143737763199</v>
      </c>
      <c r="AM331">
        <v>4.2748406584741199</v>
      </c>
      <c r="AN331">
        <v>0.22016062196651201</v>
      </c>
      <c r="AO331">
        <v>1.72027992794623</v>
      </c>
      <c r="AP331">
        <v>0.11921160760206</v>
      </c>
      <c r="AQ331">
        <v>0.45016454650513799</v>
      </c>
      <c r="AR331">
        <v>6.0283614737613997E-2</v>
      </c>
      <c r="AS331">
        <v>32.052803192895297</v>
      </c>
      <c r="AT331">
        <v>1.0811115054267999</v>
      </c>
      <c r="AU331">
        <v>4.8342206331366899</v>
      </c>
      <c r="AV331">
        <v>0.164789115928521</v>
      </c>
      <c r="AW331">
        <v>4.9890630076420001E-2</v>
      </c>
      <c r="AX331">
        <v>6.8195166383430003E-3</v>
      </c>
    </row>
    <row r="332" spans="1:50" x14ac:dyDescent="0.25">
      <c r="A332" t="s">
        <v>878</v>
      </c>
      <c r="B332" s="63">
        <v>14431.8438573611</v>
      </c>
      <c r="C332" s="133">
        <v>73094.400530302999</v>
      </c>
      <c r="D332" s="140">
        <v>3.6641493938099998E-2</v>
      </c>
      <c r="E332" s="87">
        <v>3.2452234310298998E-2</v>
      </c>
      <c r="F332" s="31">
        <f t="shared" si="16"/>
        <v>3.7936200311290011E-2</v>
      </c>
      <c r="G332" s="89">
        <f t="shared" si="17"/>
        <v>3.2452234310298998E-2</v>
      </c>
      <c r="H332" s="115">
        <v>0.281219524835641</v>
      </c>
      <c r="I332" s="147">
        <v>8.8374206054829992E-3</v>
      </c>
      <c r="J332" s="150">
        <v>3.5482043531961743E-2</v>
      </c>
      <c r="K332" s="167">
        <v>0.13011947656200801</v>
      </c>
      <c r="L332">
        <v>0.112281223978419</v>
      </c>
      <c r="M332" s="32">
        <f t="shared" si="18"/>
        <v>0.13471717434871883</v>
      </c>
      <c r="N332" s="92">
        <f t="shared" si="19"/>
        <v>0.112281223978419</v>
      </c>
      <c r="O332" s="50">
        <v>3.5554397579687298</v>
      </c>
      <c r="P332" s="50">
        <v>7.5712615740792993E-2</v>
      </c>
      <c r="Q332" s="77">
        <v>2.4678007698545112E-2</v>
      </c>
      <c r="Y332">
        <v>8166.4980082593602</v>
      </c>
      <c r="Z332">
        <v>258.05354177046701</v>
      </c>
      <c r="AA332">
        <v>53349.546202398298</v>
      </c>
      <c r="AB332">
        <v>1769.63045776015</v>
      </c>
      <c r="AC332">
        <v>397.58516940558201</v>
      </c>
      <c r="AD332">
        <v>30.1936235948512</v>
      </c>
      <c r="AE332">
        <v>219867.918757281</v>
      </c>
      <c r="AF332">
        <v>13262.4871433641</v>
      </c>
      <c r="AG332">
        <v>1.1569985720083</v>
      </c>
      <c r="AH332">
        <v>5.9157421468536003E-2</v>
      </c>
      <c r="AI332">
        <v>326.96227145206001</v>
      </c>
      <c r="AJ332">
        <v>22.678288738716901</v>
      </c>
      <c r="AK332">
        <v>525.79018854574997</v>
      </c>
      <c r="AL332">
        <v>79.392986724588297</v>
      </c>
      <c r="AM332">
        <v>1.6869652958502901</v>
      </c>
      <c r="AN332">
        <v>0.11087732366145001</v>
      </c>
      <c r="AO332">
        <v>0.74938724415917701</v>
      </c>
      <c r="AP332">
        <v>6.5871576757946998E-2</v>
      </c>
      <c r="AQ332">
        <v>0.24592578254477299</v>
      </c>
      <c r="AR332">
        <v>3.8671965660076003E-2</v>
      </c>
      <c r="AS332">
        <v>30.377696902352099</v>
      </c>
      <c r="AT332">
        <v>0.98223854512551301</v>
      </c>
      <c r="AU332">
        <v>4.8257216667041796</v>
      </c>
      <c r="AV332">
        <v>0.17122595594030601</v>
      </c>
      <c r="AW332">
        <v>18.003915303106201</v>
      </c>
      <c r="AX332">
        <v>2.6343843721030802</v>
      </c>
    </row>
    <row r="333" spans="1:50" x14ac:dyDescent="0.25">
      <c r="A333" t="s">
        <v>879</v>
      </c>
      <c r="B333" s="63">
        <v>146.19628266009099</v>
      </c>
      <c r="C333" s="133">
        <v>554.97301282051296</v>
      </c>
      <c r="D333" s="140">
        <v>7.8248824288942096</v>
      </c>
      <c r="E333" s="87">
        <v>1.59899193357584</v>
      </c>
      <c r="F333" s="31">
        <f t="shared" si="16"/>
        <v>8.101370204399938</v>
      </c>
      <c r="G333" s="89">
        <f t="shared" si="17"/>
        <v>1.59899193357584</v>
      </c>
      <c r="H333" s="115">
        <v>0.37734840620139798</v>
      </c>
      <c r="I333" s="147">
        <v>3.4560677994178002E-2</v>
      </c>
      <c r="J333" s="150">
        <v>0.44819941118481849</v>
      </c>
      <c r="K333" s="167">
        <v>20.6836392082717</v>
      </c>
      <c r="L333">
        <v>3.6037646562449801</v>
      </c>
      <c r="M333" s="32">
        <f t="shared" si="18"/>
        <v>21.414483849839847</v>
      </c>
      <c r="N333" s="92">
        <f t="shared" si="19"/>
        <v>3.6037646562449801</v>
      </c>
      <c r="O333" s="50">
        <v>2.6483126028138901</v>
      </c>
      <c r="P333" s="50">
        <v>0.20203435794021199</v>
      </c>
      <c r="Q333" s="77">
        <v>0.43785117199264878</v>
      </c>
      <c r="Y333">
        <v>7050.0166945097499</v>
      </c>
      <c r="Z333">
        <v>233.23587835905599</v>
      </c>
      <c r="AA333">
        <v>52682.598631499699</v>
      </c>
      <c r="AB333">
        <v>1789.0001994361101</v>
      </c>
      <c r="AC333">
        <v>396.63853089632602</v>
      </c>
      <c r="AD333">
        <v>29.9876612356266</v>
      </c>
      <c r="AE333">
        <v>214584.581384199</v>
      </c>
      <c r="AF333">
        <v>13069.4757666202</v>
      </c>
      <c r="AG333">
        <v>0.64089691896866097</v>
      </c>
      <c r="AH333">
        <v>0.105899891363088</v>
      </c>
      <c r="AI333">
        <v>394.42052207670002</v>
      </c>
      <c r="AJ333">
        <v>27.589448268716499</v>
      </c>
      <c r="AK333">
        <v>6.0596926043724499</v>
      </c>
      <c r="AL333">
        <v>0.54827524785091997</v>
      </c>
      <c r="AM333">
        <v>3.0417657334930701</v>
      </c>
      <c r="AN333">
        <v>0.17310596892210001</v>
      </c>
      <c r="AO333">
        <v>1.2566795767855199</v>
      </c>
      <c r="AP333">
        <v>9.6876744041921994E-2</v>
      </c>
      <c r="AQ333">
        <v>0.44014703636948899</v>
      </c>
      <c r="AR333">
        <v>5.8016089558031003E-2</v>
      </c>
      <c r="AS333">
        <v>43.670342592167898</v>
      </c>
      <c r="AT333">
        <v>1.34909222893315</v>
      </c>
      <c r="AU333">
        <v>7.6692956081924804</v>
      </c>
      <c r="AV333">
        <v>0.236996968849055</v>
      </c>
      <c r="AW333">
        <v>0.13317047409653199</v>
      </c>
      <c r="AX333">
        <v>1.895783451738E-2</v>
      </c>
    </row>
    <row r="334" spans="1:50" x14ac:dyDescent="0.25">
      <c r="A334" t="s">
        <v>880</v>
      </c>
      <c r="B334" s="63">
        <v>79.080916351955594</v>
      </c>
      <c r="C334" s="133">
        <v>147.29128189475</v>
      </c>
      <c r="D334" s="140">
        <v>54.313206151184602</v>
      </c>
      <c r="E334" s="87">
        <v>6.6729292569627603</v>
      </c>
      <c r="F334" s="31">
        <f t="shared" ref="F334:F399" si="20">IF(ISNUMBER(D334),(D334*(EXP(B$2*0.00001867)-1)/(EXP(B$3*0.00001867)-1)),"&lt; DL")</f>
        <v>56.23233243656793</v>
      </c>
      <c r="G334" s="89">
        <f t="shared" ref="G334:G399" si="21">E334</f>
        <v>6.6729292569627603</v>
      </c>
      <c r="H334" s="115">
        <v>0.76056237943872695</v>
      </c>
      <c r="I334" s="147">
        <v>0.12466800195750199</v>
      </c>
      <c r="J334" s="150">
        <v>0.74953328029980681</v>
      </c>
      <c r="K334" s="167">
        <v>70.590531121380096</v>
      </c>
      <c r="L334">
        <v>8.3111464522658807</v>
      </c>
      <c r="M334" s="32">
        <f t="shared" ref="M334:M399" si="22">IF(ISNUMBER(K334),(K334*(EXP(B$2*0.00001867)-1)/(EXP(B$3*0.00001867)-1)),"&lt; DL")</f>
        <v>73.08480743784564</v>
      </c>
      <c r="N334" s="92">
        <f t="shared" ref="N334:N399" si="23">L334</f>
        <v>8.3111464522658807</v>
      </c>
      <c r="O334" s="50">
        <v>1.28946439749973</v>
      </c>
      <c r="P334" s="50">
        <v>0.197120653598407</v>
      </c>
      <c r="Q334" s="77">
        <v>0.77017906734760055</v>
      </c>
      <c r="Y334">
        <v>6150.4403955452199</v>
      </c>
      <c r="Z334">
        <v>203.545679061762</v>
      </c>
      <c r="AA334">
        <v>57998.454166299904</v>
      </c>
      <c r="AB334">
        <v>1952.2648004334601</v>
      </c>
      <c r="AC334">
        <v>505.82692674733698</v>
      </c>
      <c r="AD334">
        <v>39.010472094902298</v>
      </c>
      <c r="AE334">
        <v>205331.602979077</v>
      </c>
      <c r="AF334">
        <v>12724.076026959699</v>
      </c>
      <c r="AG334">
        <v>0.22025623163278599</v>
      </c>
      <c r="AH334">
        <v>2.8264624513253001E-2</v>
      </c>
      <c r="AI334">
        <v>572.654777461408</v>
      </c>
      <c r="AJ334">
        <v>40.599835893360897</v>
      </c>
      <c r="AK334">
        <v>1.6713994651605</v>
      </c>
      <c r="AL334">
        <v>0.32073965470459698</v>
      </c>
      <c r="AM334">
        <v>0.11902852054358599</v>
      </c>
      <c r="AN334">
        <v>3.4665043750708002E-2</v>
      </c>
      <c r="AO334">
        <v>6.3182357071096998E-2</v>
      </c>
      <c r="AP334">
        <v>2.3582195089853999E-2</v>
      </c>
      <c r="AQ334">
        <v>0.14545712709389599</v>
      </c>
      <c r="AR334">
        <v>3.8469408869160997E-2</v>
      </c>
      <c r="AS334">
        <v>84.765265145739704</v>
      </c>
      <c r="AT334">
        <v>2.7042963487436502</v>
      </c>
      <c r="AU334">
        <v>13.204464528085801</v>
      </c>
      <c r="AV334">
        <v>0.42260571089455501</v>
      </c>
      <c r="AW334">
        <v>3.2969145060499999E-2</v>
      </c>
      <c r="AX334">
        <v>5.0151638793470002E-3</v>
      </c>
    </row>
    <row r="335" spans="1:50" x14ac:dyDescent="0.25">
      <c r="A335" t="s">
        <v>881</v>
      </c>
      <c r="B335" s="63">
        <v>89.014600981618997</v>
      </c>
      <c r="C335" s="133">
        <v>301.37506981982</v>
      </c>
      <c r="D335" s="140">
        <v>14.078317397153301</v>
      </c>
      <c r="E335" s="87">
        <v>2.0865832500646602</v>
      </c>
      <c r="F335" s="31">
        <f t="shared" si="20"/>
        <v>14.575766744843062</v>
      </c>
      <c r="G335" s="89">
        <f t="shared" si="21"/>
        <v>2.0865832500646602</v>
      </c>
      <c r="H335" s="115">
        <v>0.41106509388580298</v>
      </c>
      <c r="I335" s="147">
        <v>5.5059376093994E-2</v>
      </c>
      <c r="J335" s="150">
        <v>0.90372380377957973</v>
      </c>
      <c r="K335" s="167">
        <v>34.125182574113502</v>
      </c>
      <c r="L335">
        <v>5.42281584713648</v>
      </c>
      <c r="M335" s="32">
        <f t="shared" si="22"/>
        <v>35.330976514710365</v>
      </c>
      <c r="N335" s="92">
        <f t="shared" si="23"/>
        <v>5.42281584713648</v>
      </c>
      <c r="O335" s="50">
        <v>2.4393187092351001</v>
      </c>
      <c r="P335" s="50">
        <v>0.28220216528102898</v>
      </c>
      <c r="Q335" s="77">
        <v>0.7280176726876858</v>
      </c>
      <c r="Y335">
        <v>7237.6648087642698</v>
      </c>
      <c r="Z335">
        <v>248.36581480500601</v>
      </c>
      <c r="AA335">
        <v>52182.906778997298</v>
      </c>
      <c r="AB335">
        <v>1782.58702494874</v>
      </c>
      <c r="AC335">
        <v>406.75440049283401</v>
      </c>
      <c r="AD335">
        <v>31.9314849940843</v>
      </c>
      <c r="AE335">
        <v>218380.655457799</v>
      </c>
      <c r="AF335">
        <v>13479.0951638568</v>
      </c>
      <c r="AG335">
        <v>0.209957624622957</v>
      </c>
      <c r="AH335">
        <v>2.7888916048364E-2</v>
      </c>
      <c r="AI335">
        <v>404.70422978146399</v>
      </c>
      <c r="AJ335">
        <v>30.551689236531299</v>
      </c>
      <c r="AK335">
        <v>3.1373656002399599</v>
      </c>
      <c r="AL335">
        <v>0.45026203765440698</v>
      </c>
      <c r="AM335">
        <v>4.2591158416506E-2</v>
      </c>
      <c r="AN335">
        <v>2.0925893199236E-2</v>
      </c>
      <c r="AO335">
        <v>3.3384648297622999E-2</v>
      </c>
      <c r="AP335">
        <v>1.7327379169687001E-2</v>
      </c>
      <c r="AQ335">
        <v>0.17228294756127399</v>
      </c>
      <c r="AR335">
        <v>4.2434449228608E-2</v>
      </c>
      <c r="AS335">
        <v>44.9119135924863</v>
      </c>
      <c r="AT335">
        <v>1.4224889700987999</v>
      </c>
      <c r="AU335">
        <v>7.5989290985164999</v>
      </c>
      <c r="AV335">
        <v>0.24381086525964499</v>
      </c>
      <c r="AW335">
        <v>7.3138512030589006E-2</v>
      </c>
      <c r="AX335">
        <v>1.2108857457867999E-2</v>
      </c>
    </row>
    <row r="336" spans="1:50" x14ac:dyDescent="0.25">
      <c r="A336" t="s">
        <v>882</v>
      </c>
      <c r="B336" s="63">
        <v>71.237857893799401</v>
      </c>
      <c r="C336" s="133">
        <v>277.50341666666702</v>
      </c>
      <c r="D336" s="140">
        <v>7.0496968315151696</v>
      </c>
      <c r="E336" s="87">
        <v>0.88471050283431596</v>
      </c>
      <c r="F336" s="31">
        <f t="shared" si="20"/>
        <v>7.2987938643009835</v>
      </c>
      <c r="G336" s="89">
        <f t="shared" si="21"/>
        <v>0.88471050283431596</v>
      </c>
      <c r="H336" s="115">
        <v>0.370533446509131</v>
      </c>
      <c r="I336" s="147">
        <v>4.4578047637772997E-2</v>
      </c>
      <c r="J336" s="150">
        <v>0.95865620076622382</v>
      </c>
      <c r="K336" s="167">
        <v>18.865307311543699</v>
      </c>
      <c r="L336">
        <v>2.04555636154394</v>
      </c>
      <c r="M336" s="32">
        <f t="shared" si="22"/>
        <v>19.53190222848966</v>
      </c>
      <c r="N336" s="92">
        <f t="shared" si="23"/>
        <v>2.04555636154394</v>
      </c>
      <c r="O336" s="50">
        <v>2.66304115627453</v>
      </c>
      <c r="P336" s="50">
        <v>0.23476630161723899</v>
      </c>
      <c r="Q336" s="77">
        <v>0.81303700731374517</v>
      </c>
      <c r="Y336">
        <v>8412.0452088249094</v>
      </c>
      <c r="Z336">
        <v>276.072609783198</v>
      </c>
      <c r="AA336">
        <v>53415.183404584997</v>
      </c>
      <c r="AB336">
        <v>1807.9147782883499</v>
      </c>
      <c r="AC336">
        <v>407.98451974979201</v>
      </c>
      <c r="AD336">
        <v>30.327860727648101</v>
      </c>
      <c r="AE336">
        <v>223738.287057348</v>
      </c>
      <c r="AF336">
        <v>13626.281102282701</v>
      </c>
      <c r="AG336">
        <v>6.1135061242657003E-2</v>
      </c>
      <c r="AH336">
        <v>1.1494471899977E-2</v>
      </c>
      <c r="AI336">
        <v>251.16803554682701</v>
      </c>
      <c r="AJ336">
        <v>18.879995745889701</v>
      </c>
      <c r="AK336">
        <v>3.3188921436774601</v>
      </c>
      <c r="AL336">
        <v>0.365391442789541</v>
      </c>
      <c r="AM336">
        <v>0.27536807400163699</v>
      </c>
      <c r="AN336">
        <v>4.1903821124841999E-2</v>
      </c>
      <c r="AO336">
        <v>0.12597545949872199</v>
      </c>
      <c r="AP336">
        <v>2.6286395345986001E-2</v>
      </c>
      <c r="AQ336">
        <v>0.12784801429135101</v>
      </c>
      <c r="AR336">
        <v>2.8344422536524E-2</v>
      </c>
      <c r="AS336">
        <v>21.736410095336499</v>
      </c>
      <c r="AT336">
        <v>0.72556277347950004</v>
      </c>
      <c r="AU336">
        <v>3.3310766238876002</v>
      </c>
      <c r="AV336">
        <v>0.110286784171908</v>
      </c>
      <c r="AW336">
        <v>6.4348284073127995E-2</v>
      </c>
      <c r="AX336">
        <v>9.0952155075689992E-3</v>
      </c>
    </row>
    <row r="337" spans="1:50" x14ac:dyDescent="0.25">
      <c r="A337" t="s">
        <v>883</v>
      </c>
      <c r="B337" s="63">
        <v>68.443268907439403</v>
      </c>
      <c r="C337" s="133">
        <v>189.060218929558</v>
      </c>
      <c r="D337" s="140">
        <v>22.606539009522798</v>
      </c>
      <c r="E337" s="87">
        <v>3.4073590556564701</v>
      </c>
      <c r="F337" s="31">
        <f t="shared" si="20"/>
        <v>23.405328223217055</v>
      </c>
      <c r="G337" s="89">
        <f t="shared" si="21"/>
        <v>3.4073590556564701</v>
      </c>
      <c r="H337" s="115">
        <v>0.51972950826949804</v>
      </c>
      <c r="I337" s="147">
        <v>7.1507660680938001E-2</v>
      </c>
      <c r="J337" s="150">
        <v>0.91283308716284661</v>
      </c>
      <c r="K337" s="167">
        <v>42.708400588772797</v>
      </c>
      <c r="L337">
        <v>5.0395395897967097</v>
      </c>
      <c r="M337" s="32">
        <f t="shared" si="22"/>
        <v>44.217477662006985</v>
      </c>
      <c r="N337" s="92">
        <f t="shared" si="23"/>
        <v>5.0395395897967097</v>
      </c>
      <c r="O337" s="50">
        <v>1.9079996887186601</v>
      </c>
      <c r="P337" s="50">
        <v>0.262521580951736</v>
      </c>
      <c r="Q337" s="77">
        <v>0.85761198626282698</v>
      </c>
      <c r="Y337">
        <v>7917.1549465703001</v>
      </c>
      <c r="Z337">
        <v>266.281126075023</v>
      </c>
      <c r="AA337">
        <v>51990.826842141003</v>
      </c>
      <c r="AB337">
        <v>1887.8602496369999</v>
      </c>
      <c r="AC337">
        <v>415.74892459288202</v>
      </c>
      <c r="AD337">
        <v>32.672713573622097</v>
      </c>
      <c r="AE337">
        <v>224759.185814522</v>
      </c>
      <c r="AF337">
        <v>13862.676406992499</v>
      </c>
      <c r="AG337">
        <v>0.34289919666998497</v>
      </c>
      <c r="AH337">
        <v>4.1224966094566003E-2</v>
      </c>
      <c r="AI337">
        <v>526.93339516770902</v>
      </c>
      <c r="AJ337">
        <v>39.396761161313499</v>
      </c>
      <c r="AK337">
        <v>2.7280981904136801</v>
      </c>
      <c r="AL337">
        <v>0.47823844385191899</v>
      </c>
      <c r="AM337">
        <v>2.7700575355991202</v>
      </c>
      <c r="AN337">
        <v>0.89248207099138999</v>
      </c>
      <c r="AO337">
        <v>1.06276379900789</v>
      </c>
      <c r="AP337">
        <v>0.116783999656281</v>
      </c>
      <c r="AQ337">
        <v>0.39096062628349398</v>
      </c>
      <c r="AR337">
        <v>7.3887574939864004E-2</v>
      </c>
      <c r="AS337">
        <v>49.067288785942601</v>
      </c>
      <c r="AT337">
        <v>1.6483995963505</v>
      </c>
      <c r="AU337">
        <v>7.527291385571</v>
      </c>
      <c r="AV337">
        <v>0.24349232939474999</v>
      </c>
      <c r="AW337">
        <v>4.5836831347781E-2</v>
      </c>
      <c r="AX337">
        <v>5.489352116525E-3</v>
      </c>
    </row>
    <row r="338" spans="1:50" x14ac:dyDescent="0.25">
      <c r="A338" t="s">
        <v>884</v>
      </c>
      <c r="B338" s="63">
        <v>794.83242361530995</v>
      </c>
      <c r="C338" s="133">
        <v>3950.0472059804401</v>
      </c>
      <c r="D338" s="140">
        <v>1.16404138458941</v>
      </c>
      <c r="E338" s="87">
        <v>0.28123639277417001</v>
      </c>
      <c r="F338" s="31">
        <f t="shared" si="20"/>
        <v>1.2051721256511916</v>
      </c>
      <c r="G338" s="89">
        <f t="shared" si="21"/>
        <v>0.28123639277417001</v>
      </c>
      <c r="H338" s="115">
        <v>0.28776498425913799</v>
      </c>
      <c r="I338" s="147">
        <v>1.5275284810798999E-2</v>
      </c>
      <c r="J338" s="150">
        <v>0.21970921446167577</v>
      </c>
      <c r="K338" s="167">
        <v>4.0472967318810804</v>
      </c>
      <c r="L338">
        <v>0.89522485227779403</v>
      </c>
      <c r="M338" s="32">
        <f t="shared" si="22"/>
        <v>4.1903056627344402</v>
      </c>
      <c r="N338" s="92">
        <f t="shared" si="23"/>
        <v>0.89522485227779403</v>
      </c>
      <c r="O338" s="50">
        <v>3.4769036946788199</v>
      </c>
      <c r="P338" s="50">
        <v>0.15552605213802401</v>
      </c>
      <c r="Q338" s="77">
        <v>0.20222898529546379</v>
      </c>
      <c r="Y338">
        <v>7903.2492390776597</v>
      </c>
      <c r="Z338">
        <v>251.33682658455101</v>
      </c>
      <c r="AA338">
        <v>50052.153021817998</v>
      </c>
      <c r="AB338">
        <v>1653.44435812402</v>
      </c>
      <c r="AC338">
        <v>392.92765670778698</v>
      </c>
      <c r="AD338">
        <v>29.3352806930498</v>
      </c>
      <c r="AE338">
        <v>224464.96643600901</v>
      </c>
      <c r="AF338">
        <v>13597.2707048992</v>
      </c>
      <c r="AG338">
        <v>1.0528904784619399</v>
      </c>
      <c r="AH338">
        <v>5.5076100453918003E-2</v>
      </c>
      <c r="AI338">
        <v>502.25189419239899</v>
      </c>
      <c r="AJ338">
        <v>33.761508300688</v>
      </c>
      <c r="AK338">
        <v>37.265550964015503</v>
      </c>
      <c r="AL338">
        <v>9.8960406475115192</v>
      </c>
      <c r="AM338">
        <v>0.78000143580173797</v>
      </c>
      <c r="AN338">
        <v>7.2081039002001995E-2</v>
      </c>
      <c r="AO338">
        <v>0.45912685122545899</v>
      </c>
      <c r="AP338">
        <v>4.9729400630276997E-2</v>
      </c>
      <c r="AQ338">
        <v>0.34650078724247702</v>
      </c>
      <c r="AR338">
        <v>4.5670868252592998E-2</v>
      </c>
      <c r="AS338">
        <v>51.112532652079402</v>
      </c>
      <c r="AT338">
        <v>1.7007390835117899</v>
      </c>
      <c r="AU338">
        <v>8.09041332845133</v>
      </c>
      <c r="AV338">
        <v>0.26027680442154899</v>
      </c>
      <c r="AW338">
        <v>0.947378314966421</v>
      </c>
      <c r="AX338">
        <v>0.25851201198822799</v>
      </c>
    </row>
    <row r="339" spans="1:50" x14ac:dyDescent="0.25">
      <c r="A339" t="s">
        <v>885</v>
      </c>
      <c r="B339" s="63">
        <v>5040.5663700997802</v>
      </c>
      <c r="C339" s="133">
        <v>25096.000470418199</v>
      </c>
      <c r="D339" s="140">
        <v>2.2712413567704499</v>
      </c>
      <c r="E339" s="87">
        <v>0.55508158169460897</v>
      </c>
      <c r="F339" s="31">
        <f t="shared" si="20"/>
        <v>2.3514943798767427</v>
      </c>
      <c r="G339" s="89">
        <f t="shared" si="21"/>
        <v>0.55508158169460897</v>
      </c>
      <c r="H339" s="115">
        <v>0.30049436868498203</v>
      </c>
      <c r="I339" s="147">
        <v>3.1978460711648997E-2</v>
      </c>
      <c r="J339" s="150">
        <v>0.43543936491004792</v>
      </c>
      <c r="K339" s="167">
        <v>7.5559350412358297</v>
      </c>
      <c r="L339">
        <v>1.54893758484411</v>
      </c>
      <c r="M339" s="32">
        <f t="shared" si="22"/>
        <v>7.822919713580907</v>
      </c>
      <c r="N339" s="92">
        <f t="shared" si="23"/>
        <v>1.54893758484411</v>
      </c>
      <c r="O339" s="50">
        <v>3.3371368963816002</v>
      </c>
      <c r="P339" s="50">
        <v>0.31045957896199999</v>
      </c>
      <c r="Q339" s="77">
        <v>0.45382178437545689</v>
      </c>
      <c r="Y339">
        <v>4322.9374875126396</v>
      </c>
      <c r="Z339">
        <v>137.06817362155201</v>
      </c>
      <c r="AA339">
        <v>63034.904743544299</v>
      </c>
      <c r="AB339">
        <v>2059.25190982297</v>
      </c>
      <c r="AC339">
        <v>818.55967101923898</v>
      </c>
      <c r="AD339">
        <v>58.894195588881097</v>
      </c>
      <c r="AE339">
        <v>177614.307216582</v>
      </c>
      <c r="AF339">
        <v>10796.0698293235</v>
      </c>
      <c r="AG339">
        <v>2.9148304414204</v>
      </c>
      <c r="AH339">
        <v>0.33219124551965801</v>
      </c>
      <c r="AI339">
        <v>290.22878055683998</v>
      </c>
      <c r="AJ339">
        <v>20.3596579503599</v>
      </c>
      <c r="AK339">
        <v>219.83523177860101</v>
      </c>
      <c r="AL339">
        <v>73.271258309695597</v>
      </c>
      <c r="AM339">
        <v>9.7588175837424807</v>
      </c>
      <c r="AN339">
        <v>1.7639238414518601</v>
      </c>
      <c r="AO339">
        <v>4.0813359852454303</v>
      </c>
      <c r="AP339">
        <v>0.75578723086347299</v>
      </c>
      <c r="AQ339">
        <v>0.76739429020407202</v>
      </c>
      <c r="AR339">
        <v>7.1219948324581006E-2</v>
      </c>
      <c r="AS339">
        <v>447.164694871275</v>
      </c>
      <c r="AT339">
        <v>13.203012393738099</v>
      </c>
      <c r="AU339">
        <v>101.262608920166</v>
      </c>
      <c r="AV339">
        <v>2.9771018136319598</v>
      </c>
      <c r="AW339">
        <v>6.2413065220203903</v>
      </c>
      <c r="AX339">
        <v>1.99368778409916</v>
      </c>
    </row>
    <row r="340" spans="1:50" x14ac:dyDescent="0.25">
      <c r="A340" t="s">
        <v>886</v>
      </c>
      <c r="B340" s="63">
        <v>61.922125253073403</v>
      </c>
      <c r="C340" s="133">
        <v>163.355637186558</v>
      </c>
      <c r="D340" s="140">
        <v>28.7602968350892</v>
      </c>
      <c r="E340" s="87">
        <v>2.94380145559147</v>
      </c>
      <c r="F340" s="31">
        <f t="shared" si="20"/>
        <v>29.776525585754523</v>
      </c>
      <c r="G340" s="89">
        <f t="shared" si="21"/>
        <v>2.94380145559147</v>
      </c>
      <c r="H340" s="115">
        <v>0.54739012394086295</v>
      </c>
      <c r="I340" s="147">
        <v>6.7565004146538002E-2</v>
      </c>
      <c r="J340" s="150">
        <v>0.82925920580915058</v>
      </c>
      <c r="K340" s="167">
        <v>52.687017181579897</v>
      </c>
      <c r="L340">
        <v>5.6573031700735097</v>
      </c>
      <c r="M340" s="32">
        <f t="shared" si="22"/>
        <v>54.548683003519365</v>
      </c>
      <c r="N340" s="92">
        <f t="shared" si="23"/>
        <v>5.6573031700735097</v>
      </c>
      <c r="O340" s="50">
        <v>1.8277835976598</v>
      </c>
      <c r="P340" s="50">
        <v>0.22285197728799999</v>
      </c>
      <c r="Q340" s="77">
        <v>0.88067187010782333</v>
      </c>
      <c r="Y340">
        <v>7923.8730293181998</v>
      </c>
      <c r="Z340">
        <v>262.66795767766303</v>
      </c>
      <c r="AA340">
        <v>59845.297245126902</v>
      </c>
      <c r="AB340">
        <v>2855.08117824076</v>
      </c>
      <c r="AC340">
        <v>403.05254488085302</v>
      </c>
      <c r="AD340">
        <v>30.679559615921601</v>
      </c>
      <c r="AE340">
        <v>225860.19710523399</v>
      </c>
      <c r="AF340">
        <v>14073.403865402701</v>
      </c>
      <c r="AG340">
        <v>13.324120714347499</v>
      </c>
      <c r="AH340">
        <v>0.45069683197877602</v>
      </c>
      <c r="AI340">
        <v>515.10346043272102</v>
      </c>
      <c r="AJ340">
        <v>37.535213847467197</v>
      </c>
      <c r="AK340">
        <v>2.1262863818595501</v>
      </c>
      <c r="AL340">
        <v>0.35773786526662799</v>
      </c>
      <c r="AM340">
        <v>0.73437658335823897</v>
      </c>
      <c r="AN340">
        <v>8.8132676400923995E-2</v>
      </c>
      <c r="AO340">
        <v>0.57746354944285405</v>
      </c>
      <c r="AP340">
        <v>7.2969357636358007E-2</v>
      </c>
      <c r="AQ340">
        <v>0.33426881584565399</v>
      </c>
      <c r="AR340">
        <v>5.8642944130983997E-2</v>
      </c>
      <c r="AS340">
        <v>52.761518870215902</v>
      </c>
      <c r="AT340">
        <v>1.6039155776795899</v>
      </c>
      <c r="AU340">
        <v>8.2246000323366903</v>
      </c>
      <c r="AV340">
        <v>0.24742033468188501</v>
      </c>
      <c r="AW340">
        <v>3.9474995730122003E-2</v>
      </c>
      <c r="AX340">
        <v>3.7225091681149999E-3</v>
      </c>
    </row>
    <row r="341" spans="1:50" x14ac:dyDescent="0.25">
      <c r="A341" t="s">
        <v>887</v>
      </c>
      <c r="B341" s="63">
        <v>51.221647862013597</v>
      </c>
      <c r="C341" s="133">
        <v>150.64818548525801</v>
      </c>
      <c r="D341" s="140">
        <v>22.383687196411302</v>
      </c>
      <c r="E341" s="87">
        <v>2.1276533172729701</v>
      </c>
      <c r="F341" s="31">
        <f t="shared" si="20"/>
        <v>23.174602067885782</v>
      </c>
      <c r="G341" s="89">
        <f t="shared" si="21"/>
        <v>2.1276533172729701</v>
      </c>
      <c r="H341" s="115">
        <v>0.49213738419624198</v>
      </c>
      <c r="I341" s="147">
        <v>7.5649133134750995E-2</v>
      </c>
      <c r="J341" s="150">
        <v>0.61837459300859887</v>
      </c>
      <c r="K341" s="167">
        <v>45.818982671544603</v>
      </c>
      <c r="L341">
        <v>8.7489703356632695</v>
      </c>
      <c r="M341" s="32">
        <f t="shared" si="22"/>
        <v>47.437970395629947</v>
      </c>
      <c r="N341" s="92">
        <f t="shared" si="23"/>
        <v>8.7489703356632695</v>
      </c>
      <c r="O341" s="50">
        <v>2.0764238956323502</v>
      </c>
      <c r="P341" s="50">
        <v>0.47856336387107101</v>
      </c>
      <c r="Q341" s="77">
        <v>0.82849152751596344</v>
      </c>
      <c r="Y341">
        <v>8144.2863128691297</v>
      </c>
      <c r="Z341">
        <v>265.80003702334699</v>
      </c>
      <c r="AA341">
        <v>52229.756176617899</v>
      </c>
      <c r="AB341">
        <v>1878.60183452921</v>
      </c>
      <c r="AC341">
        <v>414.09260963627003</v>
      </c>
      <c r="AD341">
        <v>32.346188737026701</v>
      </c>
      <c r="AE341">
        <v>228653.11094424501</v>
      </c>
      <c r="AF341">
        <v>14115.7092451151</v>
      </c>
      <c r="AG341">
        <v>0.15351600804128901</v>
      </c>
      <c r="AH341">
        <v>2.2151041041688999E-2</v>
      </c>
      <c r="AI341">
        <v>433.137227744239</v>
      </c>
      <c r="AJ341">
        <v>31.6639875158397</v>
      </c>
      <c r="AK341">
        <v>1.8871195599042401</v>
      </c>
      <c r="AL341">
        <v>0.322839264467849</v>
      </c>
      <c r="AM341">
        <v>1.45744153192808</v>
      </c>
      <c r="AN341">
        <v>0.12182590206306899</v>
      </c>
      <c r="AO341">
        <v>0.69157478823182095</v>
      </c>
      <c r="AP341">
        <v>7.6349494884788996E-2</v>
      </c>
      <c r="AQ341">
        <v>0.239373950632539</v>
      </c>
      <c r="AR341">
        <v>4.6856728387177998E-2</v>
      </c>
      <c r="AS341">
        <v>37.905389376891399</v>
      </c>
      <c r="AT341">
        <v>1.2032718843761601</v>
      </c>
      <c r="AU341">
        <v>5.7203964920940402</v>
      </c>
      <c r="AV341">
        <v>0.176246666419794</v>
      </c>
      <c r="AW341">
        <v>3.5222554391956998E-2</v>
      </c>
      <c r="AX341">
        <v>3.5374609246059999E-3</v>
      </c>
    </row>
    <row r="342" spans="1:50" s="56" customFormat="1" x14ac:dyDescent="0.25">
      <c r="A342" s="56" t="s">
        <v>888</v>
      </c>
      <c r="B342" s="83">
        <v>33.728517759971503</v>
      </c>
      <c r="C342" s="136">
        <v>122.557594418861</v>
      </c>
      <c r="D342" s="141">
        <v>18.135844051653901</v>
      </c>
      <c r="E342" s="145">
        <v>1.69569510431655</v>
      </c>
      <c r="F342" s="57">
        <f t="shared" si="20"/>
        <v>18.776663798701421</v>
      </c>
      <c r="G342" s="107">
        <f t="shared" si="21"/>
        <v>1.69569510431655</v>
      </c>
      <c r="H342" s="164">
        <v>0.39753785305341999</v>
      </c>
      <c r="I342" s="157">
        <v>9.7143566532545994E-2</v>
      </c>
      <c r="J342" s="158">
        <v>0.38262596457030607</v>
      </c>
      <c r="K342" s="168">
        <v>46.2629310348795</v>
      </c>
      <c r="L342" s="56">
        <v>9.0728604128709591</v>
      </c>
      <c r="M342" s="58">
        <f t="shared" si="22"/>
        <v>47.897605422187368</v>
      </c>
      <c r="N342" s="112">
        <f t="shared" si="23"/>
        <v>9.0728604128709591</v>
      </c>
      <c r="O342" s="60">
        <v>2.58796253373623</v>
      </c>
      <c r="P342" s="60">
        <v>0.52695229734075599</v>
      </c>
      <c r="Q342" s="106">
        <v>0.96315851231922123</v>
      </c>
      <c r="R342" s="56" t="s">
        <v>337</v>
      </c>
      <c r="Y342" s="56">
        <v>8640.6676760092305</v>
      </c>
      <c r="Z342" s="56">
        <v>279.77448922858599</v>
      </c>
      <c r="AA342" s="56">
        <v>53985.426891335199</v>
      </c>
      <c r="AB342" s="56">
        <v>1788.55075512194</v>
      </c>
      <c r="AC342" s="56">
        <v>455.67742534340402</v>
      </c>
      <c r="AD342" s="56">
        <v>34.453651100233301</v>
      </c>
      <c r="AE342" s="56">
        <v>219420.481864987</v>
      </c>
      <c r="AF342" s="56">
        <v>13291.687160412201</v>
      </c>
      <c r="AG342" s="56">
        <v>27.4768952279831</v>
      </c>
      <c r="AH342" s="56">
        <v>0.873865971566954</v>
      </c>
      <c r="AI342" s="56">
        <v>285.96913281880802</v>
      </c>
      <c r="AJ342" s="56">
        <v>21.348771258648799</v>
      </c>
      <c r="AK342" s="56">
        <v>1.60663591969556</v>
      </c>
      <c r="AL342" s="56">
        <v>0.30438581130671399</v>
      </c>
      <c r="AM342" s="56">
        <v>112.484282075373</v>
      </c>
      <c r="AN342" s="56">
        <v>10.1979316533857</v>
      </c>
      <c r="AO342" s="56">
        <v>48.438959237959303</v>
      </c>
      <c r="AP342" s="56">
        <v>4.6426080786260302</v>
      </c>
      <c r="AQ342" s="56">
        <v>9.0130971705239293</v>
      </c>
      <c r="AR342" s="56">
        <v>0.87980379872861103</v>
      </c>
      <c r="AS342" s="56">
        <v>24.525702670997799</v>
      </c>
      <c r="AT342" s="56">
        <v>0.76436758221159495</v>
      </c>
      <c r="AU342" s="56">
        <v>3.79834264358117</v>
      </c>
      <c r="AV342" s="56">
        <v>0.116063406769132</v>
      </c>
      <c r="AW342" s="56">
        <v>2.8663407306927999E-2</v>
      </c>
      <c r="AX342" s="56">
        <v>3.1293134017470001E-3</v>
      </c>
    </row>
    <row r="343" spans="1:50" x14ac:dyDescent="0.25">
      <c r="A343" t="s">
        <v>889</v>
      </c>
      <c r="B343" s="63">
        <v>272.558690415326</v>
      </c>
      <c r="C343" s="133">
        <v>1223.1168189084799</v>
      </c>
      <c r="D343" s="140">
        <v>4.49929785648792</v>
      </c>
      <c r="E343" s="87">
        <v>0.85989946502178705</v>
      </c>
      <c r="F343" s="31">
        <f t="shared" si="20"/>
        <v>4.6582779903087719</v>
      </c>
      <c r="G343" s="89">
        <f t="shared" si="21"/>
        <v>0.85989946502178705</v>
      </c>
      <c r="H343" s="115">
        <v>0.32394958759868597</v>
      </c>
      <c r="I343" s="147">
        <v>2.0421693866036001E-2</v>
      </c>
      <c r="J343" s="150">
        <v>0.32984613236463128</v>
      </c>
      <c r="K343" s="167">
        <v>13.863409815780001</v>
      </c>
      <c r="L343">
        <v>2.7534134654589599</v>
      </c>
      <c r="M343" s="32">
        <f t="shared" si="22"/>
        <v>14.353265526165538</v>
      </c>
      <c r="N343" s="92">
        <f t="shared" si="23"/>
        <v>2.7534134654589599</v>
      </c>
      <c r="O343" s="50">
        <v>3.0825067258608998</v>
      </c>
      <c r="P343" s="50">
        <v>0.17011178822077899</v>
      </c>
      <c r="Q343" s="77">
        <v>0.27786190357680524</v>
      </c>
      <c r="Y343">
        <v>7668.8093332172502</v>
      </c>
      <c r="Z343">
        <v>264.62594338315802</v>
      </c>
      <c r="AA343">
        <v>53215.071435459897</v>
      </c>
      <c r="AB343">
        <v>1848.0717636905899</v>
      </c>
      <c r="AC343">
        <v>410.08887171504301</v>
      </c>
      <c r="AD343">
        <v>30.435770502699501</v>
      </c>
      <c r="AE343">
        <v>225967.25488466799</v>
      </c>
      <c r="AF343">
        <v>14048.695602945099</v>
      </c>
      <c r="AG343">
        <v>3.9112883644750997E-2</v>
      </c>
      <c r="AH343">
        <v>8.3804991300710004E-3</v>
      </c>
      <c r="AI343">
        <v>502.03413581607299</v>
      </c>
      <c r="AJ343">
        <v>34.458036455145802</v>
      </c>
      <c r="AK343">
        <v>9.9306362074408394</v>
      </c>
      <c r="AL343">
        <v>2.8842999853162801</v>
      </c>
      <c r="AM343">
        <v>0.33448596906780897</v>
      </c>
      <c r="AN343">
        <v>4.2581072521945998E-2</v>
      </c>
      <c r="AO343">
        <v>0.192552664678804</v>
      </c>
      <c r="AP343">
        <v>2.9948923615486001E-2</v>
      </c>
      <c r="AQ343">
        <v>0.20599398606386499</v>
      </c>
      <c r="AR343">
        <v>3.3165144838738003E-2</v>
      </c>
      <c r="AS343">
        <v>53.971653749810301</v>
      </c>
      <c r="AT343">
        <v>1.6860290861068601</v>
      </c>
      <c r="AU343">
        <v>8.88311238050626</v>
      </c>
      <c r="AV343">
        <v>0.27474559556039901</v>
      </c>
      <c r="AW343">
        <v>0.26478898412513302</v>
      </c>
      <c r="AX343">
        <v>7.705319638159E-2</v>
      </c>
    </row>
    <row r="344" spans="1:50" x14ac:dyDescent="0.25">
      <c r="A344" t="s">
        <v>890</v>
      </c>
      <c r="B344" s="63">
        <v>592.53566859897296</v>
      </c>
      <c r="C344" s="133">
        <v>2973.9867129418599</v>
      </c>
      <c r="D344" s="140">
        <v>0.70195919642218296</v>
      </c>
      <c r="E344" s="87">
        <v>0.14513950863035699</v>
      </c>
      <c r="F344" s="31">
        <f t="shared" si="20"/>
        <v>0.72676252586236534</v>
      </c>
      <c r="G344" s="89">
        <f t="shared" si="21"/>
        <v>0.14513950863035699</v>
      </c>
      <c r="H344" s="115">
        <v>0.29100196410017698</v>
      </c>
      <c r="I344" s="147">
        <v>1.3252612524143E-2</v>
      </c>
      <c r="J344" s="150">
        <v>0.22025805499523554</v>
      </c>
      <c r="K344" s="167">
        <v>2.4010434302296102</v>
      </c>
      <c r="L344">
        <v>0.479405742398688</v>
      </c>
      <c r="M344" s="32">
        <f t="shared" si="22"/>
        <v>2.4858829358642835</v>
      </c>
      <c r="N344" s="92">
        <f t="shared" si="23"/>
        <v>0.479405742398688</v>
      </c>
      <c r="O344" s="50">
        <v>3.4143688498592701</v>
      </c>
      <c r="P344" s="50">
        <v>0.12240478634195801</v>
      </c>
      <c r="Q344" s="77">
        <v>0.17954972673291558</v>
      </c>
      <c r="Y344">
        <v>8409.0846612190398</v>
      </c>
      <c r="Z344">
        <v>273.790589594511</v>
      </c>
      <c r="AA344">
        <v>54460.680416029398</v>
      </c>
      <c r="AB344">
        <v>1834.1563219339801</v>
      </c>
      <c r="AC344">
        <v>431.14538820532198</v>
      </c>
      <c r="AD344">
        <v>32.068113122695003</v>
      </c>
      <c r="AE344">
        <v>226665.43567427</v>
      </c>
      <c r="AF344">
        <v>13917.7362519055</v>
      </c>
      <c r="AG344">
        <v>3.1455883543352101</v>
      </c>
      <c r="AH344">
        <v>0.51881994053393898</v>
      </c>
      <c r="AI344">
        <v>261.73495324711098</v>
      </c>
      <c r="AJ344">
        <v>18.3996149244051</v>
      </c>
      <c r="AK344">
        <v>22.7396206692592</v>
      </c>
      <c r="AL344">
        <v>6.5353418071507798</v>
      </c>
      <c r="AM344">
        <v>12.217650397706601</v>
      </c>
      <c r="AN344">
        <v>1.6422202555761201</v>
      </c>
      <c r="AO344">
        <v>5.4206188465717302</v>
      </c>
      <c r="AP344">
        <v>0.69561969683778002</v>
      </c>
      <c r="AQ344">
        <v>1.3556350393246701</v>
      </c>
      <c r="AR344">
        <v>0.17171753126901801</v>
      </c>
      <c r="AS344">
        <v>21.971212981678999</v>
      </c>
      <c r="AT344">
        <v>0.68232187725586901</v>
      </c>
      <c r="AU344">
        <v>3.4551426363429698</v>
      </c>
      <c r="AV344">
        <v>0.10526232914688</v>
      </c>
      <c r="AW344">
        <v>0.68091700281407797</v>
      </c>
      <c r="AX344">
        <v>0.187759852814048</v>
      </c>
    </row>
    <row r="345" spans="1:50" x14ac:dyDescent="0.25">
      <c r="A345" t="s">
        <v>891</v>
      </c>
      <c r="B345" s="63">
        <v>46.206660368174099</v>
      </c>
      <c r="C345" s="133">
        <v>193.034810220689</v>
      </c>
      <c r="D345" s="140">
        <v>8.5270429852359602</v>
      </c>
      <c r="E345" s="87">
        <v>0.504494364998331</v>
      </c>
      <c r="F345" s="31">
        <f t="shared" si="20"/>
        <v>8.8283412051202408</v>
      </c>
      <c r="G345" s="89">
        <f t="shared" si="21"/>
        <v>0.504494364998331</v>
      </c>
      <c r="H345" s="115">
        <v>0.34740158368491297</v>
      </c>
      <c r="I345" s="147">
        <v>4.5917328612440002E-2</v>
      </c>
      <c r="J345" s="150">
        <v>0.44762367417517157</v>
      </c>
      <c r="K345" s="167">
        <v>24.644178193638901</v>
      </c>
      <c r="L345">
        <v>2.9392522788240001</v>
      </c>
      <c r="M345" s="32">
        <f t="shared" si="22"/>
        <v>25.514966230372238</v>
      </c>
      <c r="N345" s="92">
        <f t="shared" si="23"/>
        <v>2.9392522788240001</v>
      </c>
      <c r="O345" s="50">
        <v>2.9062673812633699</v>
      </c>
      <c r="P345" s="50">
        <v>0.38472860173505002</v>
      </c>
      <c r="Q345" s="77">
        <v>0.90095607230102182</v>
      </c>
      <c r="Y345">
        <v>8677.4923646227999</v>
      </c>
      <c r="Z345">
        <v>278.44067142240101</v>
      </c>
      <c r="AA345">
        <v>56349.733174244502</v>
      </c>
      <c r="AB345">
        <v>1921.77389890718</v>
      </c>
      <c r="AC345">
        <v>498.92654185480802</v>
      </c>
      <c r="AD345">
        <v>38.450513624902001</v>
      </c>
      <c r="AE345">
        <v>223976.14981869701</v>
      </c>
      <c r="AF345">
        <v>13732.888387921301</v>
      </c>
      <c r="AG345">
        <v>0.41634031078542399</v>
      </c>
      <c r="AH345">
        <v>3.7926550298949001E-2</v>
      </c>
      <c r="AI345">
        <v>182.367120568307</v>
      </c>
      <c r="AJ345">
        <v>14.3956638040719</v>
      </c>
      <c r="AK345">
        <v>2.5832476391544299</v>
      </c>
      <c r="AL345">
        <v>0.381491247123734</v>
      </c>
      <c r="AM345">
        <v>3.55656837854524</v>
      </c>
      <c r="AN345">
        <v>0.20746888261372801</v>
      </c>
      <c r="AO345">
        <v>1.5241532331096601</v>
      </c>
      <c r="AP345">
        <v>0.118778150306953</v>
      </c>
      <c r="AQ345">
        <v>0.34946382384119501</v>
      </c>
      <c r="AR345">
        <v>5.7130210272364999E-2</v>
      </c>
      <c r="AS345">
        <v>16.621272032426798</v>
      </c>
      <c r="AT345">
        <v>0.52990836120528295</v>
      </c>
      <c r="AU345">
        <v>2.8262367777097102</v>
      </c>
      <c r="AV345">
        <v>8.7279861144545001E-2</v>
      </c>
      <c r="AW345">
        <v>4.5448033160863002E-2</v>
      </c>
      <c r="AX345">
        <v>3.2815417146780002E-3</v>
      </c>
    </row>
    <row r="346" spans="1:50" x14ac:dyDescent="0.25">
      <c r="A346" t="s">
        <v>892</v>
      </c>
      <c r="B346" s="63">
        <v>42.968899168312703</v>
      </c>
      <c r="C346" s="133">
        <v>133.52156881845701</v>
      </c>
      <c r="D346" s="140">
        <v>22.8418193455175</v>
      </c>
      <c r="E346" s="87">
        <v>1.5481710206902799</v>
      </c>
      <c r="F346" s="31">
        <f t="shared" si="20"/>
        <v>23.648922056227278</v>
      </c>
      <c r="G346" s="89">
        <f t="shared" si="21"/>
        <v>1.5481710206902799</v>
      </c>
      <c r="H346" s="115">
        <v>0.46524811153958701</v>
      </c>
      <c r="I346" s="147">
        <v>6.4281208594256997E-2</v>
      </c>
      <c r="J346" s="150">
        <v>0.49055626532911512</v>
      </c>
      <c r="K346" s="167">
        <v>49.3303657118256</v>
      </c>
      <c r="L346">
        <v>5.87287335407449</v>
      </c>
      <c r="M346" s="32">
        <f t="shared" si="22"/>
        <v>51.073426160910735</v>
      </c>
      <c r="N346" s="92">
        <f t="shared" si="23"/>
        <v>5.87287335407449</v>
      </c>
      <c r="O346" s="50">
        <v>2.1420965134644701</v>
      </c>
      <c r="P346" s="50">
        <v>0.29209472054038299</v>
      </c>
      <c r="Q346" s="77">
        <v>0.87307515030003002</v>
      </c>
      <c r="Y346">
        <v>8307.6940450962993</v>
      </c>
      <c r="Z346">
        <v>286.27385946844601</v>
      </c>
      <c r="AA346">
        <v>55251.845769411098</v>
      </c>
      <c r="AB346">
        <v>1979.1580799497499</v>
      </c>
      <c r="AC346">
        <v>459.27375869692798</v>
      </c>
      <c r="AD346">
        <v>35.0764099763011</v>
      </c>
      <c r="AE346">
        <v>225851.396217917</v>
      </c>
      <c r="AF346">
        <v>13914.6287512458</v>
      </c>
      <c r="AG346">
        <v>6.8446765456373002E-2</v>
      </c>
      <c r="AH346">
        <v>1.4151203026801E-2</v>
      </c>
      <c r="AI346">
        <v>314.94278896136302</v>
      </c>
      <c r="AJ346">
        <v>23.0666205834453</v>
      </c>
      <c r="AK346">
        <v>2.0390549763522698</v>
      </c>
      <c r="AL346">
        <v>0.32553231791418402</v>
      </c>
      <c r="AM346">
        <v>0.22282358739316499</v>
      </c>
      <c r="AN346">
        <v>4.3621710648187997E-2</v>
      </c>
      <c r="AO346">
        <v>7.8149000387600004E-2</v>
      </c>
      <c r="AP346">
        <v>2.3984413577759E-2</v>
      </c>
      <c r="AQ346">
        <v>0.12138485025422099</v>
      </c>
      <c r="AR346">
        <v>3.2106115727875001E-2</v>
      </c>
      <c r="AS346">
        <v>32.498380141039398</v>
      </c>
      <c r="AT346">
        <v>1.02816172975233</v>
      </c>
      <c r="AU346">
        <v>5.2581893857341298</v>
      </c>
      <c r="AV346">
        <v>0.16237387949229301</v>
      </c>
      <c r="AW346">
        <v>3.1335841652076001E-2</v>
      </c>
      <c r="AX346">
        <v>2.6858207517389998E-3</v>
      </c>
    </row>
    <row r="347" spans="1:50" x14ac:dyDescent="0.25">
      <c r="A347" t="s">
        <v>893</v>
      </c>
      <c r="B347" s="63">
        <v>77.832477136484698</v>
      </c>
      <c r="C347" s="133">
        <v>321.72776038989701</v>
      </c>
      <c r="D347" s="140">
        <v>6.0581727224092097</v>
      </c>
      <c r="E347" s="87">
        <v>0.78744249478910899</v>
      </c>
      <c r="F347" s="31">
        <f t="shared" si="20"/>
        <v>6.2722348140597175</v>
      </c>
      <c r="G347" s="89">
        <f t="shared" si="21"/>
        <v>0.78744249478910899</v>
      </c>
      <c r="H347" s="115">
        <v>0.34599281834690199</v>
      </c>
      <c r="I347" s="147">
        <v>3.7313946816154998E-2</v>
      </c>
      <c r="J347" s="150">
        <v>0.82971111293559829</v>
      </c>
      <c r="K347" s="167">
        <v>17.385667535789899</v>
      </c>
      <c r="L347">
        <v>2.4210511995117101</v>
      </c>
      <c r="M347" s="32">
        <f t="shared" si="22"/>
        <v>17.99998022180581</v>
      </c>
      <c r="N347" s="92">
        <f t="shared" si="23"/>
        <v>2.4210511995117101</v>
      </c>
      <c r="O347" s="50">
        <v>2.8704494671434002</v>
      </c>
      <c r="P347" s="50">
        <v>0.27354312836209899</v>
      </c>
      <c r="Q347" s="77">
        <v>0.68432640892778951</v>
      </c>
      <c r="Y347">
        <v>8620.5928360696998</v>
      </c>
      <c r="Z347">
        <v>303.13518504880398</v>
      </c>
      <c r="AA347">
        <v>56337.098256989397</v>
      </c>
      <c r="AB347">
        <v>1920.6170267837699</v>
      </c>
      <c r="AC347">
        <v>462.79111916814298</v>
      </c>
      <c r="AD347">
        <v>34.409993626027799</v>
      </c>
      <c r="AE347">
        <v>226909.795484028</v>
      </c>
      <c r="AF347">
        <v>13957.8056191907</v>
      </c>
      <c r="AG347">
        <v>1.2050884907267401</v>
      </c>
      <c r="AH347">
        <v>5.9591103415725002E-2</v>
      </c>
      <c r="AI347">
        <v>219.50458035985599</v>
      </c>
      <c r="AJ347">
        <v>15.988179295863</v>
      </c>
      <c r="AK347">
        <v>3.48822609829742</v>
      </c>
      <c r="AL347">
        <v>0.35610818915810499</v>
      </c>
      <c r="AM347">
        <v>8.1986671056534401</v>
      </c>
      <c r="AN347">
        <v>0.32148477268588699</v>
      </c>
      <c r="AO347">
        <v>3.4606224816114501</v>
      </c>
      <c r="AP347">
        <v>0.16598273668219399</v>
      </c>
      <c r="AQ347">
        <v>0.78807831205351597</v>
      </c>
      <c r="AR347">
        <v>6.9984880657603998E-2</v>
      </c>
      <c r="AS347">
        <v>20.0174705311582</v>
      </c>
      <c r="AT347">
        <v>0.61680821744090597</v>
      </c>
      <c r="AU347">
        <v>3.2922499235048202</v>
      </c>
      <c r="AV347">
        <v>0.101761380112874</v>
      </c>
      <c r="AW347">
        <v>7.4359902469507994E-2</v>
      </c>
      <c r="AX347">
        <v>1.9105864060141999E-2</v>
      </c>
    </row>
    <row r="348" spans="1:50" x14ac:dyDescent="0.25">
      <c r="A348" t="s">
        <v>894</v>
      </c>
      <c r="B348" s="63">
        <v>37.018858978667403</v>
      </c>
      <c r="C348" s="133">
        <v>134.28271155567001</v>
      </c>
      <c r="D348" s="140">
        <v>17.554836697981901</v>
      </c>
      <c r="E348" s="87">
        <v>1.3949793173637599</v>
      </c>
      <c r="F348" s="31">
        <f t="shared" si="20"/>
        <v>18.175126880243113</v>
      </c>
      <c r="G348" s="89">
        <f t="shared" si="21"/>
        <v>1.3949793173637599</v>
      </c>
      <c r="H348" s="115">
        <v>0.39754415882456501</v>
      </c>
      <c r="I348" s="147">
        <v>7.2229990550250006E-2</v>
      </c>
      <c r="J348" s="150">
        <v>0.43735973062997896</v>
      </c>
      <c r="K348" s="167">
        <v>43.5461641410783</v>
      </c>
      <c r="L348">
        <v>6.7505905332513096</v>
      </c>
      <c r="M348" s="32">
        <f t="shared" si="22"/>
        <v>45.084843113520762</v>
      </c>
      <c r="N348" s="92">
        <f t="shared" si="23"/>
        <v>6.7505905332513096</v>
      </c>
      <c r="O348" s="50">
        <v>2.5787741326359801</v>
      </c>
      <c r="P348" s="50">
        <v>0.44873032372198501</v>
      </c>
      <c r="Q348" s="77">
        <v>0.8908811036360752</v>
      </c>
      <c r="Y348">
        <v>8432.7779325335596</v>
      </c>
      <c r="Z348">
        <v>284.09680740698798</v>
      </c>
      <c r="AA348">
        <v>54344.615249454502</v>
      </c>
      <c r="AB348">
        <v>1919.54667750627</v>
      </c>
      <c r="AC348">
        <v>452.08241621421303</v>
      </c>
      <c r="AD348">
        <v>39.156087402972901</v>
      </c>
      <c r="AE348">
        <v>224318.82004653901</v>
      </c>
      <c r="AF348">
        <v>13732.022269929101</v>
      </c>
      <c r="AG348">
        <v>1.2160350521715E-2</v>
      </c>
      <c r="AH348">
        <v>7.0345794021589997E-3</v>
      </c>
      <c r="AI348">
        <v>274.25529578031302</v>
      </c>
      <c r="AJ348">
        <v>22.3429041860967</v>
      </c>
      <c r="AK348">
        <v>1.7788860997060301</v>
      </c>
      <c r="AL348">
        <v>0.35909217423936701</v>
      </c>
      <c r="AM348">
        <v>2.6183160084753E-2</v>
      </c>
      <c r="AN348">
        <v>1.7610531266109002E-2</v>
      </c>
      <c r="AO348">
        <v>1.7856822606751001E-2</v>
      </c>
      <c r="AP348">
        <v>1.3589339181927999E-2</v>
      </c>
      <c r="AQ348">
        <v>0.10041088859969501</v>
      </c>
      <c r="AR348">
        <v>3.4105689647802001E-2</v>
      </c>
      <c r="AS348">
        <v>24.971115458087901</v>
      </c>
      <c r="AT348">
        <v>0.79645059357171699</v>
      </c>
      <c r="AU348">
        <v>4.0365620741169002</v>
      </c>
      <c r="AV348">
        <v>0.12930412163184199</v>
      </c>
      <c r="AW348">
        <v>3.1447836301609002E-2</v>
      </c>
      <c r="AX348">
        <v>2.6788799379940001E-3</v>
      </c>
    </row>
    <row r="349" spans="1:50" x14ac:dyDescent="0.25">
      <c r="A349" t="s">
        <v>895</v>
      </c>
      <c r="B349" s="63">
        <v>123.157489595496</v>
      </c>
      <c r="C349" s="133">
        <v>560.65413775194702</v>
      </c>
      <c r="D349" s="140">
        <v>3.2085453618812498</v>
      </c>
      <c r="E349" s="87">
        <v>0.63777341493376505</v>
      </c>
      <c r="F349" s="31">
        <f t="shared" si="20"/>
        <v>3.3219174895492602</v>
      </c>
      <c r="G349" s="89">
        <f t="shared" si="21"/>
        <v>0.63777341493376505</v>
      </c>
      <c r="H349" s="115">
        <v>0.32358529110289402</v>
      </c>
      <c r="I349" s="147">
        <v>2.0684079872483E-2</v>
      </c>
      <c r="J349" s="150">
        <v>0.32158012940802139</v>
      </c>
      <c r="K349" s="167">
        <v>9.8627839126325991</v>
      </c>
      <c r="L349">
        <v>1.75742455107378</v>
      </c>
      <c r="M349" s="32">
        <f t="shared" si="22"/>
        <v>10.211279779385555</v>
      </c>
      <c r="N349" s="92">
        <f t="shared" si="23"/>
        <v>1.75742455107378</v>
      </c>
      <c r="O349" s="50">
        <v>3.0740075513019498</v>
      </c>
      <c r="P349" s="50">
        <v>0.19270012507756801</v>
      </c>
      <c r="Q349" s="77">
        <v>0.3518032891081197</v>
      </c>
      <c r="Y349">
        <v>8497.1379968704496</v>
      </c>
      <c r="Z349">
        <v>270.704066677372</v>
      </c>
      <c r="AA349">
        <v>54862.582487945503</v>
      </c>
      <c r="AB349">
        <v>1795.4718063369401</v>
      </c>
      <c r="AC349">
        <v>394.68620131358801</v>
      </c>
      <c r="AD349">
        <v>29.356639300559699</v>
      </c>
      <c r="AE349">
        <v>224335.912152045</v>
      </c>
      <c r="AF349">
        <v>13590.0879611575</v>
      </c>
      <c r="AG349">
        <v>8.6078735422379996E-3</v>
      </c>
      <c r="AH349">
        <v>4.2030270564969996E-3</v>
      </c>
      <c r="AI349">
        <v>224.49852855880599</v>
      </c>
      <c r="AJ349">
        <v>16.7629209434605</v>
      </c>
      <c r="AK349">
        <v>5.90202492952527</v>
      </c>
      <c r="AL349">
        <v>1.0197056998996801</v>
      </c>
      <c r="AM349">
        <v>2.3563443661956E-2</v>
      </c>
      <c r="AN349">
        <v>1.1865980778730001E-2</v>
      </c>
      <c r="AO349">
        <v>2.7077738780668999E-2</v>
      </c>
      <c r="AP349">
        <v>1.1895320963209E-2</v>
      </c>
      <c r="AQ349">
        <v>9.8521954096402006E-2</v>
      </c>
      <c r="AR349">
        <v>2.4453937570374999E-2</v>
      </c>
      <c r="AS349">
        <v>20.513475047203102</v>
      </c>
      <c r="AT349">
        <v>0.68155331377547501</v>
      </c>
      <c r="AU349">
        <v>3.26595966041616</v>
      </c>
      <c r="AV349">
        <v>0.108159489503976</v>
      </c>
      <c r="AW349">
        <v>0.140920963831</v>
      </c>
      <c r="AX349">
        <v>2.4322070506823001E-2</v>
      </c>
    </row>
    <row r="350" spans="1:50" x14ac:dyDescent="0.25">
      <c r="A350" t="s">
        <v>896</v>
      </c>
      <c r="B350" s="63">
        <v>1965.8495645522</v>
      </c>
      <c r="C350" s="133">
        <v>9134.1571240652993</v>
      </c>
      <c r="D350" s="140">
        <v>2.8716977773288002</v>
      </c>
      <c r="E350" s="87">
        <v>1.1361792357312199</v>
      </c>
      <c r="F350" s="31">
        <f t="shared" si="20"/>
        <v>2.9731675869513055</v>
      </c>
      <c r="G350" s="89">
        <f t="shared" si="21"/>
        <v>1.1361792357312199</v>
      </c>
      <c r="H350" s="115">
        <v>0.30808062819799997</v>
      </c>
      <c r="I350" s="147">
        <v>5.6980663667753999E-2</v>
      </c>
      <c r="J350" s="150">
        <v>0.46747134648722283</v>
      </c>
      <c r="K350" s="167">
        <v>9.2960244398156799</v>
      </c>
      <c r="L350">
        <v>2.08312248149783</v>
      </c>
      <c r="M350" s="32">
        <f t="shared" si="22"/>
        <v>9.6244941825584771</v>
      </c>
      <c r="N350" s="92">
        <f t="shared" si="23"/>
        <v>2.08312248149783</v>
      </c>
      <c r="O350" s="50">
        <v>3.2403686430393601</v>
      </c>
      <c r="P350" s="50">
        <v>0.28500489573653698</v>
      </c>
      <c r="Q350" s="77">
        <v>0.39250062288647741</v>
      </c>
      <c r="Y350">
        <v>5374.9223344377897</v>
      </c>
      <c r="Z350">
        <v>169.84241516254201</v>
      </c>
      <c r="AA350">
        <v>64299.329917863099</v>
      </c>
      <c r="AB350">
        <v>2086.5977992061698</v>
      </c>
      <c r="AC350">
        <v>618.24658289542799</v>
      </c>
      <c r="AD350">
        <v>44.593476231471101</v>
      </c>
      <c r="AE350">
        <v>192900.22936009199</v>
      </c>
      <c r="AF350">
        <v>11635.7894607827</v>
      </c>
      <c r="AG350">
        <v>4.4864907033339101</v>
      </c>
      <c r="AH350">
        <v>0.218963994637034</v>
      </c>
      <c r="AI350">
        <v>829.42922438102801</v>
      </c>
      <c r="AJ350">
        <v>55.048147180900102</v>
      </c>
      <c r="AK350">
        <v>78.391658216036404</v>
      </c>
      <c r="AL350">
        <v>26.0183207317938</v>
      </c>
      <c r="AM350">
        <v>21.493943891044498</v>
      </c>
      <c r="AN350">
        <v>2.14650099461827</v>
      </c>
      <c r="AO350">
        <v>9.0547605806813305</v>
      </c>
      <c r="AP350">
        <v>0.85956493237118503</v>
      </c>
      <c r="AQ350">
        <v>1.67865704474975</v>
      </c>
      <c r="AR350">
        <v>0.16279774596102201</v>
      </c>
      <c r="AS350">
        <v>368.22804881654099</v>
      </c>
      <c r="AT350">
        <v>11.101988664273501</v>
      </c>
      <c r="AU350">
        <v>48.4213629442037</v>
      </c>
      <c r="AV350">
        <v>1.4539723099205599</v>
      </c>
      <c r="AW350">
        <v>2.2941615465523402</v>
      </c>
      <c r="AX350">
        <v>0.74940524111308304</v>
      </c>
    </row>
    <row r="351" spans="1:50" x14ac:dyDescent="0.25">
      <c r="A351" t="s">
        <v>897</v>
      </c>
      <c r="B351" s="63">
        <v>820.45816263069298</v>
      </c>
      <c r="C351" s="133">
        <v>4050.2418735012802</v>
      </c>
      <c r="D351" s="140">
        <v>1.4109592551255099</v>
      </c>
      <c r="E351" s="87">
        <v>0.39292605366640598</v>
      </c>
      <c r="F351" s="31">
        <f t="shared" si="20"/>
        <v>1.4608146988748418</v>
      </c>
      <c r="G351" s="89">
        <f t="shared" si="21"/>
        <v>0.39292605366640598</v>
      </c>
      <c r="H351" s="115">
        <v>0.298246666070763</v>
      </c>
      <c r="I351" s="147">
        <v>1.3595809558350999E-2</v>
      </c>
      <c r="J351" s="150">
        <v>0.16369413568896746</v>
      </c>
      <c r="K351" s="167">
        <v>4.7108829935457202</v>
      </c>
      <c r="L351">
        <v>1.0405384325406599</v>
      </c>
      <c r="M351" s="32">
        <f t="shared" si="22"/>
        <v>4.8773393679883048</v>
      </c>
      <c r="N351" s="92">
        <f t="shared" si="23"/>
        <v>1.0405384325406599</v>
      </c>
      <c r="O351" s="50">
        <v>3.32580017549133</v>
      </c>
      <c r="P351" s="50">
        <v>0.12894726081397501</v>
      </c>
      <c r="Q351" s="77">
        <v>0.1755335600885386</v>
      </c>
      <c r="Y351">
        <v>7237.2031922056503</v>
      </c>
      <c r="Z351">
        <v>234.93298886425001</v>
      </c>
      <c r="AA351">
        <v>52812.7656452425</v>
      </c>
      <c r="AB351">
        <v>1825.699544179</v>
      </c>
      <c r="AC351">
        <v>433.410929669967</v>
      </c>
      <c r="AD351">
        <v>32.321339254334099</v>
      </c>
      <c r="AE351">
        <v>221114.741552258</v>
      </c>
      <c r="AF351">
        <v>13530.8082898014</v>
      </c>
      <c r="AG351">
        <v>1.92987170994451</v>
      </c>
      <c r="AH351">
        <v>0.43478788205733199</v>
      </c>
      <c r="AI351">
        <v>450.51060359192701</v>
      </c>
      <c r="AJ351">
        <v>31.1634650869746</v>
      </c>
      <c r="AK351">
        <v>32.322585810417799</v>
      </c>
      <c r="AL351">
        <v>6.2224914970805401</v>
      </c>
      <c r="AM351">
        <v>9.1493490631215106</v>
      </c>
      <c r="AN351">
        <v>0.34915509578191201</v>
      </c>
      <c r="AO351">
        <v>3.89698481915168</v>
      </c>
      <c r="AP351">
        <v>0.17948462551397901</v>
      </c>
      <c r="AQ351">
        <v>0.91407739386315301</v>
      </c>
      <c r="AR351">
        <v>7.5402328361543994E-2</v>
      </c>
      <c r="AS351">
        <v>53.523292352520897</v>
      </c>
      <c r="AT351">
        <v>1.7258442063374699</v>
      </c>
      <c r="AU351">
        <v>9.3723300739820701</v>
      </c>
      <c r="AV351">
        <v>0.30916480634122001</v>
      </c>
      <c r="AW351">
        <v>0.91723667938817099</v>
      </c>
      <c r="AX351">
        <v>0.156336782856625</v>
      </c>
    </row>
    <row r="352" spans="1:50" x14ac:dyDescent="0.25">
      <c r="A352" t="s">
        <v>898</v>
      </c>
      <c r="B352" s="63">
        <v>43.271462921858102</v>
      </c>
      <c r="C352" s="133">
        <v>164.42197315819499</v>
      </c>
      <c r="D352" s="140">
        <v>9.1059705362785799</v>
      </c>
      <c r="E352" s="87">
        <v>0.74050242788496301</v>
      </c>
      <c r="F352" s="31">
        <f t="shared" si="20"/>
        <v>9.4277248323047438</v>
      </c>
      <c r="G352" s="89">
        <f t="shared" si="21"/>
        <v>0.74050242788496301</v>
      </c>
      <c r="H352" s="115">
        <v>0.379061927514877</v>
      </c>
      <c r="I352" s="147">
        <v>5.5882115893563997E-2</v>
      </c>
      <c r="J352" s="150">
        <v>0.551616909817086</v>
      </c>
      <c r="K352" s="167">
        <v>23.929038088374401</v>
      </c>
      <c r="L352">
        <v>3.4390691387252601</v>
      </c>
      <c r="M352" s="32">
        <f t="shared" si="22"/>
        <v>24.774557055741354</v>
      </c>
      <c r="N352" s="92">
        <f t="shared" si="23"/>
        <v>3.4390691387252601</v>
      </c>
      <c r="O352" s="50">
        <v>2.6675503491149102</v>
      </c>
      <c r="P352" s="50">
        <v>0.44794661489792198</v>
      </c>
      <c r="Q352" s="77">
        <v>0.85585862620378794</v>
      </c>
      <c r="Y352">
        <v>8631.5899433638606</v>
      </c>
      <c r="Z352">
        <v>308.556040749901</v>
      </c>
      <c r="AA352">
        <v>56212.324948581001</v>
      </c>
      <c r="AB352">
        <v>2059.2791139240499</v>
      </c>
      <c r="AC352">
        <v>467.33922536198401</v>
      </c>
      <c r="AD352">
        <v>36.072479054757203</v>
      </c>
      <c r="AE352">
        <v>224246.92603626999</v>
      </c>
      <c r="AF352">
        <v>14068.0501719986</v>
      </c>
      <c r="AG352">
        <v>4.3328510870247999E-2</v>
      </c>
      <c r="AH352">
        <v>1.1896397822889E-2</v>
      </c>
      <c r="AI352">
        <v>172.89596412444499</v>
      </c>
      <c r="AJ352">
        <v>15.1269924182228</v>
      </c>
      <c r="AK352">
        <v>2.48319712123513</v>
      </c>
      <c r="AL352">
        <v>0.38204966794401601</v>
      </c>
      <c r="AM352">
        <v>1.6204737627735999E-2</v>
      </c>
      <c r="AN352">
        <v>1.2351465427441999E-2</v>
      </c>
      <c r="AO352">
        <v>2.0306305980491001E-2</v>
      </c>
      <c r="AP352">
        <v>1.2925933755489E-2</v>
      </c>
      <c r="AQ352">
        <v>7.3009209427047E-2</v>
      </c>
      <c r="AR352">
        <v>2.6345361006439E-2</v>
      </c>
      <c r="AS352">
        <v>15.046450354690499</v>
      </c>
      <c r="AT352">
        <v>0.51435530288043696</v>
      </c>
      <c r="AU352">
        <v>2.63463318568984</v>
      </c>
      <c r="AV352">
        <v>9.3258392526734998E-2</v>
      </c>
      <c r="AW352">
        <v>3.9440861791236001E-2</v>
      </c>
      <c r="AX352">
        <v>3.4091333962519999E-3</v>
      </c>
    </row>
    <row r="353" spans="1:50" x14ac:dyDescent="0.25">
      <c r="A353" t="s">
        <v>899</v>
      </c>
      <c r="B353" s="63">
        <v>78.685072790728299</v>
      </c>
      <c r="C353" s="133">
        <v>323.43024874310998</v>
      </c>
      <c r="D353" s="140">
        <v>6.6833927830212003</v>
      </c>
      <c r="E353" s="87">
        <v>0.81096572034175296</v>
      </c>
      <c r="F353" s="31">
        <f t="shared" si="20"/>
        <v>6.9195466703416137</v>
      </c>
      <c r="G353" s="89">
        <f t="shared" si="21"/>
        <v>0.81096572034175296</v>
      </c>
      <c r="H353" s="115">
        <v>0.35343247567532599</v>
      </c>
      <c r="I353" s="147">
        <v>3.3623817624129998E-2</v>
      </c>
      <c r="J353" s="150">
        <v>0.7840342898757553</v>
      </c>
      <c r="K353" s="167">
        <v>18.8766839243549</v>
      </c>
      <c r="L353">
        <v>2.69330498896118</v>
      </c>
      <c r="M353" s="32">
        <f t="shared" si="22"/>
        <v>19.543680827451777</v>
      </c>
      <c r="N353" s="92">
        <f t="shared" si="23"/>
        <v>2.69330498896118</v>
      </c>
      <c r="O353" s="50">
        <v>2.8297468994724801</v>
      </c>
      <c r="P353" s="50">
        <v>0.25015804519382101</v>
      </c>
      <c r="Q353" s="77">
        <v>0.6195937812885377</v>
      </c>
      <c r="Y353">
        <v>8669.8417508042003</v>
      </c>
      <c r="Z353">
        <v>282.81366113604298</v>
      </c>
      <c r="AA353">
        <v>56140.802341241098</v>
      </c>
      <c r="AB353">
        <v>1884.90995007736</v>
      </c>
      <c r="AC353">
        <v>458.398317276765</v>
      </c>
      <c r="AD353">
        <v>33.239516933380102</v>
      </c>
      <c r="AE353">
        <v>226640.52913601699</v>
      </c>
      <c r="AF353">
        <v>13917.592968212301</v>
      </c>
      <c r="AG353">
        <v>1.1783073806025E-2</v>
      </c>
      <c r="AH353">
        <v>4.7409943012430003E-3</v>
      </c>
      <c r="AI353">
        <v>237.82655201941</v>
      </c>
      <c r="AJ353">
        <v>17.358784934852601</v>
      </c>
      <c r="AK353">
        <v>3.11818145668799</v>
      </c>
      <c r="AL353">
        <v>0.336325473940427</v>
      </c>
      <c r="AM353">
        <v>0.24428187925588399</v>
      </c>
      <c r="AN353">
        <v>3.7438511971817003E-2</v>
      </c>
      <c r="AO353">
        <v>0.13852043284976501</v>
      </c>
      <c r="AP353">
        <v>2.6191541494147E-2</v>
      </c>
      <c r="AQ353">
        <v>0.176031663162591</v>
      </c>
      <c r="AR353">
        <v>3.1698866182133002E-2</v>
      </c>
      <c r="AS353">
        <v>22.968815542989599</v>
      </c>
      <c r="AT353">
        <v>0.70200133180107804</v>
      </c>
      <c r="AU353">
        <v>3.74000308206347</v>
      </c>
      <c r="AV353">
        <v>0.113763554858267</v>
      </c>
      <c r="AW353">
        <v>7.5384002964881E-2</v>
      </c>
      <c r="AX353">
        <v>1.5884871792993999E-2</v>
      </c>
    </row>
    <row r="354" spans="1:50" x14ac:dyDescent="0.25">
      <c r="A354" t="s">
        <v>900</v>
      </c>
      <c r="B354" s="63">
        <v>773.08650637921096</v>
      </c>
      <c r="C354" s="133">
        <v>3850.3445285497901</v>
      </c>
      <c r="D354" s="140">
        <v>0.37776116870349402</v>
      </c>
      <c r="E354" s="87">
        <v>9.3917002930865995E-2</v>
      </c>
      <c r="F354" s="31">
        <f t="shared" si="20"/>
        <v>0.39110914500299648</v>
      </c>
      <c r="G354" s="89">
        <f t="shared" si="21"/>
        <v>9.3917002930865995E-2</v>
      </c>
      <c r="H354" s="115">
        <v>0.28609455267913197</v>
      </c>
      <c r="I354" s="147">
        <v>1.6406051862312001E-2</v>
      </c>
      <c r="J354" s="150">
        <v>0.23065749951856113</v>
      </c>
      <c r="K354" s="167">
        <v>1.3181980784321801</v>
      </c>
      <c r="L354">
        <v>0.31076987716100601</v>
      </c>
      <c r="M354" s="32">
        <f t="shared" si="22"/>
        <v>1.3647758586983487</v>
      </c>
      <c r="N354" s="92">
        <f t="shared" si="23"/>
        <v>0.31076987716100601</v>
      </c>
      <c r="O354" s="50">
        <v>3.4938873857969299</v>
      </c>
      <c r="P354" s="50">
        <v>0.13981040891951099</v>
      </c>
      <c r="Q354" s="77">
        <v>0.16973537384268583</v>
      </c>
      <c r="Y354">
        <v>8859.9812022740207</v>
      </c>
      <c r="Z354">
        <v>302.20219697277099</v>
      </c>
      <c r="AA354">
        <v>54369.504254730098</v>
      </c>
      <c r="AB354">
        <v>1863.28599087155</v>
      </c>
      <c r="AC354">
        <v>473.19948346264403</v>
      </c>
      <c r="AD354">
        <v>34.474393158698803</v>
      </c>
      <c r="AE354">
        <v>224846.053753994</v>
      </c>
      <c r="AF354">
        <v>13854.7412145443</v>
      </c>
      <c r="AG354">
        <v>4.7563910143302003E-2</v>
      </c>
      <c r="AH354">
        <v>9.485929494021E-3</v>
      </c>
      <c r="AI354">
        <v>144.572250530243</v>
      </c>
      <c r="AJ354">
        <v>11.4288882872032</v>
      </c>
      <c r="AK354">
        <v>30.356043194931299</v>
      </c>
      <c r="AL354">
        <v>8.0786942359471503</v>
      </c>
      <c r="AM354">
        <v>0.33784854150974297</v>
      </c>
      <c r="AN354">
        <v>4.3809497355822E-2</v>
      </c>
      <c r="AO354">
        <v>0.27267663293598299</v>
      </c>
      <c r="AP354">
        <v>3.6755617722954E-2</v>
      </c>
      <c r="AQ354">
        <v>0.15674326840352401</v>
      </c>
      <c r="AR354">
        <v>2.9498631257032001E-2</v>
      </c>
      <c r="AS354">
        <v>13.636734128767699</v>
      </c>
      <c r="AT354">
        <v>0.445454772807586</v>
      </c>
      <c r="AU354">
        <v>2.41591685754757</v>
      </c>
      <c r="AV354">
        <v>7.6576724953443004E-2</v>
      </c>
      <c r="AW354">
        <v>0.875110221997347</v>
      </c>
      <c r="AX354">
        <v>0.229128817891979</v>
      </c>
    </row>
    <row r="355" spans="1:50" x14ac:dyDescent="0.25">
      <c r="A355" t="s">
        <v>901</v>
      </c>
      <c r="B355" s="63">
        <v>97.443823614057607</v>
      </c>
      <c r="C355" s="133">
        <v>492.52136805037497</v>
      </c>
      <c r="D355" s="140">
        <v>3.3293209260256398</v>
      </c>
      <c r="E355" s="87">
        <v>0.49018043619699397</v>
      </c>
      <c r="F355" s="31">
        <f t="shared" si="20"/>
        <v>3.4469605896431266</v>
      </c>
      <c r="G355" s="89">
        <f t="shared" si="21"/>
        <v>0.49018043619699397</v>
      </c>
      <c r="H355" s="115">
        <v>0.28886683492013798</v>
      </c>
      <c r="I355" s="147">
        <v>2.9591888336498999E-2</v>
      </c>
      <c r="J355" s="150">
        <v>0.69578439328033181</v>
      </c>
      <c r="K355" s="167">
        <v>11.5308112118844</v>
      </c>
      <c r="L355">
        <v>2.0128196909297902</v>
      </c>
      <c r="M355" s="32">
        <f t="shared" si="22"/>
        <v>11.938245875691988</v>
      </c>
      <c r="N355" s="92">
        <f t="shared" si="23"/>
        <v>2.0128196909297902</v>
      </c>
      <c r="O355" s="50">
        <v>3.4815037689752502</v>
      </c>
      <c r="P355" s="50">
        <v>0.30734703707476002</v>
      </c>
      <c r="Q355" s="77">
        <v>0.50572817591949437</v>
      </c>
      <c r="Y355">
        <v>8619.5703526647394</v>
      </c>
      <c r="Z355">
        <v>284.50215178842001</v>
      </c>
      <c r="AA355">
        <v>56757.681591960099</v>
      </c>
      <c r="AB355">
        <v>1953.55870214949</v>
      </c>
      <c r="AC355">
        <v>442.00080599102102</v>
      </c>
      <c r="AD355">
        <v>32.701011905163902</v>
      </c>
      <c r="AE355">
        <v>229696.70626403901</v>
      </c>
      <c r="AF355">
        <v>14173.923996786199</v>
      </c>
      <c r="AG355">
        <v>2.7897444086622002E-2</v>
      </c>
      <c r="AH355">
        <v>7.2005591227209996E-3</v>
      </c>
      <c r="AI355">
        <v>197.55634859055601</v>
      </c>
      <c r="AJ355">
        <v>14.281735950980799</v>
      </c>
      <c r="AK355">
        <v>3.8852034450926398</v>
      </c>
      <c r="AL355">
        <v>0.37389730529481802</v>
      </c>
      <c r="AM355">
        <v>0.25349801264481803</v>
      </c>
      <c r="AN355">
        <v>3.7546157361201003E-2</v>
      </c>
      <c r="AO355">
        <v>5.8091933178268003E-2</v>
      </c>
      <c r="AP355">
        <v>1.6552975515986001E-2</v>
      </c>
      <c r="AQ355">
        <v>9.6387655763405994E-2</v>
      </c>
      <c r="AR355">
        <v>2.2919653633313001E-2</v>
      </c>
      <c r="AS355">
        <v>16.524960769167102</v>
      </c>
      <c r="AT355">
        <v>0.51840643318562196</v>
      </c>
      <c r="AU355">
        <v>2.67249822742333</v>
      </c>
      <c r="AV355">
        <v>8.5989662545802995E-2</v>
      </c>
      <c r="AW355">
        <v>0.11097748505438899</v>
      </c>
      <c r="AX355">
        <v>3.4725039323930999E-2</v>
      </c>
    </row>
    <row r="356" spans="1:50" x14ac:dyDescent="0.25">
      <c r="A356" t="s">
        <v>902</v>
      </c>
      <c r="B356" s="63">
        <v>401.44314476050403</v>
      </c>
      <c r="C356" s="133">
        <v>1348.9389832583499</v>
      </c>
      <c r="D356" s="140">
        <v>16.984339989277402</v>
      </c>
      <c r="E356" s="87">
        <v>3.45172668378226</v>
      </c>
      <c r="F356" s="31">
        <f t="shared" si="20"/>
        <v>17.584471994421392</v>
      </c>
      <c r="G356" s="89">
        <f t="shared" si="21"/>
        <v>3.45172668378226</v>
      </c>
      <c r="H356" s="115">
        <v>0.43228858104811202</v>
      </c>
      <c r="I356" s="147">
        <v>4.6629935038094997E-2</v>
      </c>
      <c r="J356" s="150">
        <v>0.5307662771262347</v>
      </c>
      <c r="K356" s="167">
        <v>39.385031669101501</v>
      </c>
      <c r="L356">
        <v>3.9406422533302199</v>
      </c>
      <c r="M356" s="32">
        <f t="shared" si="22"/>
        <v>40.776679389481551</v>
      </c>
      <c r="N356" s="92">
        <f t="shared" si="23"/>
        <v>3.9406422533302199</v>
      </c>
      <c r="O356" s="50">
        <v>2.3198238096349901</v>
      </c>
      <c r="P356" s="50">
        <v>0.167731790655584</v>
      </c>
      <c r="Q356" s="77">
        <v>0.72264428289685234</v>
      </c>
      <c r="Y356">
        <v>4817.2836911807399</v>
      </c>
      <c r="Z356">
        <v>152.22156632684499</v>
      </c>
      <c r="AA356">
        <v>64502.703559560097</v>
      </c>
      <c r="AB356">
        <v>2095.1869545091399</v>
      </c>
      <c r="AC356">
        <v>838.98047238404104</v>
      </c>
      <c r="AD356">
        <v>59.565812851236203</v>
      </c>
      <c r="AE356">
        <v>187378.41637084601</v>
      </c>
      <c r="AF356">
        <v>11347.6930927454</v>
      </c>
      <c r="AG356">
        <v>0.61796240478505504</v>
      </c>
      <c r="AH356">
        <v>4.0023533900953E-2</v>
      </c>
      <c r="AI356">
        <v>544.490234043275</v>
      </c>
      <c r="AJ356">
        <v>36.8760904059369</v>
      </c>
      <c r="AK356">
        <v>12.590070597696201</v>
      </c>
      <c r="AL356">
        <v>1.81245405184226</v>
      </c>
      <c r="AM356">
        <v>0.66131564066634996</v>
      </c>
      <c r="AN356">
        <v>6.5721600289643994E-2</v>
      </c>
      <c r="AO356">
        <v>0.270299311532336</v>
      </c>
      <c r="AP356">
        <v>3.837775999589E-2</v>
      </c>
      <c r="AQ356">
        <v>7.3109508939524004E-2</v>
      </c>
      <c r="AR356">
        <v>2.1025902905826E-2</v>
      </c>
      <c r="AS356">
        <v>292.53880353843101</v>
      </c>
      <c r="AT356">
        <v>8.6375187779059193</v>
      </c>
      <c r="AU356">
        <v>42.226449358806697</v>
      </c>
      <c r="AV356">
        <v>1.24144973460492</v>
      </c>
      <c r="AW356">
        <v>0.33902725127271599</v>
      </c>
      <c r="AX356">
        <v>4.9622227599766998E-2</v>
      </c>
    </row>
    <row r="357" spans="1:50" x14ac:dyDescent="0.25">
      <c r="A357" t="s">
        <v>903</v>
      </c>
      <c r="B357" s="63">
        <v>889.46854265065303</v>
      </c>
      <c r="C357" s="133">
        <v>3555.7447842653601</v>
      </c>
      <c r="D357" s="140">
        <v>8.6663808060685206</v>
      </c>
      <c r="E357" s="87">
        <v>2.4643996854269998</v>
      </c>
      <c r="F357" s="31">
        <f t="shared" si="20"/>
        <v>8.9726024486976019</v>
      </c>
      <c r="G357" s="89">
        <f t="shared" si="21"/>
        <v>2.4643996854269998</v>
      </c>
      <c r="H357" s="115">
        <v>0.35685899407902499</v>
      </c>
      <c r="I357" s="147">
        <v>4.4239833256944E-2</v>
      </c>
      <c r="J357" s="150">
        <v>0.43595680194272346</v>
      </c>
      <c r="K357" s="167">
        <v>24.190002262754</v>
      </c>
      <c r="L357">
        <v>3.6677304212801798</v>
      </c>
      <c r="M357" s="32">
        <f t="shared" si="22"/>
        <v>25.044742250975464</v>
      </c>
      <c r="N357" s="92">
        <f t="shared" si="23"/>
        <v>3.6677304212801798</v>
      </c>
      <c r="O357" s="50">
        <v>2.7936477250014802</v>
      </c>
      <c r="P357" s="50">
        <v>0.21548760268608599</v>
      </c>
      <c r="Q357" s="77">
        <v>0.50873210961078774</v>
      </c>
      <c r="Y357">
        <v>4567.87054330514</v>
      </c>
      <c r="Z357">
        <v>144.38678076142</v>
      </c>
      <c r="AA357">
        <v>65019.0679869347</v>
      </c>
      <c r="AB357">
        <v>2112.0963180583699</v>
      </c>
      <c r="AC357">
        <v>845.53820013301095</v>
      </c>
      <c r="AD357">
        <v>60.205333093314103</v>
      </c>
      <c r="AE357">
        <v>184241.89585798199</v>
      </c>
      <c r="AF357">
        <v>11157.744469801301</v>
      </c>
      <c r="AG357">
        <v>9.8956190990816797</v>
      </c>
      <c r="AH357">
        <v>1.151239256702</v>
      </c>
      <c r="AI357">
        <v>410.334040013417</v>
      </c>
      <c r="AJ357">
        <v>28.777633645526699</v>
      </c>
      <c r="AK357">
        <v>32.289770690427801</v>
      </c>
      <c r="AL357">
        <v>6.0363540343631001</v>
      </c>
      <c r="AM357">
        <v>70.308200130530096</v>
      </c>
      <c r="AN357">
        <v>10.3180501703703</v>
      </c>
      <c r="AO357">
        <v>30.093498135994</v>
      </c>
      <c r="AP357">
        <v>4.2751094685585</v>
      </c>
      <c r="AQ357">
        <v>5.6950855627627401</v>
      </c>
      <c r="AR357">
        <v>0.85090386996760703</v>
      </c>
      <c r="AS357">
        <v>339.92127196734799</v>
      </c>
      <c r="AT357">
        <v>10.0548179690529</v>
      </c>
      <c r="AU357">
        <v>55.692395185208902</v>
      </c>
      <c r="AV357">
        <v>1.6373460300841101</v>
      </c>
      <c r="AW357">
        <v>0.878931701620564</v>
      </c>
      <c r="AX357">
        <v>0.154569926882315</v>
      </c>
    </row>
    <row r="358" spans="1:50" x14ac:dyDescent="0.25">
      <c r="A358" t="s">
        <v>904</v>
      </c>
      <c r="B358" s="63">
        <v>1241.6852414021</v>
      </c>
      <c r="C358" s="133">
        <v>5816.6844217948901</v>
      </c>
      <c r="D358" s="140">
        <v>5.1889992889563903</v>
      </c>
      <c r="E358" s="87">
        <v>1.70937428303228</v>
      </c>
      <c r="F358" s="31">
        <f t="shared" si="20"/>
        <v>5.3723496310914474</v>
      </c>
      <c r="G358" s="89">
        <f t="shared" si="21"/>
        <v>1.70937428303228</v>
      </c>
      <c r="H358" s="115">
        <v>0.32786861489248997</v>
      </c>
      <c r="I358" s="147">
        <v>6.1455057346211997E-2</v>
      </c>
      <c r="J358" s="150">
        <v>0.56898946793040595</v>
      </c>
      <c r="K358" s="167">
        <v>15.9125098062423</v>
      </c>
      <c r="L358">
        <v>2.92539610916424</v>
      </c>
      <c r="M358" s="32">
        <f t="shared" si="22"/>
        <v>16.474769300748566</v>
      </c>
      <c r="N358" s="92">
        <f t="shared" si="23"/>
        <v>2.92539610916424</v>
      </c>
      <c r="O358" s="50">
        <v>3.0928769256903901</v>
      </c>
      <c r="P358" s="50">
        <v>0.34088989030370098</v>
      </c>
      <c r="Q358" s="77">
        <v>0.59952250167087096</v>
      </c>
      <c r="Y358">
        <v>4693.56994561593</v>
      </c>
      <c r="Z358">
        <v>149.28483808083701</v>
      </c>
      <c r="AA358">
        <v>64360.510923422502</v>
      </c>
      <c r="AB358">
        <v>2096.0192040246002</v>
      </c>
      <c r="AC358">
        <v>865.16994554879795</v>
      </c>
      <c r="AD358">
        <v>61.480389449887198</v>
      </c>
      <c r="AE358">
        <v>185119.09821300101</v>
      </c>
      <c r="AF358">
        <v>11233.5691347349</v>
      </c>
      <c r="AG358">
        <v>0.78061978021029299</v>
      </c>
      <c r="AH358">
        <v>4.5461612525042001E-2</v>
      </c>
      <c r="AI358">
        <v>467.69438035995603</v>
      </c>
      <c r="AJ358">
        <v>31.687300072244501</v>
      </c>
      <c r="AK358">
        <v>50.853219596234197</v>
      </c>
      <c r="AL358">
        <v>2.10664630971459</v>
      </c>
      <c r="AM358">
        <v>2.8126844068123802</v>
      </c>
      <c r="AN358">
        <v>0.151350105959286</v>
      </c>
      <c r="AO358">
        <v>1.1625600768105799</v>
      </c>
      <c r="AP358">
        <v>8.3814154879312999E-2</v>
      </c>
      <c r="AQ358">
        <v>0.27023001508580502</v>
      </c>
      <c r="AR358">
        <v>4.0152809423947E-2</v>
      </c>
      <c r="AS358">
        <v>333.86466757457998</v>
      </c>
      <c r="AT358">
        <v>9.9930163891753203</v>
      </c>
      <c r="AU358">
        <v>51.256694002384599</v>
      </c>
      <c r="AV358">
        <v>1.53708327562872</v>
      </c>
      <c r="AW358">
        <v>1.3982675495457799</v>
      </c>
      <c r="AX358">
        <v>0.49879161971249403</v>
      </c>
    </row>
    <row r="359" spans="1:50" x14ac:dyDescent="0.25">
      <c r="A359" t="s">
        <v>905</v>
      </c>
      <c r="B359" s="63">
        <v>2156.53645014725</v>
      </c>
      <c r="C359" s="133">
        <v>10258.5400497503</v>
      </c>
      <c r="D359" s="140">
        <v>2.2442771586246</v>
      </c>
      <c r="E359" s="87">
        <v>0.82097012021343396</v>
      </c>
      <c r="F359" s="31">
        <f t="shared" si="20"/>
        <v>2.3235774171070931</v>
      </c>
      <c r="G359" s="89">
        <f t="shared" si="21"/>
        <v>0.82097012021343396</v>
      </c>
      <c r="H359" s="115">
        <v>0.306319196200528</v>
      </c>
      <c r="I359" s="147">
        <v>2.7661080714329E-2</v>
      </c>
      <c r="J359" s="150">
        <v>0.24685621664867916</v>
      </c>
      <c r="K359" s="167">
        <v>7.3027617556636297</v>
      </c>
      <c r="L359">
        <v>2.0704114403563598</v>
      </c>
      <c r="M359" s="32">
        <f t="shared" si="22"/>
        <v>7.560800693784401</v>
      </c>
      <c r="N359" s="92">
        <f t="shared" si="23"/>
        <v>2.0704114403563598</v>
      </c>
      <c r="O359" s="50">
        <v>3.2653419432324098</v>
      </c>
      <c r="P359" s="50">
        <v>0.185017815634378</v>
      </c>
      <c r="Q359" s="77">
        <v>0.19985515562716291</v>
      </c>
      <c r="Y359">
        <v>4969.0820895479901</v>
      </c>
      <c r="Z359">
        <v>165.35458191668499</v>
      </c>
      <c r="AA359">
        <v>66197.427539192897</v>
      </c>
      <c r="AB359">
        <v>2212.1560658375702</v>
      </c>
      <c r="AC359">
        <v>816.22194129745503</v>
      </c>
      <c r="AD359">
        <v>58.751100425203902</v>
      </c>
      <c r="AE359">
        <v>185144.476026013</v>
      </c>
      <c r="AF359">
        <v>11275.1849306773</v>
      </c>
      <c r="AG359">
        <v>22.491090464676599</v>
      </c>
      <c r="AH359">
        <v>2.0727231512340798</v>
      </c>
      <c r="AI359">
        <v>547.25080284836304</v>
      </c>
      <c r="AJ359">
        <v>36.784112760930299</v>
      </c>
      <c r="AK359">
        <v>89.791905695541601</v>
      </c>
      <c r="AL359">
        <v>19.224848368247301</v>
      </c>
      <c r="AM359">
        <v>26.798272223917799</v>
      </c>
      <c r="AN359">
        <v>3.2575605026839298</v>
      </c>
      <c r="AO359">
        <v>11.528572188572801</v>
      </c>
      <c r="AP359">
        <v>1.4593463488591001</v>
      </c>
      <c r="AQ359">
        <v>2.2879731133427801</v>
      </c>
      <c r="AR359">
        <v>0.30314853006995002</v>
      </c>
      <c r="AS359">
        <v>280.89515687020702</v>
      </c>
      <c r="AT359">
        <v>8.4647838417686998</v>
      </c>
      <c r="AU359">
        <v>39.694602271084001</v>
      </c>
      <c r="AV359">
        <v>1.1892188800993599</v>
      </c>
      <c r="AW359">
        <v>2.4396807160802498</v>
      </c>
      <c r="AX359">
        <v>0.52505100496248303</v>
      </c>
    </row>
    <row r="360" spans="1:50" x14ac:dyDescent="0.25">
      <c r="A360" t="s">
        <v>906</v>
      </c>
      <c r="B360" s="63">
        <v>4181.9957599546497</v>
      </c>
      <c r="C360" s="133">
        <v>20762.605602468</v>
      </c>
      <c r="D360" s="140">
        <v>0.80986890798632405</v>
      </c>
      <c r="E360" s="87">
        <v>0.33264492403365697</v>
      </c>
      <c r="F360" s="31">
        <f t="shared" si="20"/>
        <v>0.83848516578382737</v>
      </c>
      <c r="G360" s="89">
        <f t="shared" si="21"/>
        <v>0.33264492403365697</v>
      </c>
      <c r="H360" s="115">
        <v>0.28661650462410099</v>
      </c>
      <c r="I360" s="147">
        <v>3.9352544671432003E-2</v>
      </c>
      <c r="J360" s="150">
        <v>0.33427619542823572</v>
      </c>
      <c r="K360" s="167">
        <v>2.8213533445898298</v>
      </c>
      <c r="L360">
        <v>0.93779938698622101</v>
      </c>
      <c r="M360" s="32">
        <f t="shared" si="22"/>
        <v>2.9210442622809119</v>
      </c>
      <c r="N360" s="92">
        <f t="shared" si="23"/>
        <v>0.93779938698622101</v>
      </c>
      <c r="O360" s="50">
        <v>3.48730052027339</v>
      </c>
      <c r="P360" s="50">
        <v>0.26870624739060001</v>
      </c>
      <c r="Q360" s="77">
        <v>0.23181200595391224</v>
      </c>
      <c r="Y360">
        <v>5112.9070204045902</v>
      </c>
      <c r="Z360">
        <v>165.111823727483</v>
      </c>
      <c r="AA360">
        <v>64514.4693709817</v>
      </c>
      <c r="AB360">
        <v>2117.9476361462598</v>
      </c>
      <c r="AC360">
        <v>737.212141734645</v>
      </c>
      <c r="AD360">
        <v>53.325546468988001</v>
      </c>
      <c r="AE360">
        <v>192394.64639466</v>
      </c>
      <c r="AF360">
        <v>11691.136725549401</v>
      </c>
      <c r="AG360">
        <v>0.69594336224710895</v>
      </c>
      <c r="AH360">
        <v>0.119538217783985</v>
      </c>
      <c r="AI360">
        <v>565.043610274873</v>
      </c>
      <c r="AJ360">
        <v>38.374996347141703</v>
      </c>
      <c r="AK360">
        <v>161.56268533253299</v>
      </c>
      <c r="AL360">
        <v>50.831367580558997</v>
      </c>
      <c r="AM360">
        <v>2.1702682083196598</v>
      </c>
      <c r="AN360">
        <v>0.34913527971201702</v>
      </c>
      <c r="AO360">
        <v>0.91074624348397604</v>
      </c>
      <c r="AP360">
        <v>0.148806296996081</v>
      </c>
      <c r="AQ360">
        <v>0.267016692384282</v>
      </c>
      <c r="AR360">
        <v>3.9778625516381998E-2</v>
      </c>
      <c r="AS360">
        <v>222.53852214902301</v>
      </c>
      <c r="AT360">
        <v>6.5989194345865698</v>
      </c>
      <c r="AU360">
        <v>29.341638752463901</v>
      </c>
      <c r="AV360">
        <v>0.87393965356843695</v>
      </c>
      <c r="AW360">
        <v>4.9601944252881296</v>
      </c>
      <c r="AX360">
        <v>1.56646261264118</v>
      </c>
    </row>
    <row r="361" spans="1:50" x14ac:dyDescent="0.25">
      <c r="A361" t="s">
        <v>907</v>
      </c>
      <c r="B361" s="63">
        <v>746.41086867063495</v>
      </c>
      <c r="C361" s="133">
        <v>3005.9077335654902</v>
      </c>
      <c r="D361" s="140">
        <v>7.6146602468254097</v>
      </c>
      <c r="E361" s="87">
        <v>1.8942147120375601</v>
      </c>
      <c r="F361" s="31">
        <f t="shared" si="20"/>
        <v>7.8837199409496801</v>
      </c>
      <c r="G361" s="89">
        <f t="shared" si="21"/>
        <v>1.8942147120375601</v>
      </c>
      <c r="H361" s="115">
        <v>0.35429396371199301</v>
      </c>
      <c r="I361" s="147">
        <v>3.2218316876955998E-2</v>
      </c>
      <c r="J361" s="150">
        <v>0.3655614748115012</v>
      </c>
      <c r="K361" s="167">
        <v>21.408139866281601</v>
      </c>
      <c r="L361">
        <v>3.0901766713457</v>
      </c>
      <c r="M361" s="32">
        <f t="shared" si="22"/>
        <v>22.164584327029896</v>
      </c>
      <c r="N361" s="92">
        <f t="shared" si="23"/>
        <v>3.0901766713457</v>
      </c>
      <c r="O361" s="50">
        <v>2.8144565146350802</v>
      </c>
      <c r="P361" s="50">
        <v>0.18500745319884401</v>
      </c>
      <c r="Q361" s="77">
        <v>0.45539714724381208</v>
      </c>
      <c r="Y361">
        <v>4658.2697318375804</v>
      </c>
      <c r="Z361">
        <v>148.09947911272599</v>
      </c>
      <c r="AA361">
        <v>64862.460532121797</v>
      </c>
      <c r="AB361">
        <v>2130.1787354908902</v>
      </c>
      <c r="AC361">
        <v>837.19135848033204</v>
      </c>
      <c r="AD361">
        <v>59.421577299775102</v>
      </c>
      <c r="AE361">
        <v>180428.65001991601</v>
      </c>
      <c r="AF361">
        <v>10895.2252675115</v>
      </c>
      <c r="AG361">
        <v>0.50057407175087498</v>
      </c>
      <c r="AH361">
        <v>3.4798182464811998E-2</v>
      </c>
      <c r="AI361">
        <v>425.120078759291</v>
      </c>
      <c r="AJ361">
        <v>29.151640288385099</v>
      </c>
      <c r="AK361">
        <v>26.025805498774599</v>
      </c>
      <c r="AL361">
        <v>6.2378985575784496</v>
      </c>
      <c r="AM361">
        <v>2.3548384387774499</v>
      </c>
      <c r="AN361">
        <v>0.13547709609667399</v>
      </c>
      <c r="AO361">
        <v>1.1017860458176501</v>
      </c>
      <c r="AP361">
        <v>8.1772187745001002E-2</v>
      </c>
      <c r="AQ361">
        <v>0.260484087729493</v>
      </c>
      <c r="AR361">
        <v>3.9623259996446003E-2</v>
      </c>
      <c r="AS361">
        <v>269.31976786858701</v>
      </c>
      <c r="AT361">
        <v>7.9519520969141499</v>
      </c>
      <c r="AU361">
        <v>40.774016340584801</v>
      </c>
      <c r="AV361">
        <v>1.1987484747930499</v>
      </c>
      <c r="AW361">
        <v>0.73192682050438096</v>
      </c>
      <c r="AX361">
        <v>0.17827290795301201</v>
      </c>
    </row>
    <row r="362" spans="1:50" x14ac:dyDescent="0.25">
      <c r="A362" t="s">
        <v>908</v>
      </c>
      <c r="B362" s="63">
        <v>149.42769189384899</v>
      </c>
      <c r="C362" s="133">
        <v>518.51704219330998</v>
      </c>
      <c r="D362" s="140">
        <v>15.068522361908601</v>
      </c>
      <c r="E362" s="87">
        <v>2.75079959001545</v>
      </c>
      <c r="F362" s="31">
        <f t="shared" si="20"/>
        <v>15.600960039517412</v>
      </c>
      <c r="G362" s="89">
        <f t="shared" si="21"/>
        <v>2.75079959001545</v>
      </c>
      <c r="H362" s="115">
        <v>0.42263648654494901</v>
      </c>
      <c r="I362" s="147">
        <v>4.1055713584402E-2</v>
      </c>
      <c r="J362" s="150">
        <v>0.5321307225542774</v>
      </c>
      <c r="K362" s="167">
        <v>35.568907499058497</v>
      </c>
      <c r="L362">
        <v>5.0800226877361103</v>
      </c>
      <c r="M362" s="32">
        <f t="shared" si="22"/>
        <v>36.825714639734407</v>
      </c>
      <c r="N362" s="92">
        <f t="shared" si="23"/>
        <v>5.0800226877361103</v>
      </c>
      <c r="O362" s="50">
        <v>2.3603251368279401</v>
      </c>
      <c r="P362" s="50">
        <v>0.19635542365311001</v>
      </c>
      <c r="Q362" s="77">
        <v>0.58247319506953421</v>
      </c>
      <c r="Y362">
        <v>6254.0837843302697</v>
      </c>
      <c r="Z362">
        <v>200.315248282781</v>
      </c>
      <c r="AA362">
        <v>57610.694894047498</v>
      </c>
      <c r="AB362">
        <v>1911.9234636937199</v>
      </c>
      <c r="AC362">
        <v>508.16648569513802</v>
      </c>
      <c r="AD362">
        <v>39.740756732484599</v>
      </c>
      <c r="AE362">
        <v>208471.79373000099</v>
      </c>
      <c r="AF362">
        <v>12666.6229591829</v>
      </c>
      <c r="AG362">
        <v>1.27680987244628</v>
      </c>
      <c r="AH362">
        <v>7.7750927980435994E-2</v>
      </c>
      <c r="AI362">
        <v>658.13701108266298</v>
      </c>
      <c r="AJ362">
        <v>45.298070954219497</v>
      </c>
      <c r="AK362">
        <v>4.6710966427906797</v>
      </c>
      <c r="AL362">
        <v>0.56129776716580104</v>
      </c>
      <c r="AM362">
        <v>7.0721094281886296</v>
      </c>
      <c r="AN362">
        <v>0.34352269873098501</v>
      </c>
      <c r="AO362">
        <v>2.9736833394487299</v>
      </c>
      <c r="AP362">
        <v>0.188034640397786</v>
      </c>
      <c r="AQ362">
        <v>0.65314540585930903</v>
      </c>
      <c r="AR362">
        <v>8.5116272598031006E-2</v>
      </c>
      <c r="AS362">
        <v>87.712437263313802</v>
      </c>
      <c r="AT362">
        <v>2.6907580497758499</v>
      </c>
      <c r="AU362">
        <v>13.2513295123634</v>
      </c>
      <c r="AV362">
        <v>0.40293173272910399</v>
      </c>
      <c r="AW362">
        <v>0.121258229871251</v>
      </c>
      <c r="AX362">
        <v>1.9667070436926001E-2</v>
      </c>
    </row>
    <row r="363" spans="1:50" x14ac:dyDescent="0.25">
      <c r="A363" t="s">
        <v>909</v>
      </c>
      <c r="B363" s="63">
        <v>37384.589302633998</v>
      </c>
      <c r="C363" s="133">
        <v>188844.40010041199</v>
      </c>
      <c r="D363" s="140">
        <v>6.6640229924095004E-2</v>
      </c>
      <c r="E363" s="87">
        <v>4.7975437356464999E-2</v>
      </c>
      <c r="F363" s="31">
        <f t="shared" si="20"/>
        <v>6.899492459182141E-2</v>
      </c>
      <c r="G363" s="89">
        <f t="shared" si="21"/>
        <v>4.7975437356464999E-2</v>
      </c>
      <c r="H363" s="115">
        <v>0.28241413572385499</v>
      </c>
      <c r="I363" s="147">
        <v>9.3865142930940008E-3</v>
      </c>
      <c r="J363" s="150">
        <v>4.6167404479970434E-2</v>
      </c>
      <c r="K363" s="167">
        <v>0.23563677356771301</v>
      </c>
      <c r="L363">
        <v>0.16290567188184801</v>
      </c>
      <c r="M363" s="32">
        <f t="shared" si="22"/>
        <v>0.24396286510239318</v>
      </c>
      <c r="N363" s="92">
        <f t="shared" si="23"/>
        <v>0.16290567188184801</v>
      </c>
      <c r="O363" s="50">
        <v>3.5400795890657299</v>
      </c>
      <c r="P363" s="50">
        <v>0.10409862906329501</v>
      </c>
      <c r="Q363" s="77">
        <v>4.2534256544543993E-2</v>
      </c>
      <c r="Y363">
        <v>6068.6570014185199</v>
      </c>
      <c r="Z363">
        <v>197.69123823548</v>
      </c>
      <c r="AA363">
        <v>57785.665685303102</v>
      </c>
      <c r="AB363">
        <v>1959.50255269278</v>
      </c>
      <c r="AC363">
        <v>531.66329691271301</v>
      </c>
      <c r="AD363">
        <v>38.632999750344901</v>
      </c>
      <c r="AE363">
        <v>209033.840438485</v>
      </c>
      <c r="AF363">
        <v>12711.0484719696</v>
      </c>
      <c r="AG363">
        <v>0.97856071489682905</v>
      </c>
      <c r="AH363">
        <v>5.2549451919966003E-2</v>
      </c>
      <c r="AI363">
        <v>707.126104050658</v>
      </c>
      <c r="AJ363">
        <v>47.4583000074757</v>
      </c>
      <c r="AK363">
        <v>1704.46860039279</v>
      </c>
      <c r="AL363">
        <v>234.112613543067</v>
      </c>
      <c r="AM363">
        <v>6.4751128160549296</v>
      </c>
      <c r="AN363">
        <v>0.2708117445671</v>
      </c>
      <c r="AO363">
        <v>2.6494787417490202</v>
      </c>
      <c r="AP363">
        <v>0.14006766072528401</v>
      </c>
      <c r="AQ363">
        <v>0.59042608926386397</v>
      </c>
      <c r="AR363">
        <v>6.0762755462627001E-2</v>
      </c>
      <c r="AS363">
        <v>147.904187859156</v>
      </c>
      <c r="AT363">
        <v>4.54722066244228</v>
      </c>
      <c r="AU363">
        <v>22.1524636816347</v>
      </c>
      <c r="AV363">
        <v>0.68091212934647405</v>
      </c>
      <c r="AW363">
        <v>45.349649546158503</v>
      </c>
      <c r="AX363">
        <v>6.0437929475046799</v>
      </c>
    </row>
    <row r="364" spans="1:50" x14ac:dyDescent="0.25">
      <c r="A364" t="s">
        <v>910</v>
      </c>
      <c r="B364" s="63">
        <v>283.05598679198198</v>
      </c>
      <c r="C364" s="133">
        <v>1243.97442424834</v>
      </c>
      <c r="D364" s="140">
        <v>5.9145947252167801</v>
      </c>
      <c r="E364" s="87">
        <v>1.2032679623563101</v>
      </c>
      <c r="F364" s="31">
        <f t="shared" si="20"/>
        <v>6.1235835698995489</v>
      </c>
      <c r="G364" s="89">
        <f t="shared" si="21"/>
        <v>1.2032679623563101</v>
      </c>
      <c r="H364" s="115">
        <v>0.33062976634479402</v>
      </c>
      <c r="I364" s="147">
        <v>3.8589601152386001E-2</v>
      </c>
      <c r="J364" s="150">
        <v>0.57370809497871633</v>
      </c>
      <c r="K364" s="167">
        <v>17.8328063593572</v>
      </c>
      <c r="L364">
        <v>2.49373706197437</v>
      </c>
      <c r="M364" s="32">
        <f t="shared" si="22"/>
        <v>18.462918441695521</v>
      </c>
      <c r="N364" s="92">
        <f t="shared" si="23"/>
        <v>2.49373706197437</v>
      </c>
      <c r="O364" s="50">
        <v>3.0190498589787498</v>
      </c>
      <c r="P364" s="50">
        <v>0.26081599125857402</v>
      </c>
      <c r="Q364" s="77">
        <v>0.61777874780092379</v>
      </c>
      <c r="Y364">
        <v>6626.7425027376203</v>
      </c>
      <c r="Z364">
        <v>209.398737562029</v>
      </c>
      <c r="AA364">
        <v>54178.3861530211</v>
      </c>
      <c r="AB364">
        <v>1772.0476115691399</v>
      </c>
      <c r="AC364">
        <v>456.14268331474199</v>
      </c>
      <c r="AD364">
        <v>33.398098063553</v>
      </c>
      <c r="AE364">
        <v>214675.536916296</v>
      </c>
      <c r="AF364">
        <v>13000.814899754199</v>
      </c>
      <c r="AG364">
        <v>0.908623082801156</v>
      </c>
      <c r="AH364">
        <v>5.0377871027589997E-2</v>
      </c>
      <c r="AI364">
        <v>761.61436896482599</v>
      </c>
      <c r="AJ364">
        <v>50.9926696376207</v>
      </c>
      <c r="AK364">
        <v>11.422923742223899</v>
      </c>
      <c r="AL364">
        <v>0.72957011229500102</v>
      </c>
      <c r="AM364">
        <v>2.9071023783863001</v>
      </c>
      <c r="AN364">
        <v>0.15552050463972</v>
      </c>
      <c r="AO364">
        <v>1.3081017827618699</v>
      </c>
      <c r="AP364">
        <v>9.0469094832563005E-2</v>
      </c>
      <c r="AQ364">
        <v>0.38800412051242</v>
      </c>
      <c r="AR364">
        <v>4.8912773211218001E-2</v>
      </c>
      <c r="AS364">
        <v>83.3106466416167</v>
      </c>
      <c r="AT364">
        <v>2.4702038436851699</v>
      </c>
      <c r="AU364">
        <v>13.049822194561401</v>
      </c>
      <c r="AV364">
        <v>0.38504758120953098</v>
      </c>
      <c r="AW364">
        <v>0.30382087280360998</v>
      </c>
      <c r="AX364">
        <v>8.3157282139433006E-2</v>
      </c>
    </row>
    <row r="365" spans="1:50" x14ac:dyDescent="0.25">
      <c r="A365" t="s">
        <v>911</v>
      </c>
      <c r="B365" s="63">
        <v>240.39553140491299</v>
      </c>
      <c r="C365" s="133">
        <v>622.96910471824299</v>
      </c>
      <c r="D365" s="140">
        <v>33.827324577106801</v>
      </c>
      <c r="E365" s="87">
        <v>2.7797010661116999</v>
      </c>
      <c r="F365" s="31">
        <f t="shared" si="20"/>
        <v>35.022593874585077</v>
      </c>
      <c r="G365" s="89">
        <f t="shared" si="21"/>
        <v>2.7797010661116999</v>
      </c>
      <c r="H365" s="115">
        <v>0.556704797278468</v>
      </c>
      <c r="I365" s="147">
        <v>4.5610519304505999E-2</v>
      </c>
      <c r="J365" s="150">
        <v>0.99703317724941365</v>
      </c>
      <c r="K365" s="167">
        <v>60.704790036191</v>
      </c>
      <c r="L365">
        <v>2.5764682238391701</v>
      </c>
      <c r="M365" s="32">
        <f t="shared" si="22"/>
        <v>62.84975930725269</v>
      </c>
      <c r="N365" s="92">
        <f t="shared" si="23"/>
        <v>2.5764682238391701</v>
      </c>
      <c r="O365" s="50">
        <v>1.79752788510124</v>
      </c>
      <c r="P365" s="50">
        <v>0.14879378164472601</v>
      </c>
      <c r="Q365" s="77">
        <v>0.51273466934984291</v>
      </c>
      <c r="Y365">
        <v>4844.4028944787096</v>
      </c>
      <c r="Z365">
        <v>154.31332702769399</v>
      </c>
      <c r="AA365">
        <v>64256.5312000794</v>
      </c>
      <c r="AB365">
        <v>2103.5261522972701</v>
      </c>
      <c r="AC365">
        <v>820.77241219001701</v>
      </c>
      <c r="AD365">
        <v>58.196024171567998</v>
      </c>
      <c r="AE365">
        <v>188265.48114948801</v>
      </c>
      <c r="AF365">
        <v>11434.929045070399</v>
      </c>
      <c r="AG365">
        <v>2.7593893720148301</v>
      </c>
      <c r="AH365">
        <v>0.35825605289217299</v>
      </c>
      <c r="AI365">
        <v>506.55548316489501</v>
      </c>
      <c r="AJ365">
        <v>34.360654137598999</v>
      </c>
      <c r="AK365">
        <v>4.1545350573446598</v>
      </c>
      <c r="AL365">
        <v>0.39580926586161203</v>
      </c>
      <c r="AM365">
        <v>13.045457389477001</v>
      </c>
      <c r="AN365">
        <v>3.8918436207624301</v>
      </c>
      <c r="AO365">
        <v>5.2625092870905901</v>
      </c>
      <c r="AP365">
        <v>1.5861447917412399</v>
      </c>
      <c r="AQ365">
        <v>1.0262206937577401</v>
      </c>
      <c r="AR365">
        <v>8.185009967977E-2</v>
      </c>
      <c r="AS365">
        <v>258.135022160635</v>
      </c>
      <c r="AT365">
        <v>7.7686469588855598</v>
      </c>
      <c r="AU365">
        <v>36.176782641463497</v>
      </c>
      <c r="AV365">
        <v>1.08758278016886</v>
      </c>
      <c r="AW365">
        <v>0.14653326299031999</v>
      </c>
      <c r="AX365">
        <v>1.4529514728448E-2</v>
      </c>
    </row>
    <row r="366" spans="1:50" x14ac:dyDescent="0.25">
      <c r="A366" t="s">
        <v>912</v>
      </c>
      <c r="B366" s="63">
        <v>1106.3327396548</v>
      </c>
      <c r="C366" s="133">
        <v>5103.9848310836696</v>
      </c>
      <c r="D366" s="140">
        <v>3.19418804133621</v>
      </c>
      <c r="E366" s="87">
        <v>1.09776550392001</v>
      </c>
      <c r="F366" s="31">
        <f t="shared" si="20"/>
        <v>3.3070528612387946</v>
      </c>
      <c r="G366" s="89">
        <f t="shared" si="21"/>
        <v>1.09776550392001</v>
      </c>
      <c r="H366" s="115">
        <v>0.31222299976231899</v>
      </c>
      <c r="I366" s="147">
        <v>4.3408382257454997E-2</v>
      </c>
      <c r="J366" s="150">
        <v>0.40453826622628858</v>
      </c>
      <c r="K366" s="167">
        <v>10.221292445912299</v>
      </c>
      <c r="L366">
        <v>2.55783768295976</v>
      </c>
      <c r="M366" s="32">
        <f t="shared" si="22"/>
        <v>10.582456008028997</v>
      </c>
      <c r="N366" s="92">
        <f t="shared" si="23"/>
        <v>2.55783768295976</v>
      </c>
      <c r="O366" s="50">
        <v>3.20038390213996</v>
      </c>
      <c r="P366" s="50">
        <v>0.26232320716483598</v>
      </c>
      <c r="Q366" s="77">
        <v>0.32754235642560092</v>
      </c>
      <c r="Y366">
        <v>4853.8616623671996</v>
      </c>
      <c r="Z366">
        <v>155.178058688758</v>
      </c>
      <c r="AA366">
        <v>64938.921255955604</v>
      </c>
      <c r="AB366">
        <v>2142.56730810933</v>
      </c>
      <c r="AC366">
        <v>837.717580818393</v>
      </c>
      <c r="AD366">
        <v>59.9728749113482</v>
      </c>
      <c r="AE366">
        <v>189648.75960654</v>
      </c>
      <c r="AF366">
        <v>11555.114744054599</v>
      </c>
      <c r="AG366">
        <v>3.77786772057142</v>
      </c>
      <c r="AH366">
        <v>0.56907063325221996</v>
      </c>
      <c r="AI366">
        <v>409.11303140713699</v>
      </c>
      <c r="AJ366">
        <v>28.429172410643599</v>
      </c>
      <c r="AK366">
        <v>41.760826817255101</v>
      </c>
      <c r="AL366">
        <v>1.78487844189286</v>
      </c>
      <c r="AM366">
        <v>16.798615654332099</v>
      </c>
      <c r="AN366">
        <v>2.25222904522639</v>
      </c>
      <c r="AO366">
        <v>7.1040936155727401</v>
      </c>
      <c r="AP366">
        <v>1.0052602676860201</v>
      </c>
      <c r="AQ366">
        <v>1.34983015808891</v>
      </c>
      <c r="AR366">
        <v>0.19674273257343</v>
      </c>
      <c r="AS366">
        <v>197.16657071711001</v>
      </c>
      <c r="AT366">
        <v>6.1667481341235799</v>
      </c>
      <c r="AU366">
        <v>27.590437786730099</v>
      </c>
      <c r="AV366">
        <v>0.86608576303184504</v>
      </c>
      <c r="AW366">
        <v>1.1722749252932601</v>
      </c>
      <c r="AX366">
        <v>0.291543142218256</v>
      </c>
    </row>
    <row r="367" spans="1:50" x14ac:dyDescent="0.25">
      <c r="A367" t="s">
        <v>913</v>
      </c>
      <c r="B367" s="63">
        <v>286.98216515809003</v>
      </c>
      <c r="C367" s="133">
        <v>1390.2256993383401</v>
      </c>
      <c r="D367" s="140">
        <v>4.28883829939506</v>
      </c>
      <c r="E367" s="87">
        <v>0.87006678746378296</v>
      </c>
      <c r="F367" s="31">
        <f t="shared" si="20"/>
        <v>4.4403819643228264</v>
      </c>
      <c r="G367" s="89">
        <f t="shared" si="21"/>
        <v>0.87006678746378296</v>
      </c>
      <c r="H367" s="115">
        <v>0.30348201236455502</v>
      </c>
      <c r="I367" s="147">
        <v>1.9033964957522999E-2</v>
      </c>
      <c r="J367" s="150">
        <v>0.30916006634646387</v>
      </c>
      <c r="K367" s="167">
        <v>14.2627169594181</v>
      </c>
      <c r="L367">
        <v>2.4363088507155699</v>
      </c>
      <c r="M367" s="32">
        <f t="shared" si="22"/>
        <v>14.766681960887727</v>
      </c>
      <c r="N367" s="92">
        <f t="shared" si="23"/>
        <v>2.4363088507155699</v>
      </c>
      <c r="O367" s="50">
        <v>3.3162354648163599</v>
      </c>
      <c r="P367" s="50">
        <v>0.184351753479885</v>
      </c>
      <c r="Q367" s="77">
        <v>0.32544067664048959</v>
      </c>
      <c r="Y367">
        <v>7312.0935930127198</v>
      </c>
      <c r="Z367">
        <v>241.73809834276599</v>
      </c>
      <c r="AA367">
        <v>52680.197559997701</v>
      </c>
      <c r="AB367">
        <v>1792.3182936482799</v>
      </c>
      <c r="AC367">
        <v>472.35160886916202</v>
      </c>
      <c r="AD367">
        <v>35.259503911473097</v>
      </c>
      <c r="AE367">
        <v>220833.13330088599</v>
      </c>
      <c r="AF367">
        <v>13505.766084556</v>
      </c>
      <c r="AG367">
        <v>11.9666085825432</v>
      </c>
      <c r="AH367">
        <v>1.4002956825451001</v>
      </c>
      <c r="AI367">
        <v>476.373827225122</v>
      </c>
      <c r="AJ367">
        <v>33.196998947174698</v>
      </c>
      <c r="AK367">
        <v>10.9918888588927</v>
      </c>
      <c r="AL367">
        <v>3.1537255832126099</v>
      </c>
      <c r="AM367">
        <v>3.9846784432443401</v>
      </c>
      <c r="AN367">
        <v>0.18875762559981199</v>
      </c>
      <c r="AO367">
        <v>1.6925058913133899</v>
      </c>
      <c r="AP367">
        <v>0.10353985341123</v>
      </c>
      <c r="AQ367">
        <v>0.45759637167072698</v>
      </c>
      <c r="AR367">
        <v>5.2013288316237999E-2</v>
      </c>
      <c r="AS367">
        <v>59.646426867602003</v>
      </c>
      <c r="AT367">
        <v>1.8887438872567199</v>
      </c>
      <c r="AU367">
        <v>10.2977576320158</v>
      </c>
      <c r="AV367">
        <v>0.32337229172726001</v>
      </c>
      <c r="AW367">
        <v>0.32102674334646503</v>
      </c>
      <c r="AX367">
        <v>0.101328545967642</v>
      </c>
    </row>
    <row r="368" spans="1:50" x14ac:dyDescent="0.25">
      <c r="A368" t="s">
        <v>914</v>
      </c>
      <c r="B368" s="63">
        <v>1063.4447146422399</v>
      </c>
      <c r="C368" s="133">
        <v>5386.39694862337</v>
      </c>
      <c r="D368" s="140">
        <v>1.05048411325369</v>
      </c>
      <c r="E368" s="87">
        <v>0.40634287706730698</v>
      </c>
      <c r="F368" s="31">
        <f t="shared" si="20"/>
        <v>1.0876023726418589</v>
      </c>
      <c r="G368" s="89">
        <f t="shared" si="21"/>
        <v>0.40634287706730698</v>
      </c>
      <c r="H368" s="115">
        <v>0.28194049430659701</v>
      </c>
      <c r="I368" s="147">
        <v>2.2834846372210001E-2</v>
      </c>
      <c r="J368" s="150">
        <v>0.20938109894372495</v>
      </c>
      <c r="K368" s="167">
        <v>3.7258820656305902</v>
      </c>
      <c r="L368">
        <v>1.1985218715667101</v>
      </c>
      <c r="M368" s="32">
        <f t="shared" si="22"/>
        <v>3.8575339918395906</v>
      </c>
      <c r="N368" s="92">
        <f t="shared" si="23"/>
        <v>1.1985218715667101</v>
      </c>
      <c r="O368" s="50">
        <v>3.5471156101719501</v>
      </c>
      <c r="P368" s="50">
        <v>0.18058615794987201</v>
      </c>
      <c r="Q368" s="77">
        <v>0.15826768689355902</v>
      </c>
      <c r="Y368">
        <v>7230.2545948387096</v>
      </c>
      <c r="Z368">
        <v>228.46914359292199</v>
      </c>
      <c r="AA368">
        <v>52338.312316115902</v>
      </c>
      <c r="AB368">
        <v>1710.78339647248</v>
      </c>
      <c r="AC368">
        <v>431.17863557156898</v>
      </c>
      <c r="AD368">
        <v>31.9340319933284</v>
      </c>
      <c r="AE368">
        <v>221446.39215623701</v>
      </c>
      <c r="AF368">
        <v>13410.859923756399</v>
      </c>
      <c r="AG368">
        <v>13.955836850832499</v>
      </c>
      <c r="AH368">
        <v>0.83404928904539</v>
      </c>
      <c r="AI368">
        <v>518.643919406485</v>
      </c>
      <c r="AJ368">
        <v>34.7769290931939</v>
      </c>
      <c r="AK368">
        <v>44.061966711131902</v>
      </c>
      <c r="AL368">
        <v>10.2226692365376</v>
      </c>
      <c r="AM368">
        <v>50.8722425371745</v>
      </c>
      <c r="AN368">
        <v>5.03711310431515</v>
      </c>
      <c r="AO368">
        <v>22.2195032794403</v>
      </c>
      <c r="AP368">
        <v>2.1411072433215601</v>
      </c>
      <c r="AQ368">
        <v>4.3295140588322596</v>
      </c>
      <c r="AR368">
        <v>0.39532292947124398</v>
      </c>
      <c r="AS368">
        <v>59.034528854307098</v>
      </c>
      <c r="AT368">
        <v>1.76417154985874</v>
      </c>
      <c r="AU368">
        <v>9.7716386113485196</v>
      </c>
      <c r="AV368">
        <v>0.29020583997481197</v>
      </c>
      <c r="AW368">
        <v>1.26988440757467</v>
      </c>
      <c r="AX368">
        <v>0.29724064438710601</v>
      </c>
    </row>
    <row r="369" spans="1:50" x14ac:dyDescent="0.25">
      <c r="A369" t="s">
        <v>915</v>
      </c>
      <c r="B369" s="63">
        <v>169.728550397509</v>
      </c>
      <c r="C369" s="133">
        <v>608.52339409612102</v>
      </c>
      <c r="D369" s="140">
        <v>12.2989522203282</v>
      </c>
      <c r="E369" s="87">
        <v>1.3029957781422099</v>
      </c>
      <c r="F369" s="31">
        <f t="shared" si="20"/>
        <v>12.73352871030753</v>
      </c>
      <c r="G369" s="89">
        <f t="shared" si="21"/>
        <v>1.3029957781422099</v>
      </c>
      <c r="H369" s="115">
        <v>0.40112264610563803</v>
      </c>
      <c r="I369" s="147">
        <v>3.3326233431909998E-2</v>
      </c>
      <c r="J369" s="150">
        <v>0.78421321459638027</v>
      </c>
      <c r="K369" s="167">
        <v>30.623221102029401</v>
      </c>
      <c r="L369">
        <v>2.7427481668434801</v>
      </c>
      <c r="M369" s="32">
        <f t="shared" si="22"/>
        <v>31.705275223386558</v>
      </c>
      <c r="N369" s="92">
        <f t="shared" si="23"/>
        <v>2.7427481668434801</v>
      </c>
      <c r="O369" s="50">
        <v>2.4959290027882899</v>
      </c>
      <c r="P369" s="50">
        <v>0.16345287787944199</v>
      </c>
      <c r="Q369" s="77">
        <v>0.7311816446422722</v>
      </c>
      <c r="Y369">
        <v>6439.7325236945599</v>
      </c>
      <c r="Z369">
        <v>213.21578135564201</v>
      </c>
      <c r="AA369">
        <v>55036.469353013497</v>
      </c>
      <c r="AB369">
        <v>1901.7889476318801</v>
      </c>
      <c r="AC369">
        <v>453.114901367708</v>
      </c>
      <c r="AD369">
        <v>33.777403009000999</v>
      </c>
      <c r="AE369">
        <v>216547.75211482999</v>
      </c>
      <c r="AF369">
        <v>13376.2282324231</v>
      </c>
      <c r="AG369">
        <v>0.37274444528117601</v>
      </c>
      <c r="AH369">
        <v>3.101952397745E-2</v>
      </c>
      <c r="AI369">
        <v>728.47269468667605</v>
      </c>
      <c r="AJ369">
        <v>48.959359746283198</v>
      </c>
      <c r="AK369">
        <v>5.6275006088481003</v>
      </c>
      <c r="AL369">
        <v>0.90654752892207502</v>
      </c>
      <c r="AM369">
        <v>2.5034210732632101</v>
      </c>
      <c r="AN369">
        <v>0.14789661616126801</v>
      </c>
      <c r="AO369">
        <v>1.1213639168846401</v>
      </c>
      <c r="AP369">
        <v>8.7012127971917E-2</v>
      </c>
      <c r="AQ369">
        <v>0.44384236418129802</v>
      </c>
      <c r="AR369">
        <v>5.5661326963843002E-2</v>
      </c>
      <c r="AS369">
        <v>80.448545118633007</v>
      </c>
      <c r="AT369">
        <v>2.5117730687044002</v>
      </c>
      <c r="AU369">
        <v>12.206277396357001</v>
      </c>
      <c r="AV369">
        <v>0.37041302191637898</v>
      </c>
      <c r="AW369">
        <v>0.135117125793738</v>
      </c>
      <c r="AX369">
        <v>1.8339663561017999E-2</v>
      </c>
    </row>
    <row r="370" spans="1:50" s="56" customFormat="1" x14ac:dyDescent="0.25">
      <c r="A370" s="56" t="s">
        <v>916</v>
      </c>
      <c r="B370" s="83">
        <v>7982.9359683865296</v>
      </c>
      <c r="C370" s="136">
        <v>38966.582304881602</v>
      </c>
      <c r="D370" s="141">
        <v>1.0705725434708</v>
      </c>
      <c r="E370" s="145">
        <v>0.36568386772611999</v>
      </c>
      <c r="F370" s="57">
        <f t="shared" si="20"/>
        <v>1.1084006161289575</v>
      </c>
      <c r="G370" s="107">
        <f t="shared" si="21"/>
        <v>0.36568386772611999</v>
      </c>
      <c r="H370" s="164">
        <v>0.29261686506228102</v>
      </c>
      <c r="I370" s="157">
        <v>1.0743614467566E-2</v>
      </c>
      <c r="J370" s="158">
        <v>0.10748834138221298</v>
      </c>
      <c r="K370" s="168">
        <v>3.6512449741268398</v>
      </c>
      <c r="L370" s="56">
        <v>1.0484344847125899</v>
      </c>
      <c r="M370" s="58">
        <f t="shared" si="22"/>
        <v>3.7802596411070128</v>
      </c>
      <c r="N370" s="112">
        <f t="shared" si="23"/>
        <v>1.0484344847125899</v>
      </c>
      <c r="O370" s="60">
        <v>3.4123799321514801</v>
      </c>
      <c r="P370" s="60">
        <v>0.10462571922706</v>
      </c>
      <c r="Q370" s="106">
        <v>0.10677774680336401</v>
      </c>
      <c r="R370" s="56" t="s">
        <v>337</v>
      </c>
      <c r="Y370" s="56">
        <v>4504.6472106689598</v>
      </c>
      <c r="Z370" s="56">
        <v>149.70483416518999</v>
      </c>
      <c r="AA370" s="56">
        <v>65585.767282460205</v>
      </c>
      <c r="AB370" s="56">
        <v>2192.53499529293</v>
      </c>
      <c r="AC370" s="56">
        <v>882.33457175719695</v>
      </c>
      <c r="AD370" s="56">
        <v>63.848341047477298</v>
      </c>
      <c r="AE370" s="56">
        <v>182939.45132579599</v>
      </c>
      <c r="AF370" s="56">
        <v>11242.9260715335</v>
      </c>
      <c r="AG370" s="56">
        <v>27.649206564681599</v>
      </c>
      <c r="AH370" s="56">
        <v>3.2682766960176002</v>
      </c>
      <c r="AI370" s="56">
        <v>369.24096119241801</v>
      </c>
      <c r="AJ370" s="56">
        <v>25.1621731180933</v>
      </c>
      <c r="AK370" s="56">
        <v>231.17857969168699</v>
      </c>
      <c r="AL370" s="56">
        <v>47.886901580091703</v>
      </c>
      <c r="AM370" s="56">
        <v>133.66917400387101</v>
      </c>
      <c r="AN370" s="56">
        <v>19.391558912947399</v>
      </c>
      <c r="AO370" s="56">
        <v>57.973585478069801</v>
      </c>
      <c r="AP370" s="56">
        <v>8.3476655105764408</v>
      </c>
      <c r="AQ370" s="56">
        <v>11.134133273770299</v>
      </c>
      <c r="AR370" s="56">
        <v>1.63204359954367</v>
      </c>
      <c r="AS370" s="56">
        <v>376.02642780681703</v>
      </c>
      <c r="AT370" s="56">
        <v>11.5263509309629</v>
      </c>
      <c r="AU370" s="56">
        <v>66.641836422423296</v>
      </c>
      <c r="AV370" s="56">
        <v>2.0495415858006201</v>
      </c>
      <c r="AW370" s="56">
        <v>8.5258326943021405</v>
      </c>
      <c r="AX370" s="56">
        <v>1.8799099453974799</v>
      </c>
    </row>
    <row r="371" spans="1:50" x14ac:dyDescent="0.25">
      <c r="A371" t="s">
        <v>917</v>
      </c>
      <c r="B371" s="63">
        <v>813.05916239139003</v>
      </c>
      <c r="C371" s="133">
        <v>3930.7955082089402</v>
      </c>
      <c r="D371" s="140">
        <v>1.05616650215274</v>
      </c>
      <c r="E371" s="87">
        <v>0.17397322144882699</v>
      </c>
      <c r="F371" s="31">
        <f t="shared" si="20"/>
        <v>1.0934855455246342</v>
      </c>
      <c r="G371" s="89">
        <f t="shared" si="21"/>
        <v>0.17397322144882699</v>
      </c>
      <c r="H371" s="115">
        <v>0.29602787138860698</v>
      </c>
      <c r="I371" s="147">
        <v>9.17736068138E-3</v>
      </c>
      <c r="J371" s="150">
        <v>0.18820674414384075</v>
      </c>
      <c r="K371" s="167">
        <v>3.5611496441683199</v>
      </c>
      <c r="L371">
        <v>0.57513651979802205</v>
      </c>
      <c r="M371" s="32">
        <f t="shared" si="22"/>
        <v>3.6869808438453044</v>
      </c>
      <c r="N371" s="92">
        <f t="shared" si="23"/>
        <v>0.57513651979802205</v>
      </c>
      <c r="O371" s="50">
        <v>3.3766629171760099</v>
      </c>
      <c r="P371" s="50">
        <v>9.2324293737849006E-2</v>
      </c>
      <c r="Q371" s="77">
        <v>0.16929633804142991</v>
      </c>
      <c r="Y371">
        <v>8170.5638425848001</v>
      </c>
      <c r="Z371">
        <v>269.02953904370997</v>
      </c>
      <c r="AA371">
        <v>50407.341603208202</v>
      </c>
      <c r="AB371">
        <v>1740.1815055460199</v>
      </c>
      <c r="AC371">
        <v>377.891565492984</v>
      </c>
      <c r="AD371">
        <v>28.5188522860544</v>
      </c>
      <c r="AE371">
        <v>229948.313229686</v>
      </c>
      <c r="AF371">
        <v>14058.9357052716</v>
      </c>
      <c r="AG371">
        <v>6.0062259160277E-2</v>
      </c>
      <c r="AH371">
        <v>1.0690945840309E-2</v>
      </c>
      <c r="AI371">
        <v>498.68325696827401</v>
      </c>
      <c r="AJ371">
        <v>34.376462496610898</v>
      </c>
      <c r="AK371">
        <v>32.628358419721899</v>
      </c>
      <c r="AL371">
        <v>11.065574537626899</v>
      </c>
      <c r="AM371">
        <v>0.30820042414795501</v>
      </c>
      <c r="AN371">
        <v>4.1743179097649998E-2</v>
      </c>
      <c r="AO371">
        <v>0.116131625237202</v>
      </c>
      <c r="AP371">
        <v>2.3626261650171999E-2</v>
      </c>
      <c r="AQ371">
        <v>0.19175912691201899</v>
      </c>
      <c r="AR371">
        <v>3.2708962552656998E-2</v>
      </c>
      <c r="AS371">
        <v>46.819690496583</v>
      </c>
      <c r="AT371">
        <v>1.4482471363979099</v>
      </c>
      <c r="AU371">
        <v>6.8753861827373397</v>
      </c>
      <c r="AV371">
        <v>0.21285514966321101</v>
      </c>
      <c r="AW371">
        <v>0.89229579237715395</v>
      </c>
      <c r="AX371">
        <v>0.30718330947161199</v>
      </c>
    </row>
    <row r="372" spans="1:50" x14ac:dyDescent="0.25">
      <c r="A372" t="s">
        <v>918</v>
      </c>
      <c r="B372" s="63">
        <v>741.22216879106998</v>
      </c>
      <c r="C372" s="133">
        <v>3141.8709266246601</v>
      </c>
      <c r="D372" s="140">
        <v>6.4301726069423699</v>
      </c>
      <c r="E372" s="87">
        <v>1.83143327676461</v>
      </c>
      <c r="F372" s="31">
        <f t="shared" si="20"/>
        <v>6.6573791031890623</v>
      </c>
      <c r="G372" s="89">
        <f t="shared" si="21"/>
        <v>1.83143327676461</v>
      </c>
      <c r="H372" s="115">
        <v>0.34046729979091001</v>
      </c>
      <c r="I372" s="147">
        <v>2.9339879523096E-2</v>
      </c>
      <c r="J372" s="150">
        <v>0.30256204702668893</v>
      </c>
      <c r="K372" s="167">
        <v>18.857437581883399</v>
      </c>
      <c r="L372">
        <v>3.4236645283123801</v>
      </c>
      <c r="M372" s="32">
        <f t="shared" si="22"/>
        <v>19.523754426402412</v>
      </c>
      <c r="N372" s="92">
        <f t="shared" si="23"/>
        <v>3.4236645283123801</v>
      </c>
      <c r="O372" s="50">
        <v>2.9365322470353998</v>
      </c>
      <c r="P372" s="50">
        <v>0.19053987851110701</v>
      </c>
      <c r="Q372" s="77">
        <v>0.35739015533577162</v>
      </c>
      <c r="Y372">
        <v>4955.2463470598404</v>
      </c>
      <c r="Z372">
        <v>170.99782567176501</v>
      </c>
      <c r="AA372">
        <v>63616.453981998799</v>
      </c>
      <c r="AB372">
        <v>2079.7637197160402</v>
      </c>
      <c r="AC372">
        <v>804.44514302772495</v>
      </c>
      <c r="AD372">
        <v>57.864470652094397</v>
      </c>
      <c r="AE372">
        <v>181346.16731124499</v>
      </c>
      <c r="AF372">
        <v>10938.8455853753</v>
      </c>
      <c r="AG372">
        <v>8.2222584468659807</v>
      </c>
      <c r="AH372">
        <v>3.2254368297459299</v>
      </c>
      <c r="AI372">
        <v>478.42493772355198</v>
      </c>
      <c r="AJ372">
        <v>32.503306490995001</v>
      </c>
      <c r="AK372">
        <v>27.881866215482699</v>
      </c>
      <c r="AL372">
        <v>6.1036353301175996</v>
      </c>
      <c r="AM372">
        <v>2.52447032026397</v>
      </c>
      <c r="AN372">
        <v>0.143616938805847</v>
      </c>
      <c r="AO372">
        <v>1.1606164242180701</v>
      </c>
      <c r="AP372">
        <v>8.5668537362979996E-2</v>
      </c>
      <c r="AQ372">
        <v>0.24527522863729601</v>
      </c>
      <c r="AR372">
        <v>3.9134098682525001E-2</v>
      </c>
      <c r="AS372">
        <v>259.60433988745302</v>
      </c>
      <c r="AT372">
        <v>7.66509377040357</v>
      </c>
      <c r="AU372">
        <v>37.513328559098802</v>
      </c>
      <c r="AV372">
        <v>1.1028848622368901</v>
      </c>
      <c r="AW372">
        <v>0.79585311108596302</v>
      </c>
      <c r="AX372">
        <v>0.178759529839398</v>
      </c>
    </row>
    <row r="373" spans="1:50" x14ac:dyDescent="0.25">
      <c r="A373" t="s">
        <v>919</v>
      </c>
      <c r="B373" s="63">
        <v>659.25844510195395</v>
      </c>
      <c r="C373" s="133">
        <v>3333.6135748555598</v>
      </c>
      <c r="D373" s="140">
        <v>1.1080900933540101</v>
      </c>
      <c r="E373" s="87">
        <v>0.25014281709595798</v>
      </c>
      <c r="F373" s="31">
        <f t="shared" si="20"/>
        <v>1.1472438273245127</v>
      </c>
      <c r="G373" s="89">
        <f t="shared" si="21"/>
        <v>0.25014281709595798</v>
      </c>
      <c r="H373" s="115">
        <v>0.29316138792359703</v>
      </c>
      <c r="I373" s="147">
        <v>1.7498346875206999E-2</v>
      </c>
      <c r="J373" s="150">
        <v>0.26440964188005506</v>
      </c>
      <c r="K373" s="167">
        <v>3.79034387478977</v>
      </c>
      <c r="L373">
        <v>0.85920919889347902</v>
      </c>
      <c r="M373" s="32">
        <f t="shared" si="22"/>
        <v>3.9242735224062755</v>
      </c>
      <c r="N373" s="92">
        <f t="shared" si="23"/>
        <v>0.85920919889347902</v>
      </c>
      <c r="O373" s="50">
        <v>3.4349552009928002</v>
      </c>
      <c r="P373" s="50">
        <v>0.15856883328016899</v>
      </c>
      <c r="Q373" s="77">
        <v>0.20364626442242159</v>
      </c>
      <c r="Y373">
        <v>7950.5566652076704</v>
      </c>
      <c r="Z373">
        <v>256.48768461831997</v>
      </c>
      <c r="AA373">
        <v>51691.520820592203</v>
      </c>
      <c r="AB373">
        <v>1747.9276129294101</v>
      </c>
      <c r="AC373">
        <v>393.92729574323698</v>
      </c>
      <c r="AD373">
        <v>29.7563997480488</v>
      </c>
      <c r="AE373">
        <v>228559.62859315399</v>
      </c>
      <c r="AF373">
        <v>13960.259085747</v>
      </c>
      <c r="AG373">
        <v>0.32733160025460001</v>
      </c>
      <c r="AH373">
        <v>2.6604947419739001E-2</v>
      </c>
      <c r="AI373">
        <v>455.96894792956402</v>
      </c>
      <c r="AJ373">
        <v>31.595531273289598</v>
      </c>
      <c r="AK373">
        <v>27.910762902807999</v>
      </c>
      <c r="AL373">
        <v>8.8522964321957591</v>
      </c>
      <c r="AM373">
        <v>1.9941114795363699</v>
      </c>
      <c r="AN373">
        <v>0.119711122631025</v>
      </c>
      <c r="AO373">
        <v>0.78632012921587702</v>
      </c>
      <c r="AP373">
        <v>6.5643607462705006E-2</v>
      </c>
      <c r="AQ373">
        <v>0.313175724636226</v>
      </c>
      <c r="AR373">
        <v>4.2458344091956E-2</v>
      </c>
      <c r="AS373">
        <v>42.363997768653199</v>
      </c>
      <c r="AT373">
        <v>1.3754161745359901</v>
      </c>
      <c r="AU373">
        <v>6.09848804221979</v>
      </c>
      <c r="AV373">
        <v>0.196472891659669</v>
      </c>
      <c r="AW373">
        <v>0.76589919085836</v>
      </c>
      <c r="AX373">
        <v>0.23080201279578899</v>
      </c>
    </row>
    <row r="374" spans="1:50" x14ac:dyDescent="0.25">
      <c r="A374" t="s">
        <v>920</v>
      </c>
      <c r="B374" s="63">
        <v>560.45670248808506</v>
      </c>
      <c r="C374" s="133">
        <v>2848.37701091901</v>
      </c>
      <c r="D374" s="140">
        <v>0.37570738707710699</v>
      </c>
      <c r="E374" s="87">
        <v>0.10243447296750301</v>
      </c>
      <c r="F374" s="31">
        <f t="shared" si="20"/>
        <v>0.38898279416954279</v>
      </c>
      <c r="G374" s="89">
        <f t="shared" si="21"/>
        <v>0.10243447296750301</v>
      </c>
      <c r="H374" s="115">
        <v>0.281665475273772</v>
      </c>
      <c r="I374" s="147">
        <v>1.2455636872760001E-2</v>
      </c>
      <c r="J374" s="150">
        <v>0.1621944233774939</v>
      </c>
      <c r="K374" s="167">
        <v>1.32873696282267</v>
      </c>
      <c r="L374">
        <v>0.38420472462878202</v>
      </c>
      <c r="M374" s="32">
        <f t="shared" si="22"/>
        <v>1.3756871285819008</v>
      </c>
      <c r="N374" s="92">
        <f t="shared" si="23"/>
        <v>0.38420472462878202</v>
      </c>
      <c r="O374" s="50">
        <v>3.5456370300558402</v>
      </c>
      <c r="P374" s="50">
        <v>0.126231717031389</v>
      </c>
      <c r="Q374" s="77">
        <v>0.12312621537088046</v>
      </c>
      <c r="Y374">
        <v>8845.7891643847197</v>
      </c>
      <c r="Z374">
        <v>288.49888032770201</v>
      </c>
      <c r="AA374">
        <v>52733.768930288701</v>
      </c>
      <c r="AB374">
        <v>1779.7864414061401</v>
      </c>
      <c r="AC374">
        <v>387.26648759246598</v>
      </c>
      <c r="AD374">
        <v>29.700831616982999</v>
      </c>
      <c r="AE374">
        <v>231502.96997879801</v>
      </c>
      <c r="AF374">
        <v>14198.870902975999</v>
      </c>
      <c r="AG374">
        <v>4.9305532177279998</v>
      </c>
      <c r="AH374">
        <v>0.17616171821537399</v>
      </c>
      <c r="AI374">
        <v>144.28372680653101</v>
      </c>
      <c r="AJ374">
        <v>11.271293181776899</v>
      </c>
      <c r="AK374">
        <v>24.572251011886902</v>
      </c>
      <c r="AL374">
        <v>5.3268455287015497</v>
      </c>
      <c r="AM374">
        <v>22.317295558483799</v>
      </c>
      <c r="AN374">
        <v>0.74735485922445</v>
      </c>
      <c r="AO374">
        <v>9.9279435182180293</v>
      </c>
      <c r="AP374">
        <v>0.37308678060539602</v>
      </c>
      <c r="AQ374">
        <v>2.0851529265620701</v>
      </c>
      <c r="AR374">
        <v>0.125314240239639</v>
      </c>
      <c r="AS374">
        <v>11.3145487180033</v>
      </c>
      <c r="AT374">
        <v>0.39134646424786201</v>
      </c>
      <c r="AU374">
        <v>1.8616123038852199</v>
      </c>
      <c r="AV374">
        <v>6.3439084766829995E-2</v>
      </c>
      <c r="AW374">
        <v>0.674962021707466</v>
      </c>
      <c r="AX374">
        <v>0.15403901320854299</v>
      </c>
    </row>
    <row r="375" spans="1:50" x14ac:dyDescent="0.25">
      <c r="A375" t="s">
        <v>921</v>
      </c>
      <c r="B375" s="63">
        <v>3021.1907990538002</v>
      </c>
      <c r="C375" s="133">
        <v>15620.071437991</v>
      </c>
      <c r="D375" s="140">
        <v>4.6690333604330003E-2</v>
      </c>
      <c r="E375" s="87">
        <v>1.8831684466869999E-2</v>
      </c>
      <c r="F375" s="31">
        <f t="shared" si="20"/>
        <v>4.8340110018632733E-2</v>
      </c>
      <c r="G375" s="89">
        <f t="shared" si="21"/>
        <v>1.8831684466869999E-2</v>
      </c>
      <c r="H375" s="115">
        <v>0.28010237707989799</v>
      </c>
      <c r="I375" s="147">
        <v>1.0519335611036001E-2</v>
      </c>
      <c r="J375" s="150">
        <v>9.3112786787817453E-2</v>
      </c>
      <c r="K375" s="167">
        <v>0.16663891485409199</v>
      </c>
      <c r="L375">
        <v>6.5238341410611994E-2</v>
      </c>
      <c r="M375" s="32">
        <f t="shared" si="22"/>
        <v>0.17252700624707759</v>
      </c>
      <c r="N375" s="92">
        <f t="shared" si="23"/>
        <v>6.5238341410611994E-2</v>
      </c>
      <c r="O375" s="50">
        <v>3.5751889572096198</v>
      </c>
      <c r="P375" s="50">
        <v>0.14467230260195801</v>
      </c>
      <c r="Q375" s="77">
        <v>0.10336176367563531</v>
      </c>
      <c r="Y375">
        <v>9124.1832804218702</v>
      </c>
      <c r="Z375">
        <v>289.92281866578497</v>
      </c>
      <c r="AA375">
        <v>54115.676646315304</v>
      </c>
      <c r="AB375">
        <v>1771.77116293418</v>
      </c>
      <c r="AC375">
        <v>441.28543049942601</v>
      </c>
      <c r="AD375">
        <v>34.704622831037703</v>
      </c>
      <c r="AE375">
        <v>225988.74679504099</v>
      </c>
      <c r="AF375">
        <v>13685.946282996099</v>
      </c>
      <c r="AG375">
        <v>3.8456554718178602</v>
      </c>
      <c r="AH375">
        <v>0.692415676267775</v>
      </c>
      <c r="AI375">
        <v>102.187412065963</v>
      </c>
      <c r="AJ375">
        <v>8.7685640966894205</v>
      </c>
      <c r="AK375">
        <v>122.981006771781</v>
      </c>
      <c r="AL375">
        <v>22.442855764476199</v>
      </c>
      <c r="AM375">
        <v>9.5235572884105597</v>
      </c>
      <c r="AN375">
        <v>0.36587553353126201</v>
      </c>
      <c r="AO375">
        <v>4.0693043202182997</v>
      </c>
      <c r="AP375">
        <v>0.188968681460782</v>
      </c>
      <c r="AQ375">
        <v>0.840435683853895</v>
      </c>
      <c r="AR375">
        <v>7.4235368203131993E-2</v>
      </c>
      <c r="AS375">
        <v>7.5851400912873297</v>
      </c>
      <c r="AT375">
        <v>0.260923085691392</v>
      </c>
      <c r="AU375">
        <v>1.2864582821322199</v>
      </c>
      <c r="AV375">
        <v>4.7200270836635999E-2</v>
      </c>
      <c r="AW375">
        <v>3.8023104626756301</v>
      </c>
      <c r="AX375">
        <v>0.68590777834960703</v>
      </c>
    </row>
    <row r="376" spans="1:50" x14ac:dyDescent="0.25">
      <c r="A376" t="s">
        <v>922</v>
      </c>
      <c r="B376" s="63">
        <v>1227.1184287813101</v>
      </c>
      <c r="C376" s="133">
        <v>6143.3319885196197</v>
      </c>
      <c r="D376" s="140">
        <v>8.0628954046936999E-2</v>
      </c>
      <c r="E376" s="87">
        <v>2.0885813922364001E-2</v>
      </c>
      <c r="F376" s="31">
        <f t="shared" si="20"/>
        <v>8.347793233490107E-2</v>
      </c>
      <c r="G376" s="89">
        <f t="shared" si="21"/>
        <v>2.0885813922364001E-2</v>
      </c>
      <c r="H376" s="115">
        <v>0.28618596583390599</v>
      </c>
      <c r="I376" s="147">
        <v>2.6539213041358999E-2</v>
      </c>
      <c r="J376" s="150">
        <v>0.3579969523922466</v>
      </c>
      <c r="K376" s="167">
        <v>0.28081191434526298</v>
      </c>
      <c r="L376">
        <v>7.5403712993902999E-2</v>
      </c>
      <c r="M376" s="32">
        <f t="shared" si="22"/>
        <v>0.29073424381645463</v>
      </c>
      <c r="N376" s="92">
        <f t="shared" si="23"/>
        <v>7.5403712993902999E-2</v>
      </c>
      <c r="O376" s="50">
        <v>3.4793588227554801</v>
      </c>
      <c r="P376" s="50">
        <v>0.247700959552098</v>
      </c>
      <c r="Q376" s="77">
        <v>0.26512535804573151</v>
      </c>
      <c r="Y376">
        <v>9833.6585354182898</v>
      </c>
      <c r="Z376">
        <v>312.86941489575202</v>
      </c>
      <c r="AA376">
        <v>52725.427433621902</v>
      </c>
      <c r="AB376">
        <v>1767.0194321754</v>
      </c>
      <c r="AC376">
        <v>419.46553791238603</v>
      </c>
      <c r="AD376">
        <v>31.661179016849299</v>
      </c>
      <c r="AE376">
        <v>229088.55322146899</v>
      </c>
      <c r="AF376">
        <v>13904.850100154999</v>
      </c>
      <c r="AG376">
        <v>1.4484696224526099</v>
      </c>
      <c r="AH376">
        <v>6.8520950648547005E-2</v>
      </c>
      <c r="AI376">
        <v>92.540202770795105</v>
      </c>
      <c r="AJ376">
        <v>7.9746146358285896</v>
      </c>
      <c r="AK376">
        <v>50.6783819408314</v>
      </c>
      <c r="AL376">
        <v>2.1020361925267599</v>
      </c>
      <c r="AM376">
        <v>2.7739104329769599</v>
      </c>
      <c r="AN376">
        <v>0.15005325636809699</v>
      </c>
      <c r="AO376">
        <v>1.25889679245979</v>
      </c>
      <c r="AP376">
        <v>8.7872611777996004E-2</v>
      </c>
      <c r="AQ376">
        <v>0.372039300759958</v>
      </c>
      <c r="AR376">
        <v>4.7491189471762001E-2</v>
      </c>
      <c r="AS376">
        <v>5.4167339644108701</v>
      </c>
      <c r="AT376">
        <v>0.195398029753658</v>
      </c>
      <c r="AU376">
        <v>0.86794556975738701</v>
      </c>
      <c r="AV376">
        <v>3.1740773877081997E-2</v>
      </c>
      <c r="AW376">
        <v>1.4770367217248499</v>
      </c>
      <c r="AX376">
        <v>0.61514617502690705</v>
      </c>
    </row>
    <row r="377" spans="1:50" x14ac:dyDescent="0.25">
      <c r="A377" t="s">
        <v>923</v>
      </c>
      <c r="B377" s="63">
        <v>39.233868030948599</v>
      </c>
      <c r="C377" s="133">
        <v>194.19236930524599</v>
      </c>
      <c r="D377" s="140">
        <v>3.9160512445067801</v>
      </c>
      <c r="E377" s="87">
        <v>0.29811038353367397</v>
      </c>
      <c r="F377" s="31">
        <f t="shared" si="20"/>
        <v>4.0544226906210348</v>
      </c>
      <c r="G377" s="89">
        <f t="shared" si="21"/>
        <v>0.29811038353367397</v>
      </c>
      <c r="H377" s="115">
        <v>0.29407746398393297</v>
      </c>
      <c r="I377" s="147">
        <v>5.4061589250353002E-2</v>
      </c>
      <c r="J377" s="150">
        <v>0.41409660797740216</v>
      </c>
      <c r="K377" s="167">
        <v>13.0937409230215</v>
      </c>
      <c r="L377">
        <v>4.1453231620674096</v>
      </c>
      <c r="M377" s="32">
        <f t="shared" si="22"/>
        <v>13.556400820310989</v>
      </c>
      <c r="N377" s="92">
        <f t="shared" si="23"/>
        <v>4.1453231620674096</v>
      </c>
      <c r="O377" s="50">
        <v>3.3121025169076699</v>
      </c>
      <c r="P377" s="50">
        <v>0.979545487657422</v>
      </c>
      <c r="Q377" s="77">
        <v>0.93417058505164352</v>
      </c>
      <c r="Y377">
        <v>9081.0960602971008</v>
      </c>
      <c r="Z377">
        <v>302.38009904277698</v>
      </c>
      <c r="AA377">
        <v>55162.878870986999</v>
      </c>
      <c r="AB377">
        <v>1905.5516361341099</v>
      </c>
      <c r="AC377">
        <v>454.78137866285903</v>
      </c>
      <c r="AD377">
        <v>36.518639120196603</v>
      </c>
      <c r="AE377">
        <v>230011.726517439</v>
      </c>
      <c r="AF377">
        <v>14338.256665536799</v>
      </c>
      <c r="AG377">
        <v>1.2689623825452001E-2</v>
      </c>
      <c r="AH377">
        <v>7.3265812884169999E-3</v>
      </c>
      <c r="AI377">
        <v>115.329647748496</v>
      </c>
      <c r="AJ377">
        <v>11.7701041930918</v>
      </c>
      <c r="AK377">
        <v>2.8679593017376499</v>
      </c>
      <c r="AL377">
        <v>0.468749244828433</v>
      </c>
      <c r="AM377">
        <v>2.4372968654146E-2</v>
      </c>
      <c r="AN377">
        <v>1.7316864607885001E-2</v>
      </c>
      <c r="AO377">
        <v>5.1523498266280001E-3</v>
      </c>
      <c r="AP377">
        <v>7.4321605428470001E-3</v>
      </c>
      <c r="AQ377">
        <v>9.8451337354531002E-2</v>
      </c>
      <c r="AR377">
        <v>3.4962195692131999E-2</v>
      </c>
      <c r="AS377">
        <v>7.9911447598168301</v>
      </c>
      <c r="AT377">
        <v>0.29623574300435102</v>
      </c>
      <c r="AU377">
        <v>1.30910330872376</v>
      </c>
      <c r="AV377">
        <v>4.5419634271277001E-2</v>
      </c>
      <c r="AW377">
        <v>4.5722327213722998E-2</v>
      </c>
      <c r="AX377">
        <v>3.9322560129099998E-3</v>
      </c>
    </row>
    <row r="378" spans="1:50" x14ac:dyDescent="0.25">
      <c r="A378" t="s">
        <v>924</v>
      </c>
      <c r="B378" s="63">
        <v>68.706591224097707</v>
      </c>
      <c r="C378" s="133">
        <v>325.41772451846299</v>
      </c>
      <c r="D378" s="140">
        <v>3.4945444417539</v>
      </c>
      <c r="E378" s="87">
        <v>0.33807624172406697</v>
      </c>
      <c r="F378" s="31">
        <f t="shared" si="20"/>
        <v>3.618022184440314</v>
      </c>
      <c r="G378" s="89">
        <f t="shared" si="21"/>
        <v>0.33807624172406697</v>
      </c>
      <c r="H378" s="115">
        <v>0.30552018596221903</v>
      </c>
      <c r="I378" s="147">
        <v>3.4038387873700997E-2</v>
      </c>
      <c r="J378" s="150">
        <v>0.86835040410524922</v>
      </c>
      <c r="K378" s="167">
        <v>11.3530682935918</v>
      </c>
      <c r="L378">
        <v>1.37345717639457</v>
      </c>
      <c r="M378" s="32">
        <f t="shared" si="22"/>
        <v>11.754222512352808</v>
      </c>
      <c r="N378" s="92">
        <f t="shared" si="23"/>
        <v>1.37345717639457</v>
      </c>
      <c r="O378" s="50">
        <v>3.2537981147408299</v>
      </c>
      <c r="P378" s="50">
        <v>0.33165474805101502</v>
      </c>
      <c r="Q378" s="77">
        <v>0.84254623718016819</v>
      </c>
      <c r="Y378">
        <v>9101.6838620090693</v>
      </c>
      <c r="Z378">
        <v>321.45621363316798</v>
      </c>
      <c r="AA378">
        <v>53378.659114161601</v>
      </c>
      <c r="AB378">
        <v>1820.60619086663</v>
      </c>
      <c r="AC378">
        <v>444.62266286931498</v>
      </c>
      <c r="AD378">
        <v>35.826438369345297</v>
      </c>
      <c r="AE378">
        <v>230860.96496938801</v>
      </c>
      <c r="AF378">
        <v>14396.2110592107</v>
      </c>
      <c r="AG378">
        <v>5.5836999811655998E-2</v>
      </c>
      <c r="AH378">
        <v>1.2327853466985001E-2</v>
      </c>
      <c r="AI378">
        <v>133.420481981823</v>
      </c>
      <c r="AJ378">
        <v>11.2407537722702</v>
      </c>
      <c r="AK378">
        <v>3.76205958424047</v>
      </c>
      <c r="AL378">
        <v>0.51875648605167901</v>
      </c>
      <c r="AM378">
        <v>0.30130900922717602</v>
      </c>
      <c r="AN378">
        <v>4.9228127963469002E-2</v>
      </c>
      <c r="AO378">
        <v>7.4472291389289999E-2</v>
      </c>
      <c r="AP378">
        <v>2.2595530443190001E-2</v>
      </c>
      <c r="AQ378">
        <v>9.1581248202257007E-2</v>
      </c>
      <c r="AR378">
        <v>2.6880023558863E-2</v>
      </c>
      <c r="AS378">
        <v>10.9042030653361</v>
      </c>
      <c r="AT378">
        <v>0.388228687137116</v>
      </c>
      <c r="AU378">
        <v>1.8202448772561901</v>
      </c>
      <c r="AV378">
        <v>5.9632523765322E-2</v>
      </c>
      <c r="AW378">
        <v>7.1102651412380993E-2</v>
      </c>
      <c r="AX378">
        <v>7.0834369235009999E-3</v>
      </c>
    </row>
    <row r="379" spans="1:50" x14ac:dyDescent="0.25">
      <c r="A379" t="s">
        <v>925</v>
      </c>
      <c r="B379" s="63">
        <v>131.17392392351999</v>
      </c>
      <c r="C379" s="133">
        <v>524.94307350873498</v>
      </c>
      <c r="D379" s="140">
        <v>7.3400664230188903</v>
      </c>
      <c r="E379" s="87">
        <v>0.62979293474037801</v>
      </c>
      <c r="F379" s="31">
        <f t="shared" si="20"/>
        <v>7.5994235003688146</v>
      </c>
      <c r="G379" s="89">
        <f t="shared" si="21"/>
        <v>0.62979293474037801</v>
      </c>
      <c r="H379" s="115">
        <v>0.36004280257585602</v>
      </c>
      <c r="I379" s="147">
        <v>4.1704794529371002E-2</v>
      </c>
      <c r="J379" s="150">
        <v>0.7407402468724642</v>
      </c>
      <c r="K379" s="167">
        <v>20.344612319238699</v>
      </c>
      <c r="L379">
        <v>1.77716343374722</v>
      </c>
      <c r="M379" s="32">
        <f t="shared" si="22"/>
        <v>21.063477638275533</v>
      </c>
      <c r="N379" s="92">
        <f t="shared" si="23"/>
        <v>1.77716343374722</v>
      </c>
      <c r="O379" s="50">
        <v>2.7803777456923799</v>
      </c>
      <c r="P379" s="50">
        <v>0.275386112484516</v>
      </c>
      <c r="Q379" s="77">
        <v>0.88194137768843128</v>
      </c>
      <c r="Y379">
        <v>8131.5337500222304</v>
      </c>
      <c r="Z379">
        <v>279.07446241235499</v>
      </c>
      <c r="AA379">
        <v>50773.819985644703</v>
      </c>
      <c r="AB379">
        <v>1835.7478606058301</v>
      </c>
      <c r="AC379">
        <v>378.208388631432</v>
      </c>
      <c r="AD379">
        <v>30.122378634573199</v>
      </c>
      <c r="AE379">
        <v>229762.53355265301</v>
      </c>
      <c r="AF379">
        <v>14249.9888964284</v>
      </c>
      <c r="AG379">
        <v>0.20532905508426499</v>
      </c>
      <c r="AH379">
        <v>3.1718273258085003E-2</v>
      </c>
      <c r="AI379">
        <v>459.62184201127099</v>
      </c>
      <c r="AJ379">
        <v>34.275201184013703</v>
      </c>
      <c r="AK379">
        <v>4.7266698499054902</v>
      </c>
      <c r="AL379">
        <v>0.70370161624997096</v>
      </c>
      <c r="AM379">
        <v>0.71714554576494904</v>
      </c>
      <c r="AN379">
        <v>0.101483766405634</v>
      </c>
      <c r="AO379">
        <v>0.29095917525812398</v>
      </c>
      <c r="AP379">
        <v>5.8595553742955997E-2</v>
      </c>
      <c r="AQ379">
        <v>0.16227886049845</v>
      </c>
      <c r="AR379">
        <v>4.6647443374224003E-2</v>
      </c>
      <c r="AS379">
        <v>42.221986260007</v>
      </c>
      <c r="AT379">
        <v>1.37266262811446</v>
      </c>
      <c r="AU379">
        <v>6.4025594225902296</v>
      </c>
      <c r="AV379">
        <v>0.21100316434889199</v>
      </c>
      <c r="AW379">
        <v>0.119541584827717</v>
      </c>
      <c r="AX379">
        <v>1.1335333185674E-2</v>
      </c>
    </row>
    <row r="380" spans="1:50" x14ac:dyDescent="0.25">
      <c r="A380" t="s">
        <v>926</v>
      </c>
      <c r="B380" s="63">
        <v>382.92614829127598</v>
      </c>
      <c r="C380" s="133">
        <v>1730.39608210603</v>
      </c>
      <c r="D380" s="140">
        <v>3.6672598142459498</v>
      </c>
      <c r="E380" s="87">
        <v>0.63047307644303796</v>
      </c>
      <c r="F380" s="31">
        <f t="shared" si="20"/>
        <v>3.7968403565041036</v>
      </c>
      <c r="G380" s="89">
        <f t="shared" si="21"/>
        <v>0.63047307644303796</v>
      </c>
      <c r="H380" s="115">
        <v>0.31817879035986002</v>
      </c>
      <c r="I380" s="147">
        <v>1.6966961787298999E-2</v>
      </c>
      <c r="J380" s="150">
        <v>0.31017585604813952</v>
      </c>
      <c r="K380" s="167">
        <v>11.5245045741613</v>
      </c>
      <c r="L380">
        <v>1.6596812100724501</v>
      </c>
      <c r="M380" s="32">
        <f t="shared" si="22"/>
        <v>11.931716396507586</v>
      </c>
      <c r="N380" s="92">
        <f t="shared" si="23"/>
        <v>1.6596812100724501</v>
      </c>
      <c r="O380" s="50">
        <v>3.15340227440932</v>
      </c>
      <c r="P380" s="50">
        <v>0.13684971039004701</v>
      </c>
      <c r="Q380" s="77">
        <v>0.30134368416798429</v>
      </c>
      <c r="Y380">
        <v>7037.0500925950801</v>
      </c>
      <c r="Z380">
        <v>237.352697112691</v>
      </c>
      <c r="AA380">
        <v>53096.900153122398</v>
      </c>
      <c r="AB380">
        <v>1820.6798865225001</v>
      </c>
      <c r="AC380">
        <v>451.20009353017002</v>
      </c>
      <c r="AD380">
        <v>35.340961975453197</v>
      </c>
      <c r="AE380">
        <v>225189.00712780701</v>
      </c>
      <c r="AF380">
        <v>14257.975553681101</v>
      </c>
      <c r="AG380">
        <v>0.30898338682329701</v>
      </c>
      <c r="AH380">
        <v>2.9355836870982002E-2</v>
      </c>
      <c r="AI380">
        <v>540.76692197888997</v>
      </c>
      <c r="AJ380">
        <v>37.079923609592399</v>
      </c>
      <c r="AK380">
        <v>14.6663799658008</v>
      </c>
      <c r="AL380">
        <v>2.4300029167974602</v>
      </c>
      <c r="AM380">
        <v>0.13339282216332399</v>
      </c>
      <c r="AN380">
        <v>3.1492516877885998E-2</v>
      </c>
      <c r="AO380">
        <v>8.2813543909300999E-2</v>
      </c>
      <c r="AP380">
        <v>2.3131164917427002E-2</v>
      </c>
      <c r="AQ380">
        <v>0.17977746929539101</v>
      </c>
      <c r="AR380">
        <v>3.6737205998765003E-2</v>
      </c>
      <c r="AS380">
        <v>60.401737327575901</v>
      </c>
      <c r="AT380">
        <v>1.9070828594093601</v>
      </c>
      <c r="AU380">
        <v>10.1281625777908</v>
      </c>
      <c r="AV380">
        <v>0.322449250388676</v>
      </c>
      <c r="AW380">
        <v>0.37986094842284002</v>
      </c>
      <c r="AX380">
        <v>6.0927106610664E-2</v>
      </c>
    </row>
    <row r="381" spans="1:50" x14ac:dyDescent="0.25">
      <c r="A381" t="s">
        <v>927</v>
      </c>
      <c r="B381" s="63">
        <v>840.01495639067195</v>
      </c>
      <c r="C381" s="133">
        <v>4099.6952898537002</v>
      </c>
      <c r="D381" s="140">
        <v>1.35882575497581</v>
      </c>
      <c r="E381" s="87">
        <v>0.22369159654628701</v>
      </c>
      <c r="F381" s="31">
        <f t="shared" si="20"/>
        <v>1.4068390911130848</v>
      </c>
      <c r="G381" s="89">
        <f t="shared" si="21"/>
        <v>0.22369159654628701</v>
      </c>
      <c r="H381" s="115">
        <v>0.29378286269737802</v>
      </c>
      <c r="I381" s="147">
        <v>1.1063359284688001E-2</v>
      </c>
      <c r="J381" s="150">
        <v>0.22875714023045116</v>
      </c>
      <c r="K381" s="167">
        <v>4.6222887716353203</v>
      </c>
      <c r="L381">
        <v>0.61560751892841503</v>
      </c>
      <c r="M381" s="32">
        <f t="shared" si="22"/>
        <v>4.7856147195748546</v>
      </c>
      <c r="N381" s="92">
        <f t="shared" si="23"/>
        <v>0.61560751892841503</v>
      </c>
      <c r="O381" s="50">
        <v>3.40985737083688</v>
      </c>
      <c r="P381" s="50">
        <v>0.118723445812828</v>
      </c>
      <c r="Q381" s="77">
        <v>0.26142880511444144</v>
      </c>
      <c r="Y381">
        <v>7094.0715437007802</v>
      </c>
      <c r="Z381">
        <v>232.13549147423001</v>
      </c>
      <c r="AA381">
        <v>52014.015656010903</v>
      </c>
      <c r="AB381">
        <v>1787.60930610009</v>
      </c>
      <c r="AC381">
        <v>426.92860918609699</v>
      </c>
      <c r="AD381">
        <v>32.052119556775601</v>
      </c>
      <c r="AE381">
        <v>223976.67411634501</v>
      </c>
      <c r="AF381">
        <v>13790.908708900601</v>
      </c>
      <c r="AG381">
        <v>1.7532335777567201</v>
      </c>
      <c r="AH381">
        <v>0.2969649321276</v>
      </c>
      <c r="AI381">
        <v>479.72856723880602</v>
      </c>
      <c r="AJ381">
        <v>32.882873302021899</v>
      </c>
      <c r="AK381">
        <v>30.906510633488601</v>
      </c>
      <c r="AL381">
        <v>6.7238157843287798</v>
      </c>
      <c r="AM381">
        <v>9.7717397409542492</v>
      </c>
      <c r="AN381">
        <v>1.9483821890264099</v>
      </c>
      <c r="AO381">
        <v>3.9400403900554899</v>
      </c>
      <c r="AP381">
        <v>0.178225892032917</v>
      </c>
      <c r="AQ381">
        <v>0.90621999259796704</v>
      </c>
      <c r="AR381">
        <v>0.154759470683282</v>
      </c>
      <c r="AS381">
        <v>51.946934351412601</v>
      </c>
      <c r="AT381">
        <v>1.6478828128382099</v>
      </c>
      <c r="AU381">
        <v>8.7151156648844808</v>
      </c>
      <c r="AV381">
        <v>0.26727276090540097</v>
      </c>
      <c r="AW381">
        <v>0.87967243563125597</v>
      </c>
      <c r="AX381">
        <v>0.18776247898833101</v>
      </c>
    </row>
    <row r="382" spans="1:50" x14ac:dyDescent="0.25">
      <c r="A382" t="s">
        <v>928</v>
      </c>
      <c r="B382" s="63">
        <v>290.390070799265</v>
      </c>
      <c r="C382" s="133">
        <v>1295.2170664892101</v>
      </c>
      <c r="D382" s="140">
        <v>5.74746140706005</v>
      </c>
      <c r="E382" s="87">
        <v>0.67903977291450301</v>
      </c>
      <c r="F382" s="31">
        <f t="shared" si="20"/>
        <v>5.950544690889993</v>
      </c>
      <c r="G382" s="89">
        <f t="shared" si="21"/>
        <v>0.67903977291450301</v>
      </c>
      <c r="H382" s="115">
        <v>0.336524055355435</v>
      </c>
      <c r="I382" s="147">
        <v>1.9979961602091999E-2</v>
      </c>
      <c r="J382" s="150">
        <v>0.50252698361557713</v>
      </c>
      <c r="K382" s="167">
        <v>17.221224325612699</v>
      </c>
      <c r="L382">
        <v>1.4775392345485501</v>
      </c>
      <c r="M382" s="32">
        <f t="shared" si="22"/>
        <v>17.829726504213056</v>
      </c>
      <c r="N382" s="92">
        <f t="shared" si="23"/>
        <v>1.4775392345485501</v>
      </c>
      <c r="O382" s="50">
        <v>3.02281920766394</v>
      </c>
      <c r="P382" s="50">
        <v>0.185628060811035</v>
      </c>
      <c r="Q382" s="77">
        <v>0.71574192434064976</v>
      </c>
      <c r="Y382">
        <v>6131.4132186289098</v>
      </c>
      <c r="Z382">
        <v>213.140840575287</v>
      </c>
      <c r="AA382">
        <v>58512.721774604099</v>
      </c>
      <c r="AB382">
        <v>2046.8275558338601</v>
      </c>
      <c r="AC382">
        <v>479.44760832482598</v>
      </c>
      <c r="AD382">
        <v>37.572051748761197</v>
      </c>
      <c r="AE382">
        <v>211665.80092033101</v>
      </c>
      <c r="AF382">
        <v>13153.580061962801</v>
      </c>
      <c r="AG382">
        <v>0.61647748410240599</v>
      </c>
      <c r="AH382">
        <v>0.34538315555299798</v>
      </c>
      <c r="AI382">
        <v>592.24407197314201</v>
      </c>
      <c r="AJ382">
        <v>41.675676958638</v>
      </c>
      <c r="AK382">
        <v>9.8528830327959191</v>
      </c>
      <c r="AL382">
        <v>1.3271034127019099</v>
      </c>
      <c r="AM382">
        <v>2.0808700798746198</v>
      </c>
      <c r="AN382">
        <v>0.152656530621503</v>
      </c>
      <c r="AO382">
        <v>0.90951995287151099</v>
      </c>
      <c r="AP382">
        <v>9.0550133297075994E-2</v>
      </c>
      <c r="AQ382">
        <v>0.24418300712618099</v>
      </c>
      <c r="AR382">
        <v>4.8467178079061E-2</v>
      </c>
      <c r="AS382">
        <v>74.983203674119906</v>
      </c>
      <c r="AT382">
        <v>2.3718244436921498</v>
      </c>
      <c r="AU382">
        <v>11.1809269087491</v>
      </c>
      <c r="AV382">
        <v>0.34470757045528899</v>
      </c>
      <c r="AW382">
        <v>0.27097849051439299</v>
      </c>
      <c r="AX382">
        <v>3.5820102805513003E-2</v>
      </c>
    </row>
    <row r="383" spans="1:50" s="56" customFormat="1" x14ac:dyDescent="0.25">
      <c r="A383" s="56" t="s">
        <v>929</v>
      </c>
      <c r="B383" s="83">
        <v>2037.1438326683599</v>
      </c>
      <c r="C383" s="136">
        <v>9595.9109243976909</v>
      </c>
      <c r="D383" s="141">
        <v>3.0303615951198402</v>
      </c>
      <c r="E383" s="145">
        <v>0.92381852609415105</v>
      </c>
      <c r="F383" s="57">
        <f t="shared" si="20"/>
        <v>3.1374377006110605</v>
      </c>
      <c r="G383" s="107">
        <f t="shared" si="21"/>
        <v>0.92381852609415105</v>
      </c>
      <c r="H383" s="164">
        <v>0.303692547708312</v>
      </c>
      <c r="I383" s="157">
        <v>3.3690820796898002E-2</v>
      </c>
      <c r="J383" s="158">
        <v>0.36390267066219961</v>
      </c>
      <c r="K383" s="168">
        <v>9.9370305861793593</v>
      </c>
      <c r="L383" s="56">
        <v>1.98513168947129</v>
      </c>
      <c r="M383" s="58">
        <f t="shared" si="22"/>
        <v>10.28814991696442</v>
      </c>
      <c r="N383" s="112">
        <f t="shared" si="23"/>
        <v>1.98513168947129</v>
      </c>
      <c r="O383" s="60">
        <v>3.2853032089347201</v>
      </c>
      <c r="P383" s="60">
        <v>0.229892746501863</v>
      </c>
      <c r="Q383" s="106">
        <v>0.35028143098113079</v>
      </c>
      <c r="R383" s="56" t="s">
        <v>337</v>
      </c>
      <c r="Y383" s="56">
        <v>4511.7409373991604</v>
      </c>
      <c r="Z383" s="56">
        <v>142.64166656485099</v>
      </c>
      <c r="AA383" s="56">
        <v>64754.877331890202</v>
      </c>
      <c r="AB383" s="56">
        <v>2112.8490702553299</v>
      </c>
      <c r="AC383" s="56">
        <v>817.19386732031705</v>
      </c>
      <c r="AD383" s="56">
        <v>58.432580244678903</v>
      </c>
      <c r="AE383" s="56">
        <v>178236.558096842</v>
      </c>
      <c r="AF383" s="56">
        <v>10774.209518924101</v>
      </c>
      <c r="AG383" s="56">
        <v>30.449027516438001</v>
      </c>
      <c r="AH383" s="56">
        <v>2.7529395754503598</v>
      </c>
      <c r="AI383" s="56">
        <v>376.587818568692</v>
      </c>
      <c r="AJ383" s="56">
        <v>26.5017215673507</v>
      </c>
      <c r="AK383" s="56">
        <v>83.827338513398502</v>
      </c>
      <c r="AL383" s="56">
        <v>29.73936517081</v>
      </c>
      <c r="AM383" s="56">
        <v>147.09026947464801</v>
      </c>
      <c r="AN383" s="56">
        <v>23.328643191401401</v>
      </c>
      <c r="AO383" s="56">
        <v>62.874560083225099</v>
      </c>
      <c r="AP383" s="56">
        <v>9.7207101720001301</v>
      </c>
      <c r="AQ383" s="56">
        <v>11.863192831209201</v>
      </c>
      <c r="AR383" s="56">
        <v>1.8164114911290501</v>
      </c>
      <c r="AS383" s="56">
        <v>317.35048429235098</v>
      </c>
      <c r="AT383" s="56">
        <v>9.4373889218338007</v>
      </c>
      <c r="AU383" s="56">
        <v>53.184998421412899</v>
      </c>
      <c r="AV383" s="56">
        <v>1.5761573283507699</v>
      </c>
      <c r="AW383" s="56">
        <v>2.3947220205294801</v>
      </c>
      <c r="AX383" s="56">
        <v>0.85412340496031802</v>
      </c>
    </row>
    <row r="384" spans="1:50" x14ac:dyDescent="0.25">
      <c r="A384" t="s">
        <v>930</v>
      </c>
      <c r="B384" s="63">
        <v>2978.7215883850399</v>
      </c>
      <c r="C384" s="133">
        <v>14928.1242446592</v>
      </c>
      <c r="D384" s="140">
        <v>0.1122879129438</v>
      </c>
      <c r="E384" s="87">
        <v>7.6218033312479005E-2</v>
      </c>
      <c r="F384" s="31">
        <f t="shared" si="20"/>
        <v>0.11625554255972503</v>
      </c>
      <c r="G384" s="89">
        <f t="shared" si="21"/>
        <v>7.6218033312479005E-2</v>
      </c>
      <c r="H384" s="115">
        <v>0.28534379706002999</v>
      </c>
      <c r="I384" s="147">
        <v>8.0610383811750008E-3</v>
      </c>
      <c r="J384" s="150">
        <v>4.161959257036138E-2</v>
      </c>
      <c r="K384" s="167">
        <v>0.39287179236598502</v>
      </c>
      <c r="L384">
        <v>0.26307949139847098</v>
      </c>
      <c r="M384" s="32">
        <f t="shared" si="22"/>
        <v>0.40675369396863564</v>
      </c>
      <c r="N384" s="92">
        <f t="shared" si="23"/>
        <v>0.26307949139847098</v>
      </c>
      <c r="O384" s="50">
        <v>3.5031705334675398</v>
      </c>
      <c r="P384" s="50">
        <v>8.5824546418133002E-2</v>
      </c>
      <c r="Q384" s="77">
        <v>3.6585929427269216E-2</v>
      </c>
      <c r="Y384">
        <v>8536.8407459380705</v>
      </c>
      <c r="Z384">
        <v>271.704347740831</v>
      </c>
      <c r="AA384">
        <v>56449.980379363602</v>
      </c>
      <c r="AB384">
        <v>1866.9107260363501</v>
      </c>
      <c r="AC384">
        <v>451.35932879422802</v>
      </c>
      <c r="AD384">
        <v>33.479771291864601</v>
      </c>
      <c r="AE384">
        <v>229747.31827093899</v>
      </c>
      <c r="AF384">
        <v>13989.555165842899</v>
      </c>
      <c r="AG384">
        <v>0.95151292059683801</v>
      </c>
      <c r="AH384">
        <v>5.0857885649029003E-2</v>
      </c>
      <c r="AI384">
        <v>207.84067954549801</v>
      </c>
      <c r="AJ384">
        <v>15.7019979179658</v>
      </c>
      <c r="AK384">
        <v>120.610355358132</v>
      </c>
      <c r="AL384">
        <v>23.4776420931282</v>
      </c>
      <c r="AM384">
        <v>6.8109325965451504</v>
      </c>
      <c r="AN384">
        <v>2.21705242250321</v>
      </c>
      <c r="AO384">
        <v>2.9591935833465799</v>
      </c>
      <c r="AP384">
        <v>0.14879055076957701</v>
      </c>
      <c r="AQ384">
        <v>0.78655421594048802</v>
      </c>
      <c r="AR384">
        <v>6.9792627287773995E-2</v>
      </c>
      <c r="AS384">
        <v>17.881551015922199</v>
      </c>
      <c r="AT384">
        <v>0.57299138168407804</v>
      </c>
      <c r="AU384">
        <v>2.8329771317133901</v>
      </c>
      <c r="AV384">
        <v>8.9360407606006997E-2</v>
      </c>
      <c r="AW384">
        <v>3.4340814198968501</v>
      </c>
      <c r="AX384">
        <v>0.66656436662626395</v>
      </c>
    </row>
    <row r="385" spans="1:50" x14ac:dyDescent="0.25">
      <c r="A385" t="s">
        <v>931</v>
      </c>
      <c r="B385" s="63">
        <v>499.242372202431</v>
      </c>
      <c r="C385" s="133">
        <v>1208.53652157032</v>
      </c>
      <c r="D385" s="140">
        <v>37.379478529679801</v>
      </c>
      <c r="E385" s="87">
        <v>7.2378037171822198</v>
      </c>
      <c r="F385" s="31">
        <f t="shared" si="20"/>
        <v>38.700261169182767</v>
      </c>
      <c r="G385" s="89">
        <f t="shared" si="21"/>
        <v>7.2378037171822198</v>
      </c>
      <c r="H385" s="115">
        <v>0.62169731386098104</v>
      </c>
      <c r="I385" s="147">
        <v>8.8868145528613995E-2</v>
      </c>
      <c r="J385" s="150">
        <v>0.73823318510071589</v>
      </c>
      <c r="K385" s="167">
        <v>60.497494919395102</v>
      </c>
      <c r="L385">
        <v>4.8698399555411296</v>
      </c>
      <c r="M385" s="32">
        <f t="shared" si="22"/>
        <v>62.635139535263974</v>
      </c>
      <c r="N385" s="92">
        <f t="shared" si="23"/>
        <v>4.8698399555411296</v>
      </c>
      <c r="O385" s="50">
        <v>1.63655180473816</v>
      </c>
      <c r="P385" s="50">
        <v>0.17710733646003099</v>
      </c>
      <c r="Q385" s="77">
        <v>0.74382454031453438</v>
      </c>
      <c r="Y385">
        <v>5665.3216792216399</v>
      </c>
      <c r="Z385">
        <v>179.01875725844499</v>
      </c>
      <c r="AA385">
        <v>63416.123880092397</v>
      </c>
      <c r="AB385">
        <v>2067.7636666277999</v>
      </c>
      <c r="AC385">
        <v>550.51606225559203</v>
      </c>
      <c r="AD385">
        <v>40.153677690564599</v>
      </c>
      <c r="AE385">
        <v>195750.990942506</v>
      </c>
      <c r="AF385">
        <v>11807.748103268001</v>
      </c>
      <c r="AG385">
        <v>1.2519527813795699</v>
      </c>
      <c r="AH385">
        <v>6.233231126957E-2</v>
      </c>
      <c r="AI385">
        <v>1171.4476729590201</v>
      </c>
      <c r="AJ385">
        <v>76.219914158809402</v>
      </c>
      <c r="AK385">
        <v>10.895590672096301</v>
      </c>
      <c r="AL385">
        <v>2.98980380629231</v>
      </c>
      <c r="AM385">
        <v>3.1469047721157901</v>
      </c>
      <c r="AN385">
        <v>0.16388870949534101</v>
      </c>
      <c r="AO385">
        <v>1.46855135205547</v>
      </c>
      <c r="AP385">
        <v>0.41324998932705198</v>
      </c>
      <c r="AQ385">
        <v>0.42529069344329801</v>
      </c>
      <c r="AR385">
        <v>5.1484505348958001E-2</v>
      </c>
      <c r="AS385">
        <v>577.32027102395602</v>
      </c>
      <c r="AT385">
        <v>17.045993972488699</v>
      </c>
      <c r="AU385">
        <v>79.278196877456296</v>
      </c>
      <c r="AV385">
        <v>2.3307642003517901</v>
      </c>
      <c r="AW385">
        <v>0.29713881948340498</v>
      </c>
      <c r="AX385">
        <v>7.5725760047910998E-2</v>
      </c>
    </row>
    <row r="386" spans="1:50" x14ac:dyDescent="0.25">
      <c r="A386" t="s">
        <v>932</v>
      </c>
      <c r="B386" s="63">
        <v>1805.2613427149699</v>
      </c>
      <c r="C386" s="133">
        <v>8005.0638679260201</v>
      </c>
      <c r="D386" s="140">
        <v>4.3224247132792701</v>
      </c>
      <c r="E386" s="87">
        <v>1.03982289107727</v>
      </c>
      <c r="F386" s="31">
        <f t="shared" si="20"/>
        <v>4.4751551350620362</v>
      </c>
      <c r="G386" s="89">
        <f t="shared" si="21"/>
        <v>1.03982289107727</v>
      </c>
      <c r="H386" s="115">
        <v>0.32523310804660499</v>
      </c>
      <c r="I386" s="147">
        <v>4.0356093627356003E-2</v>
      </c>
      <c r="J386" s="150">
        <v>0.51580130331088136</v>
      </c>
      <c r="K386" s="167">
        <v>13.2656717395298</v>
      </c>
      <c r="L386">
        <v>2.3686045892926102</v>
      </c>
      <c r="M386" s="32">
        <f t="shared" si="22"/>
        <v>13.73440671455103</v>
      </c>
      <c r="N386" s="92">
        <f t="shared" si="23"/>
        <v>2.3686045892926102</v>
      </c>
      <c r="O386" s="50">
        <v>3.0712126485566098</v>
      </c>
      <c r="P386" s="50">
        <v>0.33221301159181299</v>
      </c>
      <c r="Q386" s="77">
        <v>0.60581975429223556</v>
      </c>
      <c r="Y386">
        <v>5862.1929269414304</v>
      </c>
      <c r="Z386">
        <v>185.52163443098999</v>
      </c>
      <c r="AA386">
        <v>130230.473499902</v>
      </c>
      <c r="AB386">
        <v>4886.2914178760702</v>
      </c>
      <c r="AC386">
        <v>571.77295970182001</v>
      </c>
      <c r="AD386">
        <v>42.148433295844399</v>
      </c>
      <c r="AE386">
        <v>195437.95106039799</v>
      </c>
      <c r="AF386">
        <v>11788.865460291699</v>
      </c>
      <c r="AG386">
        <v>170.51560493211699</v>
      </c>
      <c r="AH386">
        <v>8.6077168410969502</v>
      </c>
      <c r="AI386">
        <v>1119.34278322094</v>
      </c>
      <c r="AJ386">
        <v>73.949005260402899</v>
      </c>
      <c r="AK386">
        <v>72.021832481551996</v>
      </c>
      <c r="AL386">
        <v>24.284647806622399</v>
      </c>
      <c r="AM386">
        <v>2.6061343356014701</v>
      </c>
      <c r="AN386">
        <v>0.412521175540005</v>
      </c>
      <c r="AO386">
        <v>1.7490052929525499</v>
      </c>
      <c r="AP386">
        <v>0.18150806179680201</v>
      </c>
      <c r="AQ386">
        <v>0.68278796168952405</v>
      </c>
      <c r="AR386">
        <v>6.8415760234974005E-2</v>
      </c>
      <c r="AS386">
        <v>491.508941702301</v>
      </c>
      <c r="AT386">
        <v>14.512323363982601</v>
      </c>
      <c r="AU386">
        <v>65.328110635442101</v>
      </c>
      <c r="AV386">
        <v>1.92239532435338</v>
      </c>
      <c r="AW386">
        <v>2.04234984934034</v>
      </c>
      <c r="AX386">
        <v>0.70394346881998504</v>
      </c>
    </row>
    <row r="387" spans="1:50" x14ac:dyDescent="0.25">
      <c r="A387" s="47"/>
      <c r="C387" s="133"/>
      <c r="D387" s="191" t="s">
        <v>75</v>
      </c>
      <c r="E387" s="191"/>
      <c r="F387" s="194" t="s">
        <v>76</v>
      </c>
      <c r="G387" s="194"/>
      <c r="H387" s="162" t="s">
        <v>420</v>
      </c>
      <c r="I387" s="153"/>
      <c r="J387" s="154"/>
      <c r="K387" s="191" t="s">
        <v>75</v>
      </c>
      <c r="L387" s="191"/>
      <c r="M387" s="195" t="s">
        <v>76</v>
      </c>
      <c r="N387" s="195"/>
      <c r="O387" s="117" t="s">
        <v>420</v>
      </c>
      <c r="P387" s="118">
        <v>465.9</v>
      </c>
      <c r="Q387" s="119">
        <f>P387*SQRT(((9.72/P387)^2)+(($C$2/$B$2))^2)</f>
        <v>10.376042316640529</v>
      </c>
      <c r="R387" s="191" t="s">
        <v>75</v>
      </c>
      <c r="S387" s="191"/>
      <c r="T387" s="191" t="s">
        <v>76</v>
      </c>
      <c r="U387" s="191"/>
      <c r="V387" s="12"/>
      <c r="W387" s="12"/>
      <c r="X387" s="13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50" ht="17.25" x14ac:dyDescent="0.25">
      <c r="A388" s="66" t="s">
        <v>0</v>
      </c>
      <c r="B388" s="15" t="s">
        <v>77</v>
      </c>
      <c r="C388" s="134" t="s">
        <v>78</v>
      </c>
      <c r="D388" s="138" t="s">
        <v>79</v>
      </c>
      <c r="E388" s="143" t="s">
        <v>80</v>
      </c>
      <c r="F388" s="86" t="s">
        <v>81</v>
      </c>
      <c r="G388" s="86" t="s">
        <v>80</v>
      </c>
      <c r="H388" s="161" t="s">
        <v>82</v>
      </c>
      <c r="I388" s="151" t="s">
        <v>80</v>
      </c>
      <c r="J388" s="152" t="s">
        <v>83</v>
      </c>
      <c r="K388" s="143" t="s">
        <v>84</v>
      </c>
      <c r="L388" s="20" t="s">
        <v>80</v>
      </c>
      <c r="M388" s="90" t="s">
        <v>85</v>
      </c>
      <c r="N388" s="90" t="s">
        <v>80</v>
      </c>
      <c r="O388" s="22" t="s">
        <v>86</v>
      </c>
      <c r="P388" s="23" t="s">
        <v>80</v>
      </c>
      <c r="Q388" s="24" t="s">
        <v>83</v>
      </c>
      <c r="R388" s="15" t="s">
        <v>87</v>
      </c>
      <c r="S388" s="20" t="s">
        <v>80</v>
      </c>
      <c r="T388" s="25" t="s">
        <v>88</v>
      </c>
      <c r="U388" s="25" t="s">
        <v>80</v>
      </c>
      <c r="V388" s="25" t="s">
        <v>89</v>
      </c>
      <c r="W388" s="25" t="s">
        <v>80</v>
      </c>
      <c r="X388" s="26" t="s">
        <v>90</v>
      </c>
      <c r="Y388" s="27" t="s">
        <v>130</v>
      </c>
      <c r="Z388" s="27" t="s">
        <v>80</v>
      </c>
      <c r="AA388" s="27" t="s">
        <v>131</v>
      </c>
      <c r="AB388" s="27" t="s">
        <v>80</v>
      </c>
      <c r="AC388" s="27" t="s">
        <v>132</v>
      </c>
      <c r="AD388" s="27" t="s">
        <v>80</v>
      </c>
      <c r="AE388" s="27" t="s">
        <v>133</v>
      </c>
      <c r="AF388" s="28" t="s">
        <v>80</v>
      </c>
      <c r="AG388" s="28" t="s">
        <v>134</v>
      </c>
      <c r="AH388" s="28" t="s">
        <v>80</v>
      </c>
      <c r="AI388" s="28" t="s">
        <v>91</v>
      </c>
      <c r="AJ388" s="28" t="s">
        <v>80</v>
      </c>
      <c r="AK388" s="28" t="s">
        <v>92</v>
      </c>
      <c r="AL388" s="28" t="s">
        <v>80</v>
      </c>
      <c r="AM388" s="28" t="s">
        <v>93</v>
      </c>
      <c r="AN388" s="28" t="s">
        <v>80</v>
      </c>
      <c r="AO388" s="28" t="s">
        <v>135</v>
      </c>
      <c r="AP388" s="28" t="s">
        <v>80</v>
      </c>
      <c r="AQ388" s="28" t="s">
        <v>136</v>
      </c>
      <c r="AR388" s="28" t="s">
        <v>80</v>
      </c>
      <c r="AS388" s="28" t="s">
        <v>94</v>
      </c>
      <c r="AT388" s="28" t="s">
        <v>80</v>
      </c>
      <c r="AU388" s="28" t="s">
        <v>137</v>
      </c>
      <c r="AV388" s="28" t="s">
        <v>80</v>
      </c>
      <c r="AW388" s="28" t="s">
        <v>138</v>
      </c>
      <c r="AX388" s="29" t="s">
        <v>80</v>
      </c>
    </row>
    <row r="389" spans="1:50" x14ac:dyDescent="0.25">
      <c r="A389" t="s">
        <v>933</v>
      </c>
      <c r="B389" s="63">
        <v>205.91055798191201</v>
      </c>
      <c r="C389" s="133">
        <v>696.71354727616597</v>
      </c>
      <c r="D389" s="140">
        <v>16.0004989450327</v>
      </c>
      <c r="E389" s="87">
        <v>2.84011784233103</v>
      </c>
      <c r="F389" s="31">
        <f t="shared" si="20"/>
        <v>16.565867485773705</v>
      </c>
      <c r="G389" s="89">
        <f t="shared" si="21"/>
        <v>2.84011784233103</v>
      </c>
      <c r="H389" s="115">
        <v>0.42348706626114202</v>
      </c>
      <c r="I389" s="147">
        <v>4.8238876501180999E-2</v>
      </c>
      <c r="J389" s="150">
        <v>0.64173274281663917</v>
      </c>
      <c r="K389" s="167">
        <v>37.552598975242098</v>
      </c>
      <c r="L389">
        <v>4.29972912429771</v>
      </c>
      <c r="M389" s="32">
        <f t="shared" si="22"/>
        <v>38.879498727343631</v>
      </c>
      <c r="N389" s="92">
        <f t="shared" si="23"/>
        <v>4.29972912429771</v>
      </c>
      <c r="O389" s="50">
        <v>2.3531580187488399</v>
      </c>
      <c r="P389" s="50">
        <v>0.19295976139630899</v>
      </c>
      <c r="Q389" s="77">
        <v>0.71616742711944215</v>
      </c>
      <c r="R389" s="61"/>
      <c r="Y389">
        <v>6257.3712018606402</v>
      </c>
      <c r="Z389">
        <v>197.72695703587601</v>
      </c>
      <c r="AA389">
        <v>50070.056228572001</v>
      </c>
      <c r="AB389">
        <v>1646.39759494141</v>
      </c>
      <c r="AC389">
        <v>659.00341241404499</v>
      </c>
      <c r="AD389">
        <v>48.444538302567203</v>
      </c>
      <c r="AE389">
        <v>207756.557327327</v>
      </c>
      <c r="AF389">
        <v>9575.1264410230597</v>
      </c>
      <c r="AG389">
        <v>12.131238142609799</v>
      </c>
      <c r="AH389">
        <v>1.52527959958827</v>
      </c>
      <c r="AI389">
        <v>324.93796148177898</v>
      </c>
      <c r="AJ389">
        <v>22.919640429973999</v>
      </c>
      <c r="AK389">
        <v>7.01930171392448</v>
      </c>
      <c r="AL389">
        <v>1.31952419397326</v>
      </c>
      <c r="AM389">
        <v>0.28190386766104603</v>
      </c>
      <c r="AN389">
        <v>4.2803206160239998E-2</v>
      </c>
      <c r="AO389">
        <v>0.19158873273876501</v>
      </c>
      <c r="AP389">
        <v>3.3157976133583997E-2</v>
      </c>
      <c r="AQ389">
        <v>0.36293894370811403</v>
      </c>
      <c r="AR389">
        <v>4.9003448252168999E-2</v>
      </c>
      <c r="AS389">
        <v>111.822339119308</v>
      </c>
      <c r="AT389">
        <v>3.3254501956169098</v>
      </c>
      <c r="AU389">
        <v>21.364759813821401</v>
      </c>
      <c r="AV389">
        <v>0.63100245175556202</v>
      </c>
      <c r="AW389">
        <v>0.18311568868838499</v>
      </c>
      <c r="AX389">
        <v>3.7174298499628999E-2</v>
      </c>
    </row>
    <row r="390" spans="1:50" x14ac:dyDescent="0.25">
      <c r="A390" t="s">
        <v>934</v>
      </c>
      <c r="B390" s="63">
        <v>148.261976601779</v>
      </c>
      <c r="C390" s="133">
        <v>264.20712251766901</v>
      </c>
      <c r="D390" s="140">
        <v>56.171667312370197</v>
      </c>
      <c r="E390" s="87">
        <v>5.0362927337533003</v>
      </c>
      <c r="F390" s="31">
        <f t="shared" si="20"/>
        <v>58.156461267138894</v>
      </c>
      <c r="G390" s="89">
        <f t="shared" si="21"/>
        <v>5.0362927337533003</v>
      </c>
      <c r="H390" s="115">
        <v>0.81952641482348298</v>
      </c>
      <c r="I390" s="147">
        <v>9.2799933921093994E-2</v>
      </c>
      <c r="J390" s="150">
        <v>0.79178804421479276</v>
      </c>
      <c r="K390" s="167">
        <v>68.924830910098095</v>
      </c>
      <c r="L390">
        <v>6.2679163794908002</v>
      </c>
      <c r="M390" s="32">
        <f t="shared" si="22"/>
        <v>71.36025065584046</v>
      </c>
      <c r="N390" s="92">
        <f t="shared" si="23"/>
        <v>6.2679163794908002</v>
      </c>
      <c r="O390" s="50">
        <v>1.2299329600069999</v>
      </c>
      <c r="P390" s="50">
        <v>0.14213345848610001</v>
      </c>
      <c r="Q390" s="77">
        <v>0.78692365569643974</v>
      </c>
      <c r="R390" s="61"/>
      <c r="Y390">
        <v>6439.7254947965303</v>
      </c>
      <c r="Z390">
        <v>242.68621458949599</v>
      </c>
      <c r="AA390">
        <v>49685.981803618597</v>
      </c>
      <c r="AB390">
        <v>2105.0860227816702</v>
      </c>
      <c r="AC390">
        <v>615.00298653930201</v>
      </c>
      <c r="AD390">
        <v>50.191942634014502</v>
      </c>
      <c r="AE390">
        <v>213502.27101302199</v>
      </c>
      <c r="AF390">
        <v>10748.766456129901</v>
      </c>
      <c r="AG390">
        <v>0.221103488064717</v>
      </c>
      <c r="AH390">
        <v>3.5658495861226998E-2</v>
      </c>
      <c r="AI390">
        <v>449.68970310449799</v>
      </c>
      <c r="AJ390">
        <v>34.6555344517785</v>
      </c>
      <c r="AK390">
        <v>2.98074972145956</v>
      </c>
      <c r="AL390">
        <v>0.75115352082456799</v>
      </c>
      <c r="AM390">
        <v>0.49739703733690399</v>
      </c>
      <c r="AN390">
        <v>9.9348243010151993E-2</v>
      </c>
      <c r="AO390">
        <v>0.13119350540177899</v>
      </c>
      <c r="AP390">
        <v>4.3354747601164E-2</v>
      </c>
      <c r="AQ390">
        <v>0.37462612637919301</v>
      </c>
      <c r="AR390">
        <v>7.8545331193568005E-2</v>
      </c>
      <c r="AS390">
        <v>131.53236406908499</v>
      </c>
      <c r="AT390">
        <v>4.3668061692852103</v>
      </c>
      <c r="AU390">
        <v>24.1183743996604</v>
      </c>
      <c r="AV390">
        <v>0.79322628307762599</v>
      </c>
      <c r="AW390">
        <v>5.9108162489598E-2</v>
      </c>
      <c r="AX390">
        <v>6.2237948747299997E-3</v>
      </c>
    </row>
    <row r="391" spans="1:50" x14ac:dyDescent="0.25">
      <c r="A391" t="s">
        <v>935</v>
      </c>
      <c r="B391" s="63">
        <v>2970.2355036242602</v>
      </c>
      <c r="C391" s="133">
        <v>15044.4978824713</v>
      </c>
      <c r="D391" s="140">
        <v>0.35743266175896898</v>
      </c>
      <c r="E391" s="87">
        <v>9.3274461298968006E-2</v>
      </c>
      <c r="F391" s="31">
        <f t="shared" si="20"/>
        <v>0.37006234181370107</v>
      </c>
      <c r="G391" s="89">
        <f t="shared" si="21"/>
        <v>9.3274461298968006E-2</v>
      </c>
      <c r="H391" s="115">
        <v>0.28478780511112001</v>
      </c>
      <c r="I391" s="147">
        <v>1.138585086503E-2</v>
      </c>
      <c r="J391" s="150">
        <v>0.15320593455006901</v>
      </c>
      <c r="K391" s="167">
        <v>1.2537601303561401</v>
      </c>
      <c r="L391">
        <v>0.30727554663812501</v>
      </c>
      <c r="M391" s="32">
        <f t="shared" si="22"/>
        <v>1.2980610323326223</v>
      </c>
      <c r="N391" s="92">
        <f t="shared" si="23"/>
        <v>0.30727554663812501</v>
      </c>
      <c r="O391" s="50">
        <v>3.5085225234486601</v>
      </c>
      <c r="P391" s="50">
        <v>0.111014542437052</v>
      </c>
      <c r="Q391" s="77">
        <v>0.12910470199242652</v>
      </c>
      <c r="R391" s="61"/>
      <c r="Y391">
        <v>6147.6376748645098</v>
      </c>
      <c r="Z391">
        <v>208.87501653983901</v>
      </c>
      <c r="AA391">
        <v>53672.078731894399</v>
      </c>
      <c r="AB391">
        <v>1981.1025677415701</v>
      </c>
      <c r="AC391">
        <v>654.43450113759695</v>
      </c>
      <c r="AD391">
        <v>48.801775896062999</v>
      </c>
      <c r="AE391">
        <v>207038.58209700201</v>
      </c>
      <c r="AF391">
        <v>9824.4444492280509</v>
      </c>
      <c r="AG391">
        <v>11.8295733433149</v>
      </c>
      <c r="AH391">
        <v>2.2192268935589099</v>
      </c>
      <c r="AI391">
        <v>221.569262332097</v>
      </c>
      <c r="AJ391">
        <v>16.210534101745001</v>
      </c>
      <c r="AK391">
        <v>125.772932971556</v>
      </c>
      <c r="AL391">
        <v>42.4744466751144</v>
      </c>
      <c r="AM391">
        <v>0.74349756580390602</v>
      </c>
      <c r="AN391">
        <v>6.8495481287284998E-2</v>
      </c>
      <c r="AO391">
        <v>0.81164539420448001</v>
      </c>
      <c r="AP391">
        <v>6.7899243586945005E-2</v>
      </c>
      <c r="AQ391">
        <v>0.645079393613332</v>
      </c>
      <c r="AR391">
        <v>0.10327207980900301</v>
      </c>
      <c r="AS391">
        <v>50.994121840470001</v>
      </c>
      <c r="AT391">
        <v>1.6277382967382501</v>
      </c>
      <c r="AU391">
        <v>9.1979164364845598</v>
      </c>
      <c r="AV391">
        <v>0.29613362955394301</v>
      </c>
      <c r="AW391">
        <v>3.5084038655501</v>
      </c>
      <c r="AX391">
        <v>1.1802171736365701</v>
      </c>
    </row>
    <row r="392" spans="1:50" x14ac:dyDescent="0.25">
      <c r="A392" t="s">
        <v>936</v>
      </c>
      <c r="B392" s="63">
        <v>3565.59709705251</v>
      </c>
      <c r="C392" s="133">
        <v>17950.0354637688</v>
      </c>
      <c r="D392" s="140">
        <v>0.71698453997339495</v>
      </c>
      <c r="E392" s="87">
        <v>0.26923608275164301</v>
      </c>
      <c r="F392" s="31">
        <f t="shared" si="20"/>
        <v>0.74231878139243901</v>
      </c>
      <c r="G392" s="89">
        <f t="shared" si="21"/>
        <v>0.26923608275164301</v>
      </c>
      <c r="H392" s="115">
        <v>0.28664543474201998</v>
      </c>
      <c r="I392" s="147">
        <v>1.7466594257349002E-2</v>
      </c>
      <c r="J392" s="150">
        <v>0.16227055837791729</v>
      </c>
      <c r="K392" s="167">
        <v>2.4932122369644301</v>
      </c>
      <c r="L392">
        <v>0.76626040422472697</v>
      </c>
      <c r="M392" s="32">
        <f t="shared" si="22"/>
        <v>2.5813084750262933</v>
      </c>
      <c r="N392" s="92">
        <f t="shared" si="23"/>
        <v>0.76626040422472697</v>
      </c>
      <c r="O392" s="50">
        <v>3.48088674749954</v>
      </c>
      <c r="P392" s="50">
        <v>0.150124688321295</v>
      </c>
      <c r="Q392" s="77">
        <v>0.14032824398773797</v>
      </c>
      <c r="R392" s="61"/>
      <c r="Y392">
        <v>5883.34496526167</v>
      </c>
      <c r="Z392">
        <v>186.882611640297</v>
      </c>
      <c r="AA392">
        <v>51544.299167825098</v>
      </c>
      <c r="AB392">
        <v>1701.4746338070499</v>
      </c>
      <c r="AC392">
        <v>698.444248048649</v>
      </c>
      <c r="AD392">
        <v>52.789604506517499</v>
      </c>
      <c r="AE392">
        <v>203266.56916895701</v>
      </c>
      <c r="AF392">
        <v>9407.0241612279497</v>
      </c>
      <c r="AG392">
        <v>1.2707703140784901</v>
      </c>
      <c r="AH392">
        <v>0.192651126886973</v>
      </c>
      <c r="AI392">
        <v>317.582190647978</v>
      </c>
      <c r="AJ392">
        <v>22.233453491876901</v>
      </c>
      <c r="AK392">
        <v>143.954030636167</v>
      </c>
      <c r="AL392">
        <v>46.1579225472018</v>
      </c>
      <c r="AM392">
        <v>0.383225304340157</v>
      </c>
      <c r="AN392">
        <v>4.9071326989154999E-2</v>
      </c>
      <c r="AO392">
        <v>0.202642699240172</v>
      </c>
      <c r="AP392">
        <v>3.3153623412375002E-2</v>
      </c>
      <c r="AQ392">
        <v>0.33135350063215602</v>
      </c>
      <c r="AR392">
        <v>4.5495611600514997E-2</v>
      </c>
      <c r="AS392">
        <v>122.397316319156</v>
      </c>
      <c r="AT392">
        <v>4.0921910937433399</v>
      </c>
      <c r="AU392">
        <v>23.592255478684699</v>
      </c>
      <c r="AV392">
        <v>0.77149408457675395</v>
      </c>
      <c r="AW392">
        <v>4.4587513883637797</v>
      </c>
      <c r="AX392">
        <v>1.4911250405174901</v>
      </c>
    </row>
    <row r="393" spans="1:50" x14ac:dyDescent="0.25">
      <c r="A393" t="s">
        <v>937</v>
      </c>
      <c r="B393" s="63">
        <v>1313.10365399788</v>
      </c>
      <c r="C393" s="133">
        <v>6183.3807304578204</v>
      </c>
      <c r="D393" s="140">
        <v>2.5406725505842198</v>
      </c>
      <c r="E393" s="87">
        <v>0.55976885936237797</v>
      </c>
      <c r="F393" s="31">
        <f t="shared" si="20"/>
        <v>2.6304457718668255</v>
      </c>
      <c r="G393" s="89">
        <f t="shared" si="21"/>
        <v>0.55976885936237797</v>
      </c>
      <c r="H393" s="115">
        <v>0.30379655173673098</v>
      </c>
      <c r="I393" s="147">
        <v>1.1666379719691001E-2</v>
      </c>
      <c r="J393" s="150">
        <v>0.17429833110886478</v>
      </c>
      <c r="K393" s="167">
        <v>8.3451502994992808</v>
      </c>
      <c r="L393">
        <v>1.57843870198957</v>
      </c>
      <c r="M393" s="32">
        <f t="shared" si="22"/>
        <v>8.6400214446617234</v>
      </c>
      <c r="N393" s="92">
        <f t="shared" si="23"/>
        <v>1.57843870198957</v>
      </c>
      <c r="O393" s="50">
        <v>3.2868379005294801</v>
      </c>
      <c r="P393" s="50">
        <v>0.109919979241433</v>
      </c>
      <c r="Q393" s="77">
        <v>0.17680917328808265</v>
      </c>
      <c r="R393" s="61"/>
      <c r="Y393">
        <v>5779.9754870547204</v>
      </c>
      <c r="Z393">
        <v>182.641708143741</v>
      </c>
      <c r="AA393">
        <v>51484.062091619497</v>
      </c>
      <c r="AB393">
        <v>1695.67390978712</v>
      </c>
      <c r="AC393">
        <v>631.98553499861305</v>
      </c>
      <c r="AD393">
        <v>45.822486557124101</v>
      </c>
      <c r="AE393">
        <v>201629.53785231899</v>
      </c>
      <c r="AF393">
        <v>9350.9312715968899</v>
      </c>
      <c r="AG393">
        <v>1.5882563153398399</v>
      </c>
      <c r="AH393">
        <v>0.22784877563564901</v>
      </c>
      <c r="AI393">
        <v>301.22190026455701</v>
      </c>
      <c r="AJ393">
        <v>21.5105286725186</v>
      </c>
      <c r="AK393">
        <v>54.937305879982297</v>
      </c>
      <c r="AL393">
        <v>9.7095141524959399</v>
      </c>
      <c r="AM393">
        <v>4.9012637489784003</v>
      </c>
      <c r="AN393">
        <v>0.23365283344328799</v>
      </c>
      <c r="AO393">
        <v>0.14582265767418401</v>
      </c>
      <c r="AP393">
        <v>2.8056498636077998E-2</v>
      </c>
      <c r="AQ393">
        <v>0.21659049294454399</v>
      </c>
      <c r="AR393">
        <v>3.6573773216366998E-2</v>
      </c>
      <c r="AS393">
        <v>141.689844866859</v>
      </c>
      <c r="AT393">
        <v>4.2725564306916102</v>
      </c>
      <c r="AU393">
        <v>28.7217775469129</v>
      </c>
      <c r="AV393">
        <v>0.859568801849111</v>
      </c>
      <c r="AW393">
        <v>1.5440972062648199</v>
      </c>
      <c r="AX393">
        <v>0.26984070017768802</v>
      </c>
    </row>
    <row r="394" spans="1:50" x14ac:dyDescent="0.25">
      <c r="A394" t="s">
        <v>938</v>
      </c>
      <c r="B394" s="63">
        <v>177.864774569308</v>
      </c>
      <c r="C394" s="133">
        <v>269.45939590439798</v>
      </c>
      <c r="D394" s="140">
        <v>70.507890451737495</v>
      </c>
      <c r="E394" s="87">
        <v>4.5072327794900398</v>
      </c>
      <c r="F394" s="31">
        <f t="shared" si="20"/>
        <v>72.999246707087309</v>
      </c>
      <c r="G394" s="89">
        <f t="shared" si="21"/>
        <v>4.5072327794900398</v>
      </c>
      <c r="H394" s="115">
        <v>0.956410106277642</v>
      </c>
      <c r="I394" s="147">
        <v>8.1926954402657001E-2</v>
      </c>
      <c r="J394" s="150">
        <v>0.74625905389981118</v>
      </c>
      <c r="K394" s="167">
        <v>74.165620515421296</v>
      </c>
      <c r="L394">
        <v>4.8872213086777698</v>
      </c>
      <c r="M394" s="32">
        <f t="shared" si="22"/>
        <v>76.786220584706754</v>
      </c>
      <c r="N394" s="92">
        <f t="shared" si="23"/>
        <v>4.8872213086777698</v>
      </c>
      <c r="O394" s="50">
        <v>1.0493915192224901</v>
      </c>
      <c r="P394" s="50">
        <v>9.0261296058103999E-2</v>
      </c>
      <c r="Q394" s="77">
        <v>0.76611745248206586</v>
      </c>
      <c r="R394" s="61"/>
      <c r="Y394">
        <v>5822.7986753772902</v>
      </c>
      <c r="Z394">
        <v>196.44178567605201</v>
      </c>
      <c r="AA394">
        <v>53194.494275863202</v>
      </c>
      <c r="AB394">
        <v>1829.3916159504499</v>
      </c>
      <c r="AC394">
        <v>677.70634467818195</v>
      </c>
      <c r="AD394">
        <v>53.1157516051722</v>
      </c>
      <c r="AE394">
        <v>202693.62067043199</v>
      </c>
      <c r="AF394">
        <v>9535.0811014997707</v>
      </c>
      <c r="AG394">
        <v>0.26322065223233299</v>
      </c>
      <c r="AH394">
        <v>3.2001786184426E-2</v>
      </c>
      <c r="AI394">
        <v>343.93041083321702</v>
      </c>
      <c r="AJ394">
        <v>25.491923207022101</v>
      </c>
      <c r="AK394">
        <v>3.1111204356703799</v>
      </c>
      <c r="AL394">
        <v>0.46043228926616298</v>
      </c>
      <c r="AM394">
        <v>4.9713553238029E-2</v>
      </c>
      <c r="AN394">
        <v>2.2896484407818999E-2</v>
      </c>
      <c r="AO394">
        <v>4.1844841528114997E-2</v>
      </c>
      <c r="AP394">
        <v>1.9808834926797001E-2</v>
      </c>
      <c r="AQ394">
        <v>0.17235085439499501</v>
      </c>
      <c r="AR394">
        <v>4.3092794583388001E-2</v>
      </c>
      <c r="AS394">
        <v>159.965091046152</v>
      </c>
      <c r="AT394">
        <v>5.0577919116357801</v>
      </c>
      <c r="AU394">
        <v>32.643768059200802</v>
      </c>
      <c r="AV394">
        <v>1.0229341958493201</v>
      </c>
      <c r="AW394">
        <v>6.3357677240936994E-2</v>
      </c>
      <c r="AX394">
        <v>5.1985464730269996E-3</v>
      </c>
    </row>
    <row r="395" spans="1:50" x14ac:dyDescent="0.25">
      <c r="A395" t="s">
        <v>939</v>
      </c>
      <c r="B395" s="63">
        <v>2679.54822350837</v>
      </c>
      <c r="C395" s="133">
        <v>13318.6225194855</v>
      </c>
      <c r="D395" s="140">
        <v>0.61378024106459805</v>
      </c>
      <c r="E395" s="87">
        <v>0.15236122235004901</v>
      </c>
      <c r="F395" s="31">
        <f t="shared" si="20"/>
        <v>0.63546781720947076</v>
      </c>
      <c r="G395" s="89">
        <f t="shared" si="21"/>
        <v>0.15236122235004901</v>
      </c>
      <c r="H395" s="115">
        <v>0.28709561954270302</v>
      </c>
      <c r="I395" s="147">
        <v>1.3517735938768E-2</v>
      </c>
      <c r="J395" s="150">
        <v>0.18967751338902442</v>
      </c>
      <c r="K395" s="167">
        <v>2.13594207506311</v>
      </c>
      <c r="L395">
        <v>0.49338303468950101</v>
      </c>
      <c r="M395" s="32">
        <f t="shared" si="22"/>
        <v>2.2114143749103992</v>
      </c>
      <c r="N395" s="92">
        <f t="shared" si="23"/>
        <v>0.49338303468950101</v>
      </c>
      <c r="O395" s="50">
        <v>3.48131281805242</v>
      </c>
      <c r="P395" s="50">
        <v>0.12773091980353199</v>
      </c>
      <c r="Q395" s="77">
        <v>0.15883940419158535</v>
      </c>
      <c r="R395" s="61"/>
      <c r="Y395">
        <v>6238.4889594568604</v>
      </c>
      <c r="Z395">
        <v>210.64465304852101</v>
      </c>
      <c r="AA395">
        <v>50346.335107895502</v>
      </c>
      <c r="AB395">
        <v>1740.1771064936599</v>
      </c>
      <c r="AC395">
        <v>685.37855234183803</v>
      </c>
      <c r="AD395">
        <v>59.460755039250202</v>
      </c>
      <c r="AE395">
        <v>208646.295051322</v>
      </c>
      <c r="AF395">
        <v>9998.4593485755304</v>
      </c>
      <c r="AG395">
        <v>0.97953567007949305</v>
      </c>
      <c r="AH395">
        <v>0.14382548781068599</v>
      </c>
      <c r="AI395">
        <v>252.68020210968101</v>
      </c>
      <c r="AJ395">
        <v>18.681353685561302</v>
      </c>
      <c r="AK395">
        <v>99.734801508218297</v>
      </c>
      <c r="AL395">
        <v>32.692338266045603</v>
      </c>
      <c r="AM395">
        <v>9.1788653932170002E-3</v>
      </c>
      <c r="AN395">
        <v>6.9895245185360002E-3</v>
      </c>
      <c r="AO395">
        <v>2.7003591338100999E-2</v>
      </c>
      <c r="AP395">
        <v>1.1326113975813E-2</v>
      </c>
      <c r="AQ395">
        <v>0.22558453140446699</v>
      </c>
      <c r="AR395">
        <v>3.5476112981175E-2</v>
      </c>
      <c r="AS395">
        <v>71.890319500139199</v>
      </c>
      <c r="AT395">
        <v>2.4702556348795301</v>
      </c>
      <c r="AU395">
        <v>13.416774602484701</v>
      </c>
      <c r="AV395">
        <v>0.45104790333525502</v>
      </c>
      <c r="AW395">
        <v>2.98810775148003</v>
      </c>
      <c r="AX395">
        <v>0.98145113605815004</v>
      </c>
    </row>
    <row r="396" spans="1:50" x14ac:dyDescent="0.25">
      <c r="A396" t="s">
        <v>940</v>
      </c>
      <c r="B396" s="63">
        <v>183.12966786468101</v>
      </c>
      <c r="C396" s="133">
        <v>708.35135458463697</v>
      </c>
      <c r="D396" s="140">
        <v>13.4230255847027</v>
      </c>
      <c r="E396" s="87">
        <v>1.0414954740828899</v>
      </c>
      <c r="F396" s="31">
        <f t="shared" si="20"/>
        <v>13.897320568454347</v>
      </c>
      <c r="G396" s="89">
        <f t="shared" si="21"/>
        <v>1.0414954740828899</v>
      </c>
      <c r="H396" s="115">
        <v>0.37295975491267802</v>
      </c>
      <c r="I396" s="147">
        <v>3.1841236267024002E-2</v>
      </c>
      <c r="J396" s="150">
        <v>0.90882239133799103</v>
      </c>
      <c r="K396" s="167">
        <v>35.870393258528402</v>
      </c>
      <c r="L396">
        <v>3.7834450670929698</v>
      </c>
      <c r="M396" s="32">
        <f t="shared" si="22"/>
        <v>37.137853227248691</v>
      </c>
      <c r="N396" s="92">
        <f t="shared" si="23"/>
        <v>3.7834450670929698</v>
      </c>
      <c r="O396" s="50">
        <v>2.6861721260856899</v>
      </c>
      <c r="P396" s="50">
        <v>0.22900194791848399</v>
      </c>
      <c r="Q396" s="77">
        <v>0.80826550345301418</v>
      </c>
      <c r="R396" s="61"/>
      <c r="Y396">
        <v>6220.0197645941498</v>
      </c>
      <c r="Z396">
        <v>211.84141229821699</v>
      </c>
      <c r="AA396">
        <v>49324.124125943199</v>
      </c>
      <c r="AB396">
        <v>1768.3563405622999</v>
      </c>
      <c r="AC396">
        <v>650.39258051891795</v>
      </c>
      <c r="AD396">
        <v>50.388930409301103</v>
      </c>
      <c r="AE396">
        <v>212598.06768839699</v>
      </c>
      <c r="AF396">
        <v>10286.232451641999</v>
      </c>
      <c r="AG396">
        <v>1.1575296662957</v>
      </c>
      <c r="AH396">
        <v>9.3641832376847006E-2</v>
      </c>
      <c r="AI396">
        <v>292.87224657225801</v>
      </c>
      <c r="AJ396">
        <v>23.394916544063602</v>
      </c>
      <c r="AK396">
        <v>6.4592266503117104</v>
      </c>
      <c r="AL396">
        <v>1.10316011701697</v>
      </c>
      <c r="AM396">
        <v>6.17388071355776</v>
      </c>
      <c r="AN396">
        <v>0.49169179232021298</v>
      </c>
      <c r="AO396">
        <v>2.4640573843941298</v>
      </c>
      <c r="AP396">
        <v>0.20192692233717899</v>
      </c>
      <c r="AQ396">
        <v>0.69753886869488602</v>
      </c>
      <c r="AR396">
        <v>9.6867362376537994E-2</v>
      </c>
      <c r="AS396">
        <v>85.893736490065194</v>
      </c>
      <c r="AT396">
        <v>2.68227266402904</v>
      </c>
      <c r="AU396">
        <v>16.4059585727436</v>
      </c>
      <c r="AV396">
        <v>0.51266753874761095</v>
      </c>
      <c r="AW396">
        <v>0.16808828061422801</v>
      </c>
      <c r="AX396">
        <v>1.5844905277059E-2</v>
      </c>
    </row>
    <row r="397" spans="1:50" x14ac:dyDescent="0.25">
      <c r="A397" t="s">
        <v>941</v>
      </c>
      <c r="B397" s="63">
        <v>2181.5979066069399</v>
      </c>
      <c r="C397" s="133">
        <v>10943.557578481399</v>
      </c>
      <c r="D397" s="140">
        <v>1.5944519465284399</v>
      </c>
      <c r="E397" s="87">
        <v>0.53543759301173199</v>
      </c>
      <c r="F397" s="31">
        <f t="shared" si="20"/>
        <v>1.6507910002909034</v>
      </c>
      <c r="G397" s="89">
        <f t="shared" si="21"/>
        <v>0.53543759301173199</v>
      </c>
      <c r="H397" s="115">
        <v>0.28368292020201102</v>
      </c>
      <c r="I397" s="147">
        <v>4.0461759650205001E-2</v>
      </c>
      <c r="J397" s="150">
        <v>0.42473118807026172</v>
      </c>
      <c r="K397" s="167">
        <v>5.6110390914049599</v>
      </c>
      <c r="L397">
        <v>1.3423980254629599</v>
      </c>
      <c r="M397" s="32">
        <f t="shared" si="22"/>
        <v>5.8093019702093223</v>
      </c>
      <c r="N397" s="92">
        <f t="shared" si="23"/>
        <v>1.3423980254629599</v>
      </c>
      <c r="O397" s="50">
        <v>3.52115602620762</v>
      </c>
      <c r="P397" s="50">
        <v>0.30976379941708099</v>
      </c>
      <c r="Q397" s="77">
        <v>0.36771164413844648</v>
      </c>
      <c r="R397" s="61"/>
      <c r="Y397">
        <v>5801.9876121035904</v>
      </c>
      <c r="Z397">
        <v>185.25711854078801</v>
      </c>
      <c r="AA397">
        <v>53110.7073855212</v>
      </c>
      <c r="AB397">
        <v>1766.8573024903999</v>
      </c>
      <c r="AC397">
        <v>5870.5069433591998</v>
      </c>
      <c r="AD397">
        <v>1153.8607282887699</v>
      </c>
      <c r="AE397">
        <v>208155.323820408</v>
      </c>
      <c r="AF397">
        <v>9746.2304641204901</v>
      </c>
      <c r="AG397">
        <v>0.79311467747016395</v>
      </c>
      <c r="AH397">
        <v>4.6333305644613E-2</v>
      </c>
      <c r="AI397">
        <v>352.84254938599798</v>
      </c>
      <c r="AJ397">
        <v>24.6936596553304</v>
      </c>
      <c r="AK397">
        <v>96.665888935873696</v>
      </c>
      <c r="AL397">
        <v>3.6456234557942699</v>
      </c>
      <c r="AM397">
        <v>4.3062572186224002E-2</v>
      </c>
      <c r="AN397">
        <v>1.5810087742975001E-2</v>
      </c>
      <c r="AO397">
        <v>3.1794611264958E-2</v>
      </c>
      <c r="AP397">
        <v>1.2790764100406001E-2</v>
      </c>
      <c r="AQ397">
        <v>0.18618646814671</v>
      </c>
      <c r="AR397">
        <v>3.3401963380759001E-2</v>
      </c>
      <c r="AS397">
        <v>155.011760325838</v>
      </c>
      <c r="AT397">
        <v>4.6303831814746399</v>
      </c>
      <c r="AU397">
        <v>31.015728783306901</v>
      </c>
      <c r="AV397">
        <v>0.93237912279889301</v>
      </c>
      <c r="AW397">
        <v>2.6600091793802001</v>
      </c>
      <c r="AX397">
        <v>0.96779579840603602</v>
      </c>
    </row>
    <row r="398" spans="1:50" x14ac:dyDescent="0.25">
      <c r="A398" t="s">
        <v>942</v>
      </c>
      <c r="B398" s="63">
        <v>221.77782520559199</v>
      </c>
      <c r="C398" s="133">
        <v>655.24862199017196</v>
      </c>
      <c r="D398" s="140">
        <v>25.117514726619302</v>
      </c>
      <c r="E398" s="87">
        <v>4.4757928830816196</v>
      </c>
      <c r="F398" s="31">
        <f t="shared" si="20"/>
        <v>26.0050278408549</v>
      </c>
      <c r="G398" s="89">
        <f t="shared" si="21"/>
        <v>4.4757928830816196</v>
      </c>
      <c r="H398" s="115">
        <v>0.49467589344047602</v>
      </c>
      <c r="I398" s="147">
        <v>5.8085677505100998E-2</v>
      </c>
      <c r="J398" s="150">
        <v>0.65895384530041956</v>
      </c>
      <c r="K398" s="167">
        <v>50.972267552067599</v>
      </c>
      <c r="L398">
        <v>4.9854443719943404</v>
      </c>
      <c r="M398" s="32">
        <f t="shared" si="22"/>
        <v>52.773343669954471</v>
      </c>
      <c r="N398" s="92">
        <f t="shared" si="23"/>
        <v>4.9854443719943404</v>
      </c>
      <c r="O398" s="50">
        <v>2.0440708520490398</v>
      </c>
      <c r="P398" s="50">
        <v>0.22317512495104599</v>
      </c>
      <c r="Q398" s="77">
        <v>0.89581860805953051</v>
      </c>
      <c r="R398" s="61"/>
      <c r="Y398">
        <v>6137.3585305924098</v>
      </c>
      <c r="Z398">
        <v>200.921642845527</v>
      </c>
      <c r="AA398">
        <v>51418.042706055698</v>
      </c>
      <c r="AB398">
        <v>1780.4912907036401</v>
      </c>
      <c r="AC398">
        <v>662.09239888000297</v>
      </c>
      <c r="AD398">
        <v>49.846322448013197</v>
      </c>
      <c r="AE398">
        <v>203221.65598851701</v>
      </c>
      <c r="AF398">
        <v>9489.3989691553907</v>
      </c>
      <c r="AG398">
        <v>6.3858242799397296</v>
      </c>
      <c r="AH398">
        <v>0.67203633645748895</v>
      </c>
      <c r="AI398">
        <v>375.94894893505602</v>
      </c>
      <c r="AJ398">
        <v>27.0790769568065</v>
      </c>
      <c r="AK398">
        <v>6.2143225454983204</v>
      </c>
      <c r="AL398">
        <v>1.3194967303687</v>
      </c>
      <c r="AM398">
        <v>8.1571249074359004E-2</v>
      </c>
      <c r="AN398">
        <v>2.7341947415360002E-2</v>
      </c>
      <c r="AO398">
        <v>6.4300521425400006E-2</v>
      </c>
      <c r="AP398">
        <v>2.2850082500022E-2</v>
      </c>
      <c r="AQ398">
        <v>0.21780157059042199</v>
      </c>
      <c r="AR398">
        <v>4.5191190087643003E-2</v>
      </c>
      <c r="AS398">
        <v>148.63784645741299</v>
      </c>
      <c r="AT398">
        <v>4.5294222230970798</v>
      </c>
      <c r="AU398">
        <v>28.600099004690399</v>
      </c>
      <c r="AV398">
        <v>0.86525565980997099</v>
      </c>
      <c r="AW398">
        <v>0.15592362299748999</v>
      </c>
      <c r="AX398">
        <v>2.9180334535614E-2</v>
      </c>
    </row>
    <row r="399" spans="1:50" x14ac:dyDescent="0.25">
      <c r="A399" t="s">
        <v>943</v>
      </c>
      <c r="B399" s="63">
        <v>118810.518125766</v>
      </c>
      <c r="C399" s="133">
        <v>620954.12866099202</v>
      </c>
      <c r="D399" s="140">
        <v>2.1205767713173999E-2</v>
      </c>
      <c r="E399" s="87">
        <v>7.573287935931E-3</v>
      </c>
      <c r="F399" s="31">
        <f t="shared" si="20"/>
        <v>2.1955061468854776E-2</v>
      </c>
      <c r="G399" s="89">
        <f t="shared" si="21"/>
        <v>7.573287935931E-3</v>
      </c>
      <c r="H399" s="115">
        <v>0.28161979168058199</v>
      </c>
      <c r="I399" s="147">
        <v>1.696747855277E-3</v>
      </c>
      <c r="J399" s="150">
        <v>1.6870333456771355E-2</v>
      </c>
      <c r="K399" s="167">
        <v>7.5373426400149005E-2</v>
      </c>
      <c r="L399">
        <v>2.6609944939281999E-2</v>
      </c>
      <c r="M399" s="32">
        <f t="shared" si="22"/>
        <v>7.8036703604247123E-2</v>
      </c>
      <c r="N399" s="92">
        <f t="shared" si="23"/>
        <v>2.6609944939281999E-2</v>
      </c>
      <c r="O399" s="50">
        <v>3.5612411337902898</v>
      </c>
      <c r="P399" s="50">
        <v>2.2963718226147001E-2</v>
      </c>
      <c r="Q399" s="77">
        <v>1.8264807974064302E-2</v>
      </c>
      <c r="R399" s="61"/>
      <c r="Y399">
        <v>6151.63671238814</v>
      </c>
      <c r="Z399">
        <v>202.02313291634999</v>
      </c>
      <c r="AA399">
        <v>50729.4899912283</v>
      </c>
      <c r="AB399">
        <v>1722.0896313968501</v>
      </c>
      <c r="AC399">
        <v>647.85678225963102</v>
      </c>
      <c r="AD399">
        <v>47.893713785002298</v>
      </c>
      <c r="AE399">
        <v>206397.03158290201</v>
      </c>
      <c r="AF399">
        <v>9701.1344179607295</v>
      </c>
      <c r="AG399">
        <v>5.8619043568623903</v>
      </c>
      <c r="AH399">
        <v>1.3810802123888399</v>
      </c>
      <c r="AI399">
        <v>371.47390872826497</v>
      </c>
      <c r="AJ399">
        <v>25.775189208972701</v>
      </c>
      <c r="AK399">
        <v>2718.3093018212498</v>
      </c>
      <c r="AL399">
        <v>495.470096033853</v>
      </c>
      <c r="AM399">
        <v>33.950103979424497</v>
      </c>
      <c r="AN399">
        <v>8.8620403421115306</v>
      </c>
      <c r="AO399">
        <v>14.4156134732123</v>
      </c>
      <c r="AP399">
        <v>3.7656563399093801</v>
      </c>
      <c r="AQ399">
        <v>3.79939502042438</v>
      </c>
      <c r="AR399">
        <v>0.85898926102586204</v>
      </c>
      <c r="AS399">
        <v>116.365931982371</v>
      </c>
      <c r="AT399">
        <v>3.7447186783389701</v>
      </c>
      <c r="AU399">
        <v>22.644603093272799</v>
      </c>
      <c r="AV399">
        <v>0.74119047071921795</v>
      </c>
      <c r="AW399">
        <v>148.27848279167699</v>
      </c>
      <c r="AX399">
        <v>26.824613393954401</v>
      </c>
    </row>
    <row r="400" spans="1:50" x14ac:dyDescent="0.25">
      <c r="A400" t="s">
        <v>944</v>
      </c>
      <c r="B400" s="63">
        <v>3210.7512646477498</v>
      </c>
      <c r="C400" s="133">
        <v>16202.477914356399</v>
      </c>
      <c r="D400" s="140">
        <v>0.49055993178878698</v>
      </c>
      <c r="E400" s="87">
        <v>0.15176048972896999</v>
      </c>
      <c r="F400" s="31">
        <f t="shared" ref="F400:F463" si="24">IF(ISNUMBER(D400),(D400*(EXP(B$2*0.00001867)-1)/(EXP(B$3*0.00001867)-1)),"&lt; DL")</f>
        <v>0.50789358830376297</v>
      </c>
      <c r="G400" s="89">
        <f t="shared" ref="G400:G463" si="25">E400</f>
        <v>0.15176048972896999</v>
      </c>
      <c r="H400" s="115">
        <v>0.28569236154007299</v>
      </c>
      <c r="I400" s="147">
        <v>1.7517842022558999E-2</v>
      </c>
      <c r="J400" s="150">
        <v>0.19820533043570043</v>
      </c>
      <c r="K400" s="167">
        <v>1.7142543364760201</v>
      </c>
      <c r="L400">
        <v>0.41496638832612198</v>
      </c>
      <c r="M400" s="32">
        <f t="shared" ref="M400:M463" si="26">IF(ISNUMBER(K400),(K400*(EXP(B$2*0.00001867)-1)/(EXP(B$3*0.00001867)-1)),"&lt; DL")</f>
        <v>1.7748265396305511</v>
      </c>
      <c r="N400" s="92">
        <f t="shared" ref="N400:N463" si="27">L400</f>
        <v>0.41496638832612198</v>
      </c>
      <c r="O400" s="50">
        <v>3.4977142378969002</v>
      </c>
      <c r="P400" s="50">
        <v>0.15559139999989699</v>
      </c>
      <c r="Q400" s="77">
        <v>0.18376533876670903</v>
      </c>
      <c r="R400" s="61"/>
      <c r="Y400">
        <v>5803.5383679679499</v>
      </c>
      <c r="Z400">
        <v>184.15586785188799</v>
      </c>
      <c r="AA400">
        <v>48215.805428769403</v>
      </c>
      <c r="AB400">
        <v>1592.75194086336</v>
      </c>
      <c r="AC400">
        <v>596.17796482606298</v>
      </c>
      <c r="AD400">
        <v>43.521131275459801</v>
      </c>
      <c r="AE400">
        <v>199728.92924251701</v>
      </c>
      <c r="AF400">
        <v>9205.1474862194009</v>
      </c>
      <c r="AG400">
        <v>5.0259290819444598</v>
      </c>
      <c r="AH400">
        <v>0.27785993876840398</v>
      </c>
      <c r="AI400">
        <v>243.89891610580901</v>
      </c>
      <c r="AJ400">
        <v>17.6715965866501</v>
      </c>
      <c r="AK400">
        <v>158.903284116799</v>
      </c>
      <c r="AL400">
        <v>68.135526259978306</v>
      </c>
      <c r="AM400">
        <v>6.5685725702423994E-2</v>
      </c>
      <c r="AN400">
        <v>2.0168838496776999E-2</v>
      </c>
      <c r="AO400">
        <v>6.4286123285704003E-2</v>
      </c>
      <c r="AP400">
        <v>1.8885700705166E-2</v>
      </c>
      <c r="AQ400">
        <v>0.21561130393233899</v>
      </c>
      <c r="AR400">
        <v>3.7161960624594002E-2</v>
      </c>
      <c r="AS400">
        <v>79.346406477741397</v>
      </c>
      <c r="AT400">
        <v>2.37316567738011</v>
      </c>
      <c r="AU400">
        <v>15.2508371279412</v>
      </c>
      <c r="AV400">
        <v>0.44974343198219702</v>
      </c>
      <c r="AW400">
        <v>4.20489583144301</v>
      </c>
      <c r="AX400">
        <v>1.8341298187144199</v>
      </c>
    </row>
    <row r="401" spans="1:50" x14ac:dyDescent="0.25">
      <c r="A401" t="s">
        <v>945</v>
      </c>
      <c r="B401" s="63">
        <v>474.19060936169302</v>
      </c>
      <c r="C401" s="133">
        <v>1824.27162396473</v>
      </c>
      <c r="D401" s="140">
        <v>8.8793835076956302</v>
      </c>
      <c r="E401" s="87">
        <v>0.88261229938617303</v>
      </c>
      <c r="F401" s="31">
        <f t="shared" si="24"/>
        <v>9.1931314797852171</v>
      </c>
      <c r="G401" s="89">
        <f t="shared" si="25"/>
        <v>0.88261229938617303</v>
      </c>
      <c r="H401" s="115">
        <v>0.37287873864495202</v>
      </c>
      <c r="I401" s="147">
        <v>3.3860489322369E-2</v>
      </c>
      <c r="J401" s="150">
        <v>0.91356288605142055</v>
      </c>
      <c r="K401" s="167">
        <v>23.653758765987</v>
      </c>
      <c r="L401">
        <v>2.28592479930894</v>
      </c>
      <c r="M401" s="32">
        <f t="shared" si="26"/>
        <v>24.489550894876668</v>
      </c>
      <c r="N401" s="92">
        <f t="shared" si="27"/>
        <v>2.28592479930894</v>
      </c>
      <c r="O401" s="50">
        <v>2.6737273862789701</v>
      </c>
      <c r="P401" s="50">
        <v>0.233014258546314</v>
      </c>
      <c r="Q401" s="77">
        <v>0.90178622436711242</v>
      </c>
      <c r="R401" s="61"/>
      <c r="Y401">
        <v>6245.6407546267401</v>
      </c>
      <c r="Z401">
        <v>224.19487790609901</v>
      </c>
      <c r="AA401">
        <v>47243.241249836297</v>
      </c>
      <c r="AB401">
        <v>1788.96711769238</v>
      </c>
      <c r="AC401">
        <v>538.16161184459997</v>
      </c>
      <c r="AD401">
        <v>42.205410309136099</v>
      </c>
      <c r="AE401">
        <v>206077.369204157</v>
      </c>
      <c r="AF401">
        <v>9965.88984302467</v>
      </c>
      <c r="AG401">
        <v>4.4609672064595198</v>
      </c>
      <c r="AH401">
        <v>0.28929299515627299</v>
      </c>
      <c r="AI401">
        <v>482.78478802644401</v>
      </c>
      <c r="AJ401">
        <v>35.966910540268799</v>
      </c>
      <c r="AK401">
        <v>10.160198712561099</v>
      </c>
      <c r="AL401">
        <v>2.2206061320252699</v>
      </c>
      <c r="AM401">
        <v>0.109126517948524</v>
      </c>
      <c r="AN401">
        <v>2.8416707341647002E-2</v>
      </c>
      <c r="AO401">
        <v>6.9256617740565005E-2</v>
      </c>
      <c r="AP401">
        <v>2.1255369694927001E-2</v>
      </c>
      <c r="AQ401">
        <v>0.31821272879040002</v>
      </c>
      <c r="AR401">
        <v>4.9340838034572003E-2</v>
      </c>
      <c r="AS401">
        <v>150.44489154924599</v>
      </c>
      <c r="AT401">
        <v>5.0131014223842998</v>
      </c>
      <c r="AU401">
        <v>27.365507114879598</v>
      </c>
      <c r="AV401">
        <v>0.878330972853404</v>
      </c>
      <c r="AW401">
        <v>0.42430456249933302</v>
      </c>
      <c r="AX401">
        <v>5.9946400685711998E-2</v>
      </c>
    </row>
    <row r="402" spans="1:50" x14ac:dyDescent="0.25">
      <c r="A402" t="s">
        <v>946</v>
      </c>
      <c r="B402" s="63">
        <v>174.42002630287899</v>
      </c>
      <c r="C402" s="133">
        <v>282.03065433102199</v>
      </c>
      <c r="D402" s="140">
        <v>64.094421344752007</v>
      </c>
      <c r="E402" s="87">
        <v>7.0696885395103397</v>
      </c>
      <c r="F402" s="31">
        <f t="shared" si="24"/>
        <v>66.359161312537267</v>
      </c>
      <c r="G402" s="89">
        <f t="shared" si="25"/>
        <v>7.0696885395103397</v>
      </c>
      <c r="H402" s="115">
        <v>0.89692975901069205</v>
      </c>
      <c r="I402" s="147">
        <v>0.123915599680433</v>
      </c>
      <c r="J402" s="150">
        <v>0.79838524233168962</v>
      </c>
      <c r="K402" s="167">
        <v>72.457805434467303</v>
      </c>
      <c r="L402">
        <v>5.9093862549084601</v>
      </c>
      <c r="M402" s="32">
        <f t="shared" si="26"/>
        <v>75.018060828034137</v>
      </c>
      <c r="N402" s="92">
        <f t="shared" si="27"/>
        <v>5.9093862549084601</v>
      </c>
      <c r="O402" s="50">
        <v>1.1297332505187301</v>
      </c>
      <c r="P402" s="50">
        <v>0.16049950850525899</v>
      </c>
      <c r="Q402" s="77">
        <v>0.57406280118229647</v>
      </c>
      <c r="R402" s="61"/>
      <c r="Y402">
        <v>6497.7990857112</v>
      </c>
      <c r="Z402">
        <v>263.60346101399398</v>
      </c>
      <c r="AA402">
        <v>45966.741810633597</v>
      </c>
      <c r="AB402">
        <v>1619.0514658167499</v>
      </c>
      <c r="AC402">
        <v>556.59073737259303</v>
      </c>
      <c r="AD402">
        <v>43.542710049240199</v>
      </c>
      <c r="AE402">
        <v>210164.18202096701</v>
      </c>
      <c r="AF402">
        <v>10388.634418060599</v>
      </c>
      <c r="AG402">
        <v>1.2710624003117299</v>
      </c>
      <c r="AH402">
        <v>0.28288164212253503</v>
      </c>
      <c r="AI402">
        <v>547.30550798790603</v>
      </c>
      <c r="AJ402">
        <v>39.2224509640374</v>
      </c>
      <c r="AK402">
        <v>3.6070813093713898</v>
      </c>
      <c r="AL402">
        <v>1.98690990394362</v>
      </c>
      <c r="AM402">
        <v>3.9597243426209997E-3</v>
      </c>
      <c r="AN402">
        <v>5.6864647944449998E-3</v>
      </c>
      <c r="AO402">
        <v>2.6960913958574001E-2</v>
      </c>
      <c r="AP402">
        <v>1.3990438298556E-2</v>
      </c>
      <c r="AQ402">
        <v>0.23493620210233099</v>
      </c>
      <c r="AR402">
        <v>4.4590815409639002E-2</v>
      </c>
      <c r="AS402">
        <v>160.95903221197099</v>
      </c>
      <c r="AT402">
        <v>7.56410931283017</v>
      </c>
      <c r="AU402">
        <v>30.323768293543001</v>
      </c>
      <c r="AV402">
        <v>1.4669219513260801</v>
      </c>
      <c r="AW402">
        <v>6.5133903555286005E-2</v>
      </c>
      <c r="AX402">
        <v>8.3974933026089993E-3</v>
      </c>
    </row>
    <row r="403" spans="1:50" x14ac:dyDescent="0.25">
      <c r="A403" t="s">
        <v>947</v>
      </c>
      <c r="B403" s="63">
        <v>183.692771814026</v>
      </c>
      <c r="C403" s="133">
        <v>192.57552874905099</v>
      </c>
      <c r="D403" s="140">
        <v>113.378978245353</v>
      </c>
      <c r="E403" s="87">
        <v>6.9202777325707698</v>
      </c>
      <c r="F403" s="31">
        <f t="shared" si="24"/>
        <v>117.3851600339016</v>
      </c>
      <c r="G403" s="89">
        <f t="shared" si="25"/>
        <v>6.9202777325707698</v>
      </c>
      <c r="H403" s="115">
        <v>1.38215647766879</v>
      </c>
      <c r="I403" s="147">
        <v>0.15405898450201799</v>
      </c>
      <c r="J403" s="150">
        <v>0.54759713615926231</v>
      </c>
      <c r="K403" s="167">
        <v>81.704493930953603</v>
      </c>
      <c r="L403">
        <v>4.9714583775727403</v>
      </c>
      <c r="M403" s="32">
        <f t="shared" si="26"/>
        <v>84.591475809732188</v>
      </c>
      <c r="N403" s="92">
        <f t="shared" si="27"/>
        <v>4.9714583775727403</v>
      </c>
      <c r="O403" s="50">
        <v>0.72287666886767599</v>
      </c>
      <c r="P403" s="50">
        <v>7.0486395819417E-2</v>
      </c>
      <c r="Q403" s="77">
        <v>0.62401749671375217</v>
      </c>
      <c r="R403" s="61"/>
      <c r="Y403">
        <v>6538.2765941806001</v>
      </c>
      <c r="Z403">
        <v>236.32711783875399</v>
      </c>
      <c r="AA403">
        <v>47883.784620170001</v>
      </c>
      <c r="AB403">
        <v>1772.9133270995701</v>
      </c>
      <c r="AC403">
        <v>570.05989939712595</v>
      </c>
      <c r="AD403">
        <v>42.306795399713998</v>
      </c>
      <c r="AE403">
        <v>212119.08683230099</v>
      </c>
      <c r="AF403">
        <v>10294.372113626099</v>
      </c>
      <c r="AG403">
        <v>0.47414866657503202</v>
      </c>
      <c r="AH403">
        <v>7.7057004906165003E-2</v>
      </c>
      <c r="AI403">
        <v>637.21727400573002</v>
      </c>
      <c r="AJ403">
        <v>43.399594551018097</v>
      </c>
      <c r="AK403">
        <v>2.1511671112853401</v>
      </c>
      <c r="AL403">
        <v>0.42328113874002699</v>
      </c>
      <c r="AM403">
        <v>0.141158457449892</v>
      </c>
      <c r="AN403">
        <v>3.1912529450258E-2</v>
      </c>
      <c r="AO403">
        <v>0.12184796317859101</v>
      </c>
      <c r="AP403">
        <v>2.7863285275095E-2</v>
      </c>
      <c r="AQ403">
        <v>0.37274813111856098</v>
      </c>
      <c r="AR403">
        <v>5.2788855495207003E-2</v>
      </c>
      <c r="AS403">
        <v>190.657394450781</v>
      </c>
      <c r="AT403">
        <v>6.16061225996802</v>
      </c>
      <c r="AU403">
        <v>35.284733535002097</v>
      </c>
      <c r="AV403">
        <v>1.15736831862763</v>
      </c>
      <c r="AW403">
        <v>4.2625772697049001E-2</v>
      </c>
      <c r="AX403">
        <v>3.831403910032E-3</v>
      </c>
    </row>
    <row r="404" spans="1:50" x14ac:dyDescent="0.25">
      <c r="A404" t="s">
        <v>948</v>
      </c>
      <c r="B404" s="63">
        <v>81.781883477964499</v>
      </c>
      <c r="C404" s="133">
        <v>254.365531892207</v>
      </c>
      <c r="D404" s="140">
        <v>22.262341420856199</v>
      </c>
      <c r="E404" s="87">
        <v>1.6753857844887099</v>
      </c>
      <c r="F404" s="31">
        <f t="shared" si="24"/>
        <v>23.04896860828493</v>
      </c>
      <c r="G404" s="89">
        <f t="shared" si="25"/>
        <v>1.6753857844887099</v>
      </c>
      <c r="H404" s="115">
        <v>0.47173176368551101</v>
      </c>
      <c r="I404" s="147">
        <v>8.0792398847527994E-2</v>
      </c>
      <c r="J404" s="150">
        <v>0.4394086522146759</v>
      </c>
      <c r="K404" s="167">
        <v>48.269710644993097</v>
      </c>
      <c r="L404">
        <v>6.3939860527299599</v>
      </c>
      <c r="M404" s="32">
        <f t="shared" si="26"/>
        <v>49.975293449823212</v>
      </c>
      <c r="N404" s="92">
        <f t="shared" si="27"/>
        <v>6.3939860527299599</v>
      </c>
      <c r="O404" s="50">
        <v>2.1886389474276098</v>
      </c>
      <c r="P404" s="50">
        <v>0.34732292639362899</v>
      </c>
      <c r="Q404" s="77">
        <v>0.83471392952999146</v>
      </c>
      <c r="R404" s="61"/>
      <c r="Y404">
        <v>5371.3206821066196</v>
      </c>
      <c r="Z404">
        <v>192.65459479504901</v>
      </c>
      <c r="AA404">
        <v>38555.451138149001</v>
      </c>
      <c r="AB404">
        <v>1806.7634137146299</v>
      </c>
      <c r="AC404">
        <v>444.62778803278201</v>
      </c>
      <c r="AD404">
        <v>39.792188220745899</v>
      </c>
      <c r="AE404">
        <v>173756.283594593</v>
      </c>
      <c r="AF404">
        <v>9216.5774200620999</v>
      </c>
      <c r="AG404">
        <v>14.514216219739399</v>
      </c>
      <c r="AH404">
        <v>0.61451677765285795</v>
      </c>
      <c r="AI404">
        <v>223.08232933137799</v>
      </c>
      <c r="AJ404">
        <v>20.597498960818999</v>
      </c>
      <c r="AK404">
        <v>2.2727007311107799</v>
      </c>
      <c r="AL404">
        <v>0.54099073846501899</v>
      </c>
      <c r="AM404">
        <v>0.117933508527211</v>
      </c>
      <c r="AN404">
        <v>4.9363385870091002E-2</v>
      </c>
      <c r="AO404">
        <v>5.8885795246473999E-2</v>
      </c>
      <c r="AP404">
        <v>3.2765514614857001E-2</v>
      </c>
      <c r="AQ404">
        <v>0.16573333252471101</v>
      </c>
      <c r="AR404">
        <v>5.8846386869490001E-2</v>
      </c>
      <c r="AS404">
        <v>55.637357402462101</v>
      </c>
      <c r="AT404">
        <v>2.55191583994432</v>
      </c>
      <c r="AU404">
        <v>10.209212167773201</v>
      </c>
      <c r="AV404">
        <v>0.36667214320144997</v>
      </c>
      <c r="AW404">
        <v>6.3403377817339998E-2</v>
      </c>
      <c r="AX404">
        <v>6.1341232246650002E-3</v>
      </c>
    </row>
    <row r="405" spans="1:50" x14ac:dyDescent="0.25">
      <c r="A405" t="s">
        <v>949</v>
      </c>
      <c r="B405" s="63">
        <v>6343.0724086632699</v>
      </c>
      <c r="C405" s="133">
        <v>33993.387903331801</v>
      </c>
      <c r="D405" s="140">
        <v>0.31516119866432302</v>
      </c>
      <c r="E405" s="87">
        <v>9.0405151589956004E-2</v>
      </c>
      <c r="F405" s="31">
        <f t="shared" si="24"/>
        <v>0.32629724058396264</v>
      </c>
      <c r="G405" s="89">
        <f t="shared" si="25"/>
        <v>9.0405151589956004E-2</v>
      </c>
      <c r="H405" s="115">
        <v>0.28344576545107603</v>
      </c>
      <c r="I405" s="147">
        <v>6.4105706566390001E-3</v>
      </c>
      <c r="J405" s="150">
        <v>7.8843570401794849E-2</v>
      </c>
      <c r="K405" s="167">
        <v>1.1139439950860399</v>
      </c>
      <c r="L405">
        <v>0.31568290480535799</v>
      </c>
      <c r="M405" s="32">
        <f t="shared" si="26"/>
        <v>1.1533045733487892</v>
      </c>
      <c r="N405" s="92">
        <f t="shared" si="27"/>
        <v>0.31568290480535799</v>
      </c>
      <c r="O405" s="50">
        <v>3.53914072975634</v>
      </c>
      <c r="P405" s="50">
        <v>6.8201347129817999E-2</v>
      </c>
      <c r="Q405" s="77">
        <v>6.7999765242704568E-2</v>
      </c>
      <c r="R405" s="61"/>
      <c r="Y405">
        <v>6578.4266003677803</v>
      </c>
      <c r="Z405">
        <v>232.41063284294501</v>
      </c>
      <c r="AA405">
        <v>48605.432788576698</v>
      </c>
      <c r="AB405">
        <v>1685.00314545128</v>
      </c>
      <c r="AC405">
        <v>553.24939971266599</v>
      </c>
      <c r="AD405">
        <v>40.868122177758003</v>
      </c>
      <c r="AE405">
        <v>212354.61376990899</v>
      </c>
      <c r="AF405">
        <v>10093.8041599725</v>
      </c>
      <c r="AG405">
        <v>0.50865066232586098</v>
      </c>
      <c r="AH405">
        <v>4.6663832083224999E-2</v>
      </c>
      <c r="AI405">
        <v>329.43761683479698</v>
      </c>
      <c r="AJ405">
        <v>23.796054867472101</v>
      </c>
      <c r="AK405">
        <v>267.01260504339001</v>
      </c>
      <c r="AL405">
        <v>81.456468518945599</v>
      </c>
      <c r="AM405">
        <v>0.202009590381733</v>
      </c>
      <c r="AN405">
        <v>3.3650062512373999E-2</v>
      </c>
      <c r="AO405">
        <v>0.14050500872338501</v>
      </c>
      <c r="AP405">
        <v>2.6239048585912E-2</v>
      </c>
      <c r="AQ405">
        <v>0.30875825558295</v>
      </c>
      <c r="AR405">
        <v>4.2036158032543E-2</v>
      </c>
      <c r="AS405">
        <v>92.716843218422099</v>
      </c>
      <c r="AT405">
        <v>3.5137808027272301</v>
      </c>
      <c r="AU405">
        <v>17.4436484388293</v>
      </c>
      <c r="AV405">
        <v>0.68563112399928805</v>
      </c>
      <c r="AW405">
        <v>7.7178586893598302</v>
      </c>
      <c r="AX405">
        <v>2.3048116602031099</v>
      </c>
    </row>
    <row r="406" spans="1:50" x14ac:dyDescent="0.25">
      <c r="A406" t="s">
        <v>950</v>
      </c>
      <c r="B406" s="63">
        <v>860.860183003006</v>
      </c>
      <c r="C406" s="133">
        <v>3620.8159946892401</v>
      </c>
      <c r="D406" s="140">
        <v>5.9293263084435202</v>
      </c>
      <c r="E406" s="87">
        <v>1.3000018793839501</v>
      </c>
      <c r="F406" s="31">
        <f t="shared" si="24"/>
        <v>6.1388356852509638</v>
      </c>
      <c r="G406" s="89">
        <f t="shared" si="25"/>
        <v>1.3000018793839501</v>
      </c>
      <c r="H406" s="115">
        <v>0.33909127414718898</v>
      </c>
      <c r="I406" s="147">
        <v>3.4626528401883003E-2</v>
      </c>
      <c r="J406" s="150">
        <v>0.46575090693549809</v>
      </c>
      <c r="K406" s="167">
        <v>17.457055786660099</v>
      </c>
      <c r="L406">
        <v>2.7418606855808298</v>
      </c>
      <c r="M406" s="32">
        <f t="shared" si="26"/>
        <v>18.073890935966634</v>
      </c>
      <c r="N406" s="92">
        <f t="shared" si="27"/>
        <v>2.7418606855808298</v>
      </c>
      <c r="O406" s="50">
        <v>2.9428978986560699</v>
      </c>
      <c r="P406" s="50">
        <v>0.24051964832749101</v>
      </c>
      <c r="Q406" s="77">
        <v>0.52035649608591994</v>
      </c>
      <c r="R406" s="61"/>
      <c r="Y406">
        <v>6197.42861525842</v>
      </c>
      <c r="Z406">
        <v>196.40687338730999</v>
      </c>
      <c r="AA406">
        <v>50250.811297885601</v>
      </c>
      <c r="AB406">
        <v>1652.6340195304001</v>
      </c>
      <c r="AC406">
        <v>618.71531305300402</v>
      </c>
      <c r="AD406">
        <v>45.781652248255398</v>
      </c>
      <c r="AE406">
        <v>206578.249545064</v>
      </c>
      <c r="AF406">
        <v>9537.1731059386693</v>
      </c>
      <c r="AG406">
        <v>3.3828520472790002E-2</v>
      </c>
      <c r="AH406">
        <v>8.5813917915289993E-3</v>
      </c>
      <c r="AI406">
        <v>456.16436904734201</v>
      </c>
      <c r="AJ406">
        <v>31.2471112569187</v>
      </c>
      <c r="AK406">
        <v>36.168415855169101</v>
      </c>
      <c r="AL406">
        <v>9.4993371470425707</v>
      </c>
      <c r="AM406" t="s">
        <v>141</v>
      </c>
      <c r="AN406">
        <v>9.2185065172599998E-4</v>
      </c>
      <c r="AO406">
        <v>3.5291371480642E-2</v>
      </c>
      <c r="AP406">
        <v>1.3921425593357999E-2</v>
      </c>
      <c r="AQ406">
        <v>0.21175520282305199</v>
      </c>
      <c r="AR406">
        <v>3.6886115434878998E-2</v>
      </c>
      <c r="AS406">
        <v>209.605760492076</v>
      </c>
      <c r="AT406">
        <v>6.2088920475061897</v>
      </c>
      <c r="AU406">
        <v>40.872509644542603</v>
      </c>
      <c r="AV406">
        <v>1.2016441595573599</v>
      </c>
      <c r="AW406">
        <v>0.94182998285302</v>
      </c>
      <c r="AX406">
        <v>0.26860455995399901</v>
      </c>
    </row>
    <row r="407" spans="1:50" x14ac:dyDescent="0.25">
      <c r="A407" t="s">
        <v>951</v>
      </c>
      <c r="B407" s="63">
        <v>161.20143875873299</v>
      </c>
      <c r="C407" s="133">
        <v>160.77187137744301</v>
      </c>
      <c r="D407" s="140">
        <v>136.74057153329801</v>
      </c>
      <c r="E407" s="87">
        <v>10.335128472182401</v>
      </c>
      <c r="F407" s="31">
        <f t="shared" si="24"/>
        <v>141.57222194954153</v>
      </c>
      <c r="G407" s="89">
        <f t="shared" si="25"/>
        <v>10.335128472182401</v>
      </c>
      <c r="H407" s="115">
        <v>1.4623180675637699</v>
      </c>
      <c r="I407" s="147">
        <v>0.117077991393282</v>
      </c>
      <c r="J407" s="150">
        <v>0.94402842595543746</v>
      </c>
      <c r="K407" s="167">
        <v>94.562363601057896</v>
      </c>
      <c r="L407">
        <v>4.7597472050290204</v>
      </c>
      <c r="M407" s="32">
        <f t="shared" si="26"/>
        <v>97.903671000396685</v>
      </c>
      <c r="N407" s="92">
        <f t="shared" si="27"/>
        <v>4.7597472050290204</v>
      </c>
      <c r="O407" s="50">
        <v>0.69008946913092695</v>
      </c>
      <c r="P407" s="50">
        <v>5.8734518533611002E-2</v>
      </c>
      <c r="Q407" s="77">
        <v>0.59139487358901321</v>
      </c>
      <c r="R407" s="61"/>
      <c r="Y407">
        <v>6334.9094451900401</v>
      </c>
      <c r="Z407">
        <v>200.17709151133599</v>
      </c>
      <c r="AA407">
        <v>51307.2147013828</v>
      </c>
      <c r="AB407">
        <v>1709.5562994351999</v>
      </c>
      <c r="AC407">
        <v>642.26207253453504</v>
      </c>
      <c r="AD407">
        <v>47.3048425608523</v>
      </c>
      <c r="AE407">
        <v>205340.24357497401</v>
      </c>
      <c r="AF407">
        <v>9463.7628816841407</v>
      </c>
      <c r="AG407">
        <v>7.8530601405749998E-3</v>
      </c>
      <c r="AH407">
        <v>4.2015458848710004E-3</v>
      </c>
      <c r="AI407">
        <v>493.82561748881699</v>
      </c>
      <c r="AJ407">
        <v>34.290696406816103</v>
      </c>
      <c r="AK407">
        <v>2.5031625162250002</v>
      </c>
      <c r="AL407">
        <v>0.32512565950572703</v>
      </c>
      <c r="AM407">
        <v>4.6898917683840004E-3</v>
      </c>
      <c r="AN407">
        <v>5.4998399043119997E-3</v>
      </c>
      <c r="AO407">
        <v>2.2582904929514001E-2</v>
      </c>
      <c r="AP407">
        <v>1.1361671072868E-2</v>
      </c>
      <c r="AQ407">
        <v>0.216135331109194</v>
      </c>
      <c r="AR407">
        <v>3.8059283261234998E-2</v>
      </c>
      <c r="AS407">
        <v>220.14678480665199</v>
      </c>
      <c r="AT407">
        <v>6.5000675625353903</v>
      </c>
      <c r="AU407">
        <v>43.780112617283102</v>
      </c>
      <c r="AV407">
        <v>1.28712714459769</v>
      </c>
      <c r="AW407">
        <v>4.3648008913071003E-2</v>
      </c>
      <c r="AX407">
        <v>4.9015632815060002E-3</v>
      </c>
    </row>
    <row r="408" spans="1:50" x14ac:dyDescent="0.25">
      <c r="A408" t="s">
        <v>952</v>
      </c>
      <c r="B408" s="63">
        <v>3580.81510719783</v>
      </c>
      <c r="C408" s="133">
        <v>18442.4759472306</v>
      </c>
      <c r="D408" s="140">
        <v>0.90503021164181896</v>
      </c>
      <c r="E408" s="87">
        <v>0.261723889982172</v>
      </c>
      <c r="F408" s="31">
        <f t="shared" si="24"/>
        <v>0.93700894004524193</v>
      </c>
      <c r="G408" s="89">
        <f t="shared" si="25"/>
        <v>0.261723889982172</v>
      </c>
      <c r="H408" s="115">
        <v>0.29276468298215003</v>
      </c>
      <c r="I408" s="147">
        <v>4.2766932342362E-2</v>
      </c>
      <c r="J408" s="150">
        <v>0.50513693487428302</v>
      </c>
      <c r="K408" s="167">
        <v>3.0878735307407301</v>
      </c>
      <c r="L408">
        <v>0.67636453152275</v>
      </c>
      <c r="M408" s="32">
        <f t="shared" si="26"/>
        <v>3.196981787806028</v>
      </c>
      <c r="N408" s="92">
        <f t="shared" si="27"/>
        <v>0.67636453152275</v>
      </c>
      <c r="O408" s="50">
        <v>3.4119082739623101</v>
      </c>
      <c r="P408" s="50">
        <v>0.34196244995943897</v>
      </c>
      <c r="Q408" s="77">
        <v>0.45757232809165088</v>
      </c>
      <c r="R408" s="61"/>
      <c r="Y408">
        <v>5961.9391094487901</v>
      </c>
      <c r="Z408">
        <v>189.29581144109201</v>
      </c>
      <c r="AA408">
        <v>53592.1021616125</v>
      </c>
      <c r="AB408">
        <v>1751.6222776090201</v>
      </c>
      <c r="AC408">
        <v>711.08272356109705</v>
      </c>
      <c r="AD408">
        <v>50.835931918121901</v>
      </c>
      <c r="AE408">
        <v>202224.35161016899</v>
      </c>
      <c r="AF408">
        <v>9320.1570194991691</v>
      </c>
      <c r="AG408">
        <v>0.35428725709705899</v>
      </c>
      <c r="AH408">
        <v>2.9282647322227E-2</v>
      </c>
      <c r="AI408">
        <v>413.34912513734201</v>
      </c>
      <c r="AJ408">
        <v>28.8504805913844</v>
      </c>
      <c r="AK408">
        <v>169.64119327956701</v>
      </c>
      <c r="AL408">
        <v>82.537510873771595</v>
      </c>
      <c r="AM408">
        <v>2.9776565221007201</v>
      </c>
      <c r="AN408">
        <v>0.16584752049023699</v>
      </c>
      <c r="AO408">
        <v>1.33022747959776</v>
      </c>
      <c r="AP408">
        <v>9.3700344884907999E-2</v>
      </c>
      <c r="AQ408">
        <v>0.46780660565625698</v>
      </c>
      <c r="AR408">
        <v>5.5313536303209003E-2</v>
      </c>
      <c r="AS408">
        <v>155.71863758175601</v>
      </c>
      <c r="AT408">
        <v>4.5977581090559401</v>
      </c>
      <c r="AU408">
        <v>30.335600816013201</v>
      </c>
      <c r="AV408">
        <v>0.89186100545927205</v>
      </c>
      <c r="AW408">
        <v>4.70567175763607</v>
      </c>
      <c r="AX408">
        <v>2.2326939938861399</v>
      </c>
    </row>
    <row r="409" spans="1:50" x14ac:dyDescent="0.25">
      <c r="A409" t="s">
        <v>953</v>
      </c>
      <c r="B409" s="63">
        <v>465.63717319037499</v>
      </c>
      <c r="C409" s="133">
        <v>1897.6852803721899</v>
      </c>
      <c r="D409" s="140">
        <v>9.0763070446085603</v>
      </c>
      <c r="E409" s="87">
        <v>2.1026744456617199</v>
      </c>
      <c r="F409" s="31">
        <f t="shared" si="24"/>
        <v>9.3970131980076488</v>
      </c>
      <c r="G409" s="89">
        <f t="shared" si="25"/>
        <v>2.1026744456617199</v>
      </c>
      <c r="H409" s="115">
        <v>0.35771963331348899</v>
      </c>
      <c r="I409" s="147">
        <v>5.089071736221E-2</v>
      </c>
      <c r="J409" s="150">
        <v>0.61409129137995466</v>
      </c>
      <c r="K409" s="167">
        <v>25.327878875033502</v>
      </c>
      <c r="L409">
        <v>3.78537521618648</v>
      </c>
      <c r="M409" s="32">
        <f t="shared" si="26"/>
        <v>26.222825086950728</v>
      </c>
      <c r="N409" s="92">
        <f t="shared" si="27"/>
        <v>3.78537521618648</v>
      </c>
      <c r="O409" s="50">
        <v>2.7923227935950599</v>
      </c>
      <c r="P409" s="50">
        <v>0.30867865080787898</v>
      </c>
      <c r="Q409" s="77">
        <v>0.73965782843061179</v>
      </c>
      <c r="R409" s="61"/>
      <c r="Y409">
        <v>6007.0133875726297</v>
      </c>
      <c r="Z409">
        <v>194.371172414066</v>
      </c>
      <c r="AA409">
        <v>51450.132507618699</v>
      </c>
      <c r="AB409">
        <v>1675.66756292068</v>
      </c>
      <c r="AC409">
        <v>659.39254877344399</v>
      </c>
      <c r="AD409">
        <v>47.526697831938101</v>
      </c>
      <c r="AE409">
        <v>203378.892078668</v>
      </c>
      <c r="AF409">
        <v>9374.3078563452891</v>
      </c>
      <c r="AG409">
        <v>0.74812691173261503</v>
      </c>
      <c r="AH409">
        <v>6.3979240084850994E-2</v>
      </c>
      <c r="AI409">
        <v>424.66229708339699</v>
      </c>
      <c r="AJ409">
        <v>30.235413563835699</v>
      </c>
      <c r="AK409">
        <v>16.403071725799801</v>
      </c>
      <c r="AL409">
        <v>5.2727303934707601</v>
      </c>
      <c r="AM409">
        <v>0.32121451391565897</v>
      </c>
      <c r="AN409">
        <v>4.5258860362459997E-2</v>
      </c>
      <c r="AO409">
        <v>0.18622978422577</v>
      </c>
      <c r="AP409">
        <v>3.2005707874778001E-2</v>
      </c>
      <c r="AQ409">
        <v>0.31190624680603501</v>
      </c>
      <c r="AR409">
        <v>4.4580600069186002E-2</v>
      </c>
      <c r="AS409">
        <v>164.275780866041</v>
      </c>
      <c r="AT409">
        <v>4.8964808111807701</v>
      </c>
      <c r="AU409">
        <v>31.738414633217602</v>
      </c>
      <c r="AV409">
        <v>0.94357390250224504</v>
      </c>
      <c r="AW409">
        <v>0.48206348171082702</v>
      </c>
      <c r="AX409">
        <v>0.167649983971667</v>
      </c>
    </row>
    <row r="410" spans="1:50" x14ac:dyDescent="0.25">
      <c r="A410" t="s">
        <v>954</v>
      </c>
      <c r="B410" s="63">
        <v>3373.57807612019</v>
      </c>
      <c r="C410" s="133">
        <v>16673.970566775301</v>
      </c>
      <c r="D410" s="140">
        <v>1.0649818645860201</v>
      </c>
      <c r="E410" s="87">
        <v>0.332392524521054</v>
      </c>
      <c r="F410" s="31">
        <f t="shared" si="24"/>
        <v>1.1026123937817083</v>
      </c>
      <c r="G410" s="89">
        <f t="shared" si="25"/>
        <v>0.332392524521054</v>
      </c>
      <c r="H410" s="115">
        <v>0.29116868962689701</v>
      </c>
      <c r="I410" s="147">
        <v>7.4850858865999998E-3</v>
      </c>
      <c r="J410" s="150">
        <v>8.2365071603896653E-2</v>
      </c>
      <c r="K410" s="167">
        <v>3.6534386274312101</v>
      </c>
      <c r="L410">
        <v>0.92157053154033197</v>
      </c>
      <c r="M410" s="32">
        <f t="shared" si="26"/>
        <v>3.782530805904734</v>
      </c>
      <c r="N410" s="92">
        <f t="shared" si="27"/>
        <v>0.92157053154033197</v>
      </c>
      <c r="O410" s="50">
        <v>3.4347051397362298</v>
      </c>
      <c r="P410" s="50">
        <v>7.8838560283568004E-2</v>
      </c>
      <c r="Q410" s="77">
        <v>9.0996033489129449E-2</v>
      </c>
      <c r="R410" s="61"/>
      <c r="Y410">
        <v>5911.0102589223297</v>
      </c>
      <c r="Z410">
        <v>194.81530063219299</v>
      </c>
      <c r="AA410">
        <v>50910.392014538797</v>
      </c>
      <c r="AB410">
        <v>1733.2399579535499</v>
      </c>
      <c r="AC410">
        <v>614.61745489442399</v>
      </c>
      <c r="AD410">
        <v>44.520414665674799</v>
      </c>
      <c r="AE410">
        <v>200526.30020863499</v>
      </c>
      <c r="AF410">
        <v>9507.8568441467705</v>
      </c>
      <c r="AG410">
        <v>1.3810191232171301</v>
      </c>
      <c r="AH410">
        <v>0.30257546490686399</v>
      </c>
      <c r="AI410">
        <v>363.54632632032701</v>
      </c>
      <c r="AJ410">
        <v>25.381025506488601</v>
      </c>
      <c r="AK410">
        <v>140.12848021203101</v>
      </c>
      <c r="AL410">
        <v>19.792724778199599</v>
      </c>
      <c r="AM410">
        <v>1.4125915587509001E-2</v>
      </c>
      <c r="AN410">
        <v>8.9858712113620003E-3</v>
      </c>
      <c r="AO410">
        <v>1.8685676168284E-2</v>
      </c>
      <c r="AP410">
        <v>9.7107225820300003E-3</v>
      </c>
      <c r="AQ410">
        <v>0.16807802931206101</v>
      </c>
      <c r="AR410">
        <v>3.1502328935309E-2</v>
      </c>
      <c r="AS410">
        <v>157.16869396682199</v>
      </c>
      <c r="AT410">
        <v>4.7804628125055402</v>
      </c>
      <c r="AU410">
        <v>31.1530285908702</v>
      </c>
      <c r="AV410">
        <v>0.94449150899929002</v>
      </c>
      <c r="AW410">
        <v>4.0004510788883199</v>
      </c>
      <c r="AX410">
        <v>0.55190837811478999</v>
      </c>
    </row>
    <row r="411" spans="1:50" x14ac:dyDescent="0.25">
      <c r="A411" t="s">
        <v>955</v>
      </c>
      <c r="B411" s="63">
        <v>1362.3032150409099</v>
      </c>
      <c r="C411" s="133">
        <v>6645.7672590392103</v>
      </c>
      <c r="D411" s="140">
        <v>1.2355264326391999</v>
      </c>
      <c r="E411" s="87">
        <v>0.18139413335201501</v>
      </c>
      <c r="F411" s="31">
        <f t="shared" si="24"/>
        <v>1.2791830572649601</v>
      </c>
      <c r="G411" s="89">
        <f t="shared" si="25"/>
        <v>0.18139413335201501</v>
      </c>
      <c r="H411" s="115">
        <v>0.29327555819343398</v>
      </c>
      <c r="I411" s="147">
        <v>6.7806708021040003E-3</v>
      </c>
      <c r="J411" s="150">
        <v>0.1574800681735059</v>
      </c>
      <c r="K411" s="167">
        <v>4.2082338561064301</v>
      </c>
      <c r="L411">
        <v>0.57620665040108199</v>
      </c>
      <c r="M411" s="32">
        <f t="shared" si="26"/>
        <v>4.3569294088199522</v>
      </c>
      <c r="N411" s="92">
        <f t="shared" si="27"/>
        <v>0.57620665040108199</v>
      </c>
      <c r="O411" s="50">
        <v>3.4069592378601099</v>
      </c>
      <c r="P411" s="50">
        <v>7.4352832962052001E-2</v>
      </c>
      <c r="Q411" s="77">
        <v>0.15938673801501699</v>
      </c>
      <c r="R411" s="61"/>
      <c r="Y411">
        <v>6014.0734510420498</v>
      </c>
      <c r="Z411">
        <v>190.03898034868001</v>
      </c>
      <c r="AA411">
        <v>51312.431395204003</v>
      </c>
      <c r="AB411">
        <v>1676.4837515010699</v>
      </c>
      <c r="AC411">
        <v>677.79988539230203</v>
      </c>
      <c r="AD411">
        <v>48.830725267006997</v>
      </c>
      <c r="AE411">
        <v>206990.02849895399</v>
      </c>
      <c r="AF411">
        <v>9565.6501915704303</v>
      </c>
      <c r="AG411">
        <v>4.2118363300522601</v>
      </c>
      <c r="AH411">
        <v>0.45265927503356101</v>
      </c>
      <c r="AI411">
        <v>255.354901507672</v>
      </c>
      <c r="AJ411">
        <v>18.472619451615699</v>
      </c>
      <c r="AK411">
        <v>60.257760280199697</v>
      </c>
      <c r="AL411">
        <v>9.1529499864522208</v>
      </c>
      <c r="AM411">
        <v>2.73935373122338</v>
      </c>
      <c r="AN411">
        <v>0.94711808189038005</v>
      </c>
      <c r="AO411">
        <v>0.16047007010542799</v>
      </c>
      <c r="AP411">
        <v>2.9723878158383999E-2</v>
      </c>
      <c r="AQ411">
        <v>0.32264345990613402</v>
      </c>
      <c r="AR411">
        <v>4.5279316972157001E-2</v>
      </c>
      <c r="AS411">
        <v>79.743050472777796</v>
      </c>
      <c r="AT411">
        <v>2.3581358966449701</v>
      </c>
      <c r="AU411">
        <v>15.1956461361079</v>
      </c>
      <c r="AV411">
        <v>0.44674916194171999</v>
      </c>
      <c r="AW411">
        <v>1.6835973322396001</v>
      </c>
      <c r="AX411">
        <v>0.24660684518898901</v>
      </c>
    </row>
    <row r="412" spans="1:50" x14ac:dyDescent="0.25">
      <c r="A412" t="s">
        <v>956</v>
      </c>
      <c r="B412" s="63">
        <v>129.173519567407</v>
      </c>
      <c r="C412" s="133">
        <v>363.81323247441799</v>
      </c>
      <c r="D412" s="140">
        <v>25.654298280990702</v>
      </c>
      <c r="E412" s="87">
        <v>1.4784700628276799</v>
      </c>
      <c r="F412" s="31">
        <f t="shared" si="24"/>
        <v>26.560778337186754</v>
      </c>
      <c r="G412" s="89">
        <f t="shared" si="25"/>
        <v>1.4784700628276799</v>
      </c>
      <c r="H412" s="115">
        <v>0.51140947085050004</v>
      </c>
      <c r="I412" s="147">
        <v>4.3362383834572998E-2</v>
      </c>
      <c r="J412" s="150">
        <v>0.67968551119114118</v>
      </c>
      <c r="K412" s="167">
        <v>50.269871038062497</v>
      </c>
      <c r="L412">
        <v>3.62694510143591</v>
      </c>
      <c r="M412" s="32">
        <f t="shared" si="26"/>
        <v>52.046128374140821</v>
      </c>
      <c r="N412" s="92">
        <f t="shared" si="27"/>
        <v>3.62694510143591</v>
      </c>
      <c r="O412" s="50">
        <v>1.95121127762657</v>
      </c>
      <c r="P412" s="50">
        <v>0.165402206675719</v>
      </c>
      <c r="Q412" s="77">
        <v>0.85113060871575597</v>
      </c>
      <c r="R412" s="61"/>
      <c r="Y412">
        <v>6072.1267212804596</v>
      </c>
      <c r="Z412">
        <v>225.299024038688</v>
      </c>
      <c r="AA412">
        <v>51625.576538478897</v>
      </c>
      <c r="AB412">
        <v>1868.8517412803701</v>
      </c>
      <c r="AC412">
        <v>678.89856283776896</v>
      </c>
      <c r="AD412">
        <v>53.527698448714602</v>
      </c>
      <c r="AE412">
        <v>207185.48462560901</v>
      </c>
      <c r="AF412">
        <v>10537.5351421054</v>
      </c>
      <c r="AG412">
        <v>0.15903518497429001</v>
      </c>
      <c r="AH412">
        <v>2.3219524350277E-2</v>
      </c>
      <c r="AI412">
        <v>266.235818742905</v>
      </c>
      <c r="AJ412">
        <v>20.176789757655602</v>
      </c>
      <c r="AK412">
        <v>4.08257460514427</v>
      </c>
      <c r="AL412">
        <v>0.50167271216938603</v>
      </c>
      <c r="AM412">
        <v>0.72671068542092598</v>
      </c>
      <c r="AN412">
        <v>9.1653591720302005E-2</v>
      </c>
      <c r="AO412">
        <v>0.13579656759102501</v>
      </c>
      <c r="AP412">
        <v>3.3710831690408997E-2</v>
      </c>
      <c r="AQ412">
        <v>0.29920861088957801</v>
      </c>
      <c r="AR412">
        <v>5.3880418204652003E-2</v>
      </c>
      <c r="AS412">
        <v>86.130623556567002</v>
      </c>
      <c r="AT412">
        <v>2.9085642480534801</v>
      </c>
      <c r="AU412">
        <v>15.922206393669301</v>
      </c>
      <c r="AV412">
        <v>0.52410804547756296</v>
      </c>
      <c r="AW412">
        <v>8.4493690418101994E-2</v>
      </c>
      <c r="AX412">
        <v>6.259289446837E-3</v>
      </c>
    </row>
    <row r="413" spans="1:50" x14ac:dyDescent="0.25">
      <c r="A413" t="s">
        <v>957</v>
      </c>
      <c r="B413" s="63">
        <v>1596.4674442497501</v>
      </c>
      <c r="C413" s="133">
        <v>7673.2628362411597</v>
      </c>
      <c r="D413" s="140">
        <v>2.1398824098889899</v>
      </c>
      <c r="E413" s="87">
        <v>0.44761761332017302</v>
      </c>
      <c r="F413" s="31">
        <f t="shared" si="24"/>
        <v>2.2154939392289461</v>
      </c>
      <c r="G413" s="89">
        <f t="shared" si="25"/>
        <v>0.44761761332017302</v>
      </c>
      <c r="H413" s="115">
        <v>0.29735650178204298</v>
      </c>
      <c r="I413" s="147">
        <v>1.5222963885767E-2</v>
      </c>
      <c r="J413" s="150">
        <v>0.24473975430459866</v>
      </c>
      <c r="K413" s="167">
        <v>7.1876232631797103</v>
      </c>
      <c r="L413">
        <v>1.2215163129712501</v>
      </c>
      <c r="M413" s="32">
        <f t="shared" si="26"/>
        <v>7.4415938480758488</v>
      </c>
      <c r="N413" s="92">
        <f t="shared" si="27"/>
        <v>1.2215163129712501</v>
      </c>
      <c r="O413" s="50">
        <v>3.3580152917949699</v>
      </c>
      <c r="P413" s="50">
        <v>0.14536993074329399</v>
      </c>
      <c r="Q413" s="77">
        <v>0.25472874061764689</v>
      </c>
      <c r="R413" s="61"/>
      <c r="Y413">
        <v>5761.8147708686201</v>
      </c>
      <c r="Z413">
        <v>195.630268959099</v>
      </c>
      <c r="AA413">
        <v>52557.4167089236</v>
      </c>
      <c r="AB413">
        <v>1825.3188319380799</v>
      </c>
      <c r="AC413">
        <v>659.00746780803604</v>
      </c>
      <c r="AD413">
        <v>49.422858053338203</v>
      </c>
      <c r="AE413">
        <v>199102.41225370899</v>
      </c>
      <c r="AF413">
        <v>9397.0025356917504</v>
      </c>
      <c r="AG413">
        <v>3.0156365655031498</v>
      </c>
      <c r="AH413">
        <v>0.40661243403749298</v>
      </c>
      <c r="AI413">
        <v>313.28612024526399</v>
      </c>
      <c r="AJ413">
        <v>22.882566855655</v>
      </c>
      <c r="AK413">
        <v>64.390677309154299</v>
      </c>
      <c r="AL413">
        <v>16.592404027252702</v>
      </c>
      <c r="AM413">
        <v>0.38846391552311299</v>
      </c>
      <c r="AN413">
        <v>4.8298410413442003E-2</v>
      </c>
      <c r="AO413">
        <v>0.26707888705444599</v>
      </c>
      <c r="AP413">
        <v>3.7182049991860998E-2</v>
      </c>
      <c r="AQ413">
        <v>0.252160297020188</v>
      </c>
      <c r="AR413">
        <v>3.8463065072978003E-2</v>
      </c>
      <c r="AS413">
        <v>142.89847151075199</v>
      </c>
      <c r="AT413">
        <v>4.4867076205483496</v>
      </c>
      <c r="AU413">
        <v>28.3019767460802</v>
      </c>
      <c r="AV413">
        <v>0.88307642816595899</v>
      </c>
      <c r="AW413">
        <v>1.8038714413819701</v>
      </c>
      <c r="AX413">
        <v>0.45477507248084897</v>
      </c>
    </row>
    <row r="414" spans="1:50" x14ac:dyDescent="0.25">
      <c r="A414" t="s">
        <v>958</v>
      </c>
      <c r="B414" s="63">
        <v>218.94033975031999</v>
      </c>
      <c r="C414" s="133">
        <v>532.86774790463903</v>
      </c>
      <c r="D414" s="140">
        <v>34.467996379351803</v>
      </c>
      <c r="E414" s="87">
        <v>3.71877724257349</v>
      </c>
      <c r="F414" s="31">
        <f t="shared" si="24"/>
        <v>35.685903451012841</v>
      </c>
      <c r="G414" s="89">
        <f t="shared" si="25"/>
        <v>3.71877724257349</v>
      </c>
      <c r="H414" s="115">
        <v>0.5896339684238</v>
      </c>
      <c r="I414" s="147">
        <v>5.1285342614851001E-2</v>
      </c>
      <c r="J414" s="150">
        <v>0.80617001401450017</v>
      </c>
      <c r="K414" s="167">
        <v>58.211552908968301</v>
      </c>
      <c r="L414">
        <v>3.8277171209578298</v>
      </c>
      <c r="M414" s="32">
        <f t="shared" si="26"/>
        <v>60.268425062484994</v>
      </c>
      <c r="N414" s="92">
        <f t="shared" si="27"/>
        <v>3.8277171209578298</v>
      </c>
      <c r="O414" s="50">
        <v>1.6908513677465999</v>
      </c>
      <c r="P414" s="50">
        <v>0.154066197085134</v>
      </c>
      <c r="Q414" s="77">
        <v>0.72165349623200525</v>
      </c>
      <c r="R414" s="61"/>
      <c r="Y414">
        <v>5856.0654256048902</v>
      </c>
      <c r="Z414">
        <v>200.98296549936401</v>
      </c>
      <c r="AA414">
        <v>53907.588468139802</v>
      </c>
      <c r="AB414">
        <v>1953.6825053207899</v>
      </c>
      <c r="AC414">
        <v>717.83436748762301</v>
      </c>
      <c r="AD414">
        <v>51.499399256171998</v>
      </c>
      <c r="AE414">
        <v>202427.714894025</v>
      </c>
      <c r="AF414">
        <v>9675.7117500888999</v>
      </c>
      <c r="AG414">
        <v>1.31947637105601</v>
      </c>
      <c r="AH414">
        <v>6.3989363600470001E-2</v>
      </c>
      <c r="AI414">
        <v>374.51288385280799</v>
      </c>
      <c r="AJ414">
        <v>26.747362792593599</v>
      </c>
      <c r="AK414">
        <v>4.7010494057339702</v>
      </c>
      <c r="AL414">
        <v>0.80579410701822896</v>
      </c>
      <c r="AM414">
        <v>5.3777652311293398</v>
      </c>
      <c r="AN414">
        <v>0.24662716732925799</v>
      </c>
      <c r="AO414">
        <v>2.2917182963703202</v>
      </c>
      <c r="AP414">
        <v>0.127171641863664</v>
      </c>
      <c r="AQ414">
        <v>0.68269199809334902</v>
      </c>
      <c r="AR414">
        <v>6.5253499069563001E-2</v>
      </c>
      <c r="AS414">
        <v>160.390010069433</v>
      </c>
      <c r="AT414">
        <v>4.89130047436407</v>
      </c>
      <c r="AU414">
        <v>31.499232480222599</v>
      </c>
      <c r="AV414">
        <v>0.94604147782249803</v>
      </c>
      <c r="AW414">
        <v>0.124796200988296</v>
      </c>
      <c r="AX414">
        <v>2.1218121214128999E-2</v>
      </c>
    </row>
    <row r="415" spans="1:50" x14ac:dyDescent="0.25">
      <c r="A415" t="s">
        <v>959</v>
      </c>
      <c r="B415" s="63">
        <v>222.83009884570001</v>
      </c>
      <c r="C415" s="133">
        <v>163.60070626245599</v>
      </c>
      <c r="D415" s="140">
        <v>191.79275549911199</v>
      </c>
      <c r="E415" s="87">
        <v>17.396136864470598</v>
      </c>
      <c r="F415" s="31">
        <f t="shared" si="24"/>
        <v>198.56964356202403</v>
      </c>
      <c r="G415" s="89">
        <f t="shared" si="25"/>
        <v>17.396136864470598</v>
      </c>
      <c r="H415" s="115">
        <v>1.98171446607352</v>
      </c>
      <c r="I415" s="147">
        <v>0.23778170669486401</v>
      </c>
      <c r="J415" s="150">
        <v>0.75593291661358475</v>
      </c>
      <c r="K415" s="167">
        <v>98.266736870868598</v>
      </c>
      <c r="L415">
        <v>7.67429783153647</v>
      </c>
      <c r="M415" s="32">
        <f t="shared" si="26"/>
        <v>101.7389361953347</v>
      </c>
      <c r="N415" s="92">
        <f t="shared" si="27"/>
        <v>7.67429783153647</v>
      </c>
      <c r="O415" s="50">
        <v>0.50820300401895901</v>
      </c>
      <c r="P415" s="50">
        <v>6.0457804558754998E-2</v>
      </c>
      <c r="Q415" s="77">
        <v>0.65647315381720717</v>
      </c>
      <c r="R415" s="61"/>
      <c r="Y415">
        <v>5955.8354567947699</v>
      </c>
      <c r="Z415">
        <v>234.86888663885</v>
      </c>
      <c r="AA415">
        <v>56331.369113411201</v>
      </c>
      <c r="AB415">
        <v>2080.9476935122898</v>
      </c>
      <c r="AC415">
        <v>714.81074059332502</v>
      </c>
      <c r="AD415">
        <v>60.3134386916823</v>
      </c>
      <c r="AE415">
        <v>204894.78953910901</v>
      </c>
      <c r="AF415">
        <v>10719.657427275</v>
      </c>
      <c r="AG415">
        <v>1.7984552824202998E-2</v>
      </c>
      <c r="AH415">
        <v>1.0666062597167E-2</v>
      </c>
      <c r="AI415">
        <v>526.53025417603305</v>
      </c>
      <c r="AJ415">
        <v>43.570684925406098</v>
      </c>
      <c r="AK415">
        <v>2.08431154622625</v>
      </c>
      <c r="AL415">
        <v>0.48631004925912402</v>
      </c>
      <c r="AM415">
        <v>4.4177072266700004E-3</v>
      </c>
      <c r="AN415">
        <v>8.9583950546619998E-3</v>
      </c>
      <c r="AO415">
        <v>1.1822028838847001E-2</v>
      </c>
      <c r="AP415">
        <v>1.3751213449995E-2</v>
      </c>
      <c r="AQ415">
        <v>0.17377317279948901</v>
      </c>
      <c r="AR415">
        <v>5.6656670646237001E-2</v>
      </c>
      <c r="AS415">
        <v>268.68350576634202</v>
      </c>
      <c r="AT415">
        <v>8.7889323368823806</v>
      </c>
      <c r="AU415">
        <v>53.060190102720902</v>
      </c>
      <c r="AV415">
        <v>1.64786344755171</v>
      </c>
      <c r="AW415">
        <v>3.7853483961080001E-2</v>
      </c>
      <c r="AX415">
        <v>3.5366934314290002E-3</v>
      </c>
    </row>
    <row r="416" spans="1:50" x14ac:dyDescent="0.25">
      <c r="A416" t="s">
        <v>960</v>
      </c>
      <c r="B416" s="63">
        <v>246.368785290815</v>
      </c>
      <c r="C416" s="133">
        <v>218.59548514377701</v>
      </c>
      <c r="D416" s="140">
        <v>155.72084549232201</v>
      </c>
      <c r="E416" s="87">
        <v>6.9627494267251802</v>
      </c>
      <c r="F416" s="31">
        <f t="shared" si="24"/>
        <v>161.22315310669055</v>
      </c>
      <c r="G416" s="89">
        <f t="shared" si="25"/>
        <v>6.9627494267251802</v>
      </c>
      <c r="H416" s="115">
        <v>1.6303643236760801</v>
      </c>
      <c r="I416" s="147">
        <v>0.105761431569562</v>
      </c>
      <c r="J416" s="150">
        <v>0.6892731412339862</v>
      </c>
      <c r="K416" s="167">
        <v>95.512148610931604</v>
      </c>
      <c r="L416">
        <v>3.9008751531372998</v>
      </c>
      <c r="M416" s="32">
        <f t="shared" si="26"/>
        <v>98.88701612404526</v>
      </c>
      <c r="N416" s="92">
        <f t="shared" si="27"/>
        <v>3.9008751531372998</v>
      </c>
      <c r="O416" s="50">
        <v>0.612430831090646</v>
      </c>
      <c r="P416" s="50">
        <v>4.1757708402023003E-2</v>
      </c>
      <c r="Q416" s="77">
        <v>0.59899586551229855</v>
      </c>
      <c r="R416" s="61"/>
      <c r="Y416">
        <v>5809.0370657088197</v>
      </c>
      <c r="Z416">
        <v>187.868942076232</v>
      </c>
      <c r="AA416">
        <v>54138.544582052898</v>
      </c>
      <c r="AB416">
        <v>1822.7695215936201</v>
      </c>
      <c r="AC416">
        <v>697.28517813243297</v>
      </c>
      <c r="AD416">
        <v>50.258012034825903</v>
      </c>
      <c r="AE416">
        <v>199535.603296138</v>
      </c>
      <c r="AF416">
        <v>9281.2604899788203</v>
      </c>
      <c r="AG416">
        <v>1.7907819686003999E-2</v>
      </c>
      <c r="AH416">
        <v>5.9907231489489997E-3</v>
      </c>
      <c r="AI416">
        <v>593.159098067586</v>
      </c>
      <c r="AJ416">
        <v>40.610757058089597</v>
      </c>
      <c r="AK416">
        <v>2.39024218549392</v>
      </c>
      <c r="AL416">
        <v>0.29959934380891801</v>
      </c>
      <c r="AM416">
        <v>0.11150691662494</v>
      </c>
      <c r="AN416">
        <v>2.552651376001E-2</v>
      </c>
      <c r="AO416">
        <v>0.10179067609956</v>
      </c>
      <c r="AP416">
        <v>2.2852582937132999E-2</v>
      </c>
      <c r="AQ416">
        <v>0.198905917702378</v>
      </c>
      <c r="AR416">
        <v>3.4403405188668003E-2</v>
      </c>
      <c r="AS416">
        <v>305.98832039791102</v>
      </c>
      <c r="AT416">
        <v>9.1406253379730806</v>
      </c>
      <c r="AU416">
        <v>59.915230856946799</v>
      </c>
      <c r="AV416">
        <v>1.77561173172892</v>
      </c>
      <c r="AW416">
        <v>5.2592603934029002E-2</v>
      </c>
      <c r="AX416">
        <v>3.1606681094460002E-3</v>
      </c>
    </row>
    <row r="417" spans="1:50" x14ac:dyDescent="0.25">
      <c r="A417" t="s">
        <v>961</v>
      </c>
      <c r="B417" s="63">
        <v>329.584577595084</v>
      </c>
      <c r="C417" s="133">
        <v>147.06153417902399</v>
      </c>
      <c r="D417" s="140">
        <v>324.58573762080999</v>
      </c>
      <c r="E417" s="87">
        <v>19.245467389419101</v>
      </c>
      <c r="F417" s="31">
        <f t="shared" si="24"/>
        <v>336.05479027063313</v>
      </c>
      <c r="G417" s="89">
        <f t="shared" si="25"/>
        <v>19.245467389419101</v>
      </c>
      <c r="H417" s="115">
        <v>3.2407449311387602</v>
      </c>
      <c r="I417" s="147">
        <v>0.22337017513229199</v>
      </c>
      <c r="J417" s="150">
        <v>0.86023814344219107</v>
      </c>
      <c r="K417" s="167">
        <v>100.30321388357601</v>
      </c>
      <c r="L417">
        <v>3.55315105252338</v>
      </c>
      <c r="M417" s="32">
        <f t="shared" si="26"/>
        <v>103.84737096641466</v>
      </c>
      <c r="N417" s="92">
        <f t="shared" si="27"/>
        <v>3.55315105252338</v>
      </c>
      <c r="O417" s="50">
        <v>0.30861886023933999</v>
      </c>
      <c r="P417" s="50">
        <v>2.719301161847E-2</v>
      </c>
      <c r="Q417" s="77">
        <v>0.4020351051635474</v>
      </c>
      <c r="R417" s="61"/>
      <c r="Y417">
        <v>5774.1757773806603</v>
      </c>
      <c r="Z417">
        <v>192.08690437614899</v>
      </c>
      <c r="AA417">
        <v>53561.622654703999</v>
      </c>
      <c r="AB417">
        <v>1862.6521433968901</v>
      </c>
      <c r="AC417">
        <v>692.14448344167499</v>
      </c>
      <c r="AD417">
        <v>49.907194438057203</v>
      </c>
      <c r="AE417">
        <v>201165.66260289901</v>
      </c>
      <c r="AF417">
        <v>9559.9522313962807</v>
      </c>
      <c r="AG417">
        <v>2.5163961583535999E-2</v>
      </c>
      <c r="AH417">
        <v>7.0171650144599997E-3</v>
      </c>
      <c r="AI417">
        <v>677.83325305767596</v>
      </c>
      <c r="AJ417">
        <v>45.963554998828798</v>
      </c>
      <c r="AK417">
        <v>1.93292709849999</v>
      </c>
      <c r="AL417">
        <v>0.26420303725380501</v>
      </c>
      <c r="AM417">
        <v>7.5452188879948007E-2</v>
      </c>
      <c r="AN417">
        <v>2.0649609168685999E-2</v>
      </c>
      <c r="AO417">
        <v>7.5737581256683006E-2</v>
      </c>
      <c r="AP417">
        <v>1.9397479469152001E-2</v>
      </c>
      <c r="AQ417">
        <v>0.20475607376441601</v>
      </c>
      <c r="AR417">
        <v>3.4460660978907001E-2</v>
      </c>
      <c r="AS417">
        <v>405.01699614165801</v>
      </c>
      <c r="AT417">
        <v>12.1896518794928</v>
      </c>
      <c r="AU417">
        <v>81.868607775191705</v>
      </c>
      <c r="AV417">
        <v>2.4504480468666001</v>
      </c>
      <c r="AW417">
        <v>3.4418984639710999E-2</v>
      </c>
      <c r="AX417">
        <v>2.578984350711E-3</v>
      </c>
    </row>
    <row r="418" spans="1:50" x14ac:dyDescent="0.25">
      <c r="A418" t="s">
        <v>962</v>
      </c>
      <c r="B418" s="63">
        <v>3671.3325323879999</v>
      </c>
      <c r="C418" s="133">
        <v>18187.338046998299</v>
      </c>
      <c r="D418" s="140">
        <v>0.62605037376715</v>
      </c>
      <c r="E418" s="87">
        <v>0.11386330638843099</v>
      </c>
      <c r="F418" s="31">
        <f t="shared" si="24"/>
        <v>0.64817150808071311</v>
      </c>
      <c r="G418" s="89">
        <f t="shared" si="25"/>
        <v>0.11386330638843099</v>
      </c>
      <c r="H418" s="115">
        <v>0.28831203448494302</v>
      </c>
      <c r="I418" s="147">
        <v>5.1829526446319999E-3</v>
      </c>
      <c r="J418" s="150">
        <v>9.8841643587232075E-2</v>
      </c>
      <c r="K418" s="167">
        <v>2.1702622740672299</v>
      </c>
      <c r="L418">
        <v>0.37734898806004802</v>
      </c>
      <c r="M418" s="32">
        <f t="shared" si="26"/>
        <v>2.2469472586498864</v>
      </c>
      <c r="N418" s="92">
        <f t="shared" si="27"/>
        <v>0.37734898806004802</v>
      </c>
      <c r="O418" s="50">
        <v>3.46804462555329</v>
      </c>
      <c r="P418" s="50">
        <v>5.4731764979489998E-2</v>
      </c>
      <c r="Q418" s="77">
        <v>9.0766127665058802E-2</v>
      </c>
      <c r="R418" s="61"/>
      <c r="Y418">
        <v>5875.8201040776203</v>
      </c>
      <c r="Z418">
        <v>191.789506179114</v>
      </c>
      <c r="AA418">
        <v>52684.658235209798</v>
      </c>
      <c r="AB418">
        <v>1794.7145511093099</v>
      </c>
      <c r="AC418">
        <v>692.36401724277005</v>
      </c>
      <c r="AD418">
        <v>50.0979325693161</v>
      </c>
      <c r="AE418">
        <v>199095.62055412601</v>
      </c>
      <c r="AF418">
        <v>9256.9688959945397</v>
      </c>
      <c r="AG418">
        <v>8.2461072567463205</v>
      </c>
      <c r="AH418">
        <v>1.1110981795041299</v>
      </c>
      <c r="AI418">
        <v>349.35083618860898</v>
      </c>
      <c r="AJ418">
        <v>24.535529222666</v>
      </c>
      <c r="AK418">
        <v>144.19415457013901</v>
      </c>
      <c r="AL418">
        <v>28.341420741213099</v>
      </c>
      <c r="AM418">
        <v>36.822389851854801</v>
      </c>
      <c r="AN418">
        <v>1.28469941065261</v>
      </c>
      <c r="AO418">
        <v>16.417954417510401</v>
      </c>
      <c r="AP418">
        <v>0.57681122927651696</v>
      </c>
      <c r="AQ418">
        <v>3.4688436745765898</v>
      </c>
      <c r="AR418">
        <v>0.173859756679068</v>
      </c>
      <c r="AS418">
        <v>104.54171296395801</v>
      </c>
      <c r="AT418">
        <v>3.5178343238573402</v>
      </c>
      <c r="AU418">
        <v>19.328614773845</v>
      </c>
      <c r="AV418">
        <v>0.65972404699324505</v>
      </c>
      <c r="AW418">
        <v>4.2221437708577199</v>
      </c>
      <c r="AX418">
        <v>0.78336820679173103</v>
      </c>
    </row>
    <row r="419" spans="1:50" x14ac:dyDescent="0.25">
      <c r="A419" t="s">
        <v>963</v>
      </c>
      <c r="B419" s="63">
        <v>2582.0120302192699</v>
      </c>
      <c r="C419" s="133">
        <v>12430.9926587428</v>
      </c>
      <c r="D419" s="140">
        <v>0.73459373459972199</v>
      </c>
      <c r="E419" s="87">
        <v>8.2531045629284996E-2</v>
      </c>
      <c r="F419" s="31">
        <f t="shared" si="24"/>
        <v>0.76055018690754594</v>
      </c>
      <c r="G419" s="89">
        <f t="shared" si="25"/>
        <v>8.2531045629284996E-2</v>
      </c>
      <c r="H419" s="115">
        <v>0.29936840742034299</v>
      </c>
      <c r="I419" s="147">
        <v>1.3696234447381E-2</v>
      </c>
      <c r="J419" s="150">
        <v>0.40721623754844521</v>
      </c>
      <c r="K419" s="167">
        <v>2.45202716433973</v>
      </c>
      <c r="L419">
        <v>0.27800739734545399</v>
      </c>
      <c r="M419" s="32">
        <f t="shared" si="26"/>
        <v>2.5386681512566054</v>
      </c>
      <c r="N419" s="92">
        <f t="shared" si="27"/>
        <v>0.27800739734545399</v>
      </c>
      <c r="O419" s="50">
        <v>3.3402208058009402</v>
      </c>
      <c r="P419" s="50">
        <v>0.17472132030201601</v>
      </c>
      <c r="Q419" s="77">
        <v>0.46135969481670441</v>
      </c>
      <c r="R419" s="61"/>
      <c r="Y419">
        <v>6368.6475787671698</v>
      </c>
      <c r="Z419">
        <v>218.75731768563301</v>
      </c>
      <c r="AA419">
        <v>49838.696562363701</v>
      </c>
      <c r="AB419">
        <v>1781.80695626492</v>
      </c>
      <c r="AC419">
        <v>600.42698876545205</v>
      </c>
      <c r="AD419">
        <v>44.024233188003002</v>
      </c>
      <c r="AE419">
        <v>206005.05004056901</v>
      </c>
      <c r="AF419">
        <v>9731.5772720615005</v>
      </c>
      <c r="AG419">
        <v>0.44796572087494801</v>
      </c>
      <c r="AH419">
        <v>8.2691426793427003E-2</v>
      </c>
      <c r="AI419">
        <v>248.37874444126101</v>
      </c>
      <c r="AJ419">
        <v>18.121777888435499</v>
      </c>
      <c r="AK419">
        <v>63.081352120826701</v>
      </c>
      <c r="AL419">
        <v>9.8138799418874001</v>
      </c>
      <c r="AM419">
        <v>0.35304449992846498</v>
      </c>
      <c r="AN419">
        <v>4.6321781458738998E-2</v>
      </c>
      <c r="AO419">
        <v>0.19255769367939499</v>
      </c>
      <c r="AP419">
        <v>3.1601326482832003E-2</v>
      </c>
      <c r="AQ419">
        <v>0.30279905309135002</v>
      </c>
      <c r="AR419">
        <v>4.2686563816706997E-2</v>
      </c>
      <c r="AS419">
        <v>82.383195171163905</v>
      </c>
      <c r="AT419">
        <v>2.5826115674836898</v>
      </c>
      <c r="AU419">
        <v>15.9477205715305</v>
      </c>
      <c r="AV419">
        <v>0.49831637895978897</v>
      </c>
      <c r="AW419">
        <v>2.9751956445002801</v>
      </c>
      <c r="AX419">
        <v>0.290761306138968</v>
      </c>
    </row>
    <row r="420" spans="1:50" x14ac:dyDescent="0.25">
      <c r="A420" t="s">
        <v>964</v>
      </c>
      <c r="B420" s="63">
        <v>3900.3738897400499</v>
      </c>
      <c r="C420" s="133">
        <v>19409.843641588701</v>
      </c>
      <c r="D420" s="140">
        <v>0.77276196562032395</v>
      </c>
      <c r="E420" s="87">
        <v>0.25012436934628202</v>
      </c>
      <c r="F420" s="31">
        <f t="shared" si="24"/>
        <v>0.80006707068884708</v>
      </c>
      <c r="G420" s="89">
        <f t="shared" si="25"/>
        <v>0.25012436934628202</v>
      </c>
      <c r="H420" s="115">
        <v>0.28838575418555401</v>
      </c>
      <c r="I420" s="147">
        <v>3.2632011387584002E-2</v>
      </c>
      <c r="J420" s="150">
        <v>0.34959062099888671</v>
      </c>
      <c r="K420" s="167">
        <v>2.6772437860410001</v>
      </c>
      <c r="L420">
        <v>0.67044292711909703</v>
      </c>
      <c r="M420" s="32">
        <f t="shared" si="26"/>
        <v>2.7718426743457814</v>
      </c>
      <c r="N420" s="92">
        <f t="shared" si="27"/>
        <v>0.67044292711909703</v>
      </c>
      <c r="O420" s="50">
        <v>3.4667096362694401</v>
      </c>
      <c r="P420" s="50">
        <v>0.26417546969532801</v>
      </c>
      <c r="Q420" s="77">
        <v>0.30429942120712672</v>
      </c>
      <c r="R420" s="61"/>
      <c r="Y420">
        <v>6412.4213903068503</v>
      </c>
      <c r="Z420">
        <v>208.24057723451199</v>
      </c>
      <c r="AA420">
        <v>47539.574261350797</v>
      </c>
      <c r="AB420">
        <v>1629.1792164256699</v>
      </c>
      <c r="AC420">
        <v>487.679599337642</v>
      </c>
      <c r="AD420">
        <v>37.236211565314299</v>
      </c>
      <c r="AE420">
        <v>207033.74247365899</v>
      </c>
      <c r="AF420">
        <v>9757.8148525026409</v>
      </c>
      <c r="AG420">
        <v>1.41511904963732</v>
      </c>
      <c r="AH420">
        <v>0.27380556589561</v>
      </c>
      <c r="AI420">
        <v>496.64894033920098</v>
      </c>
      <c r="AJ420">
        <v>35.728253549248301</v>
      </c>
      <c r="AK420">
        <v>164.385595739411</v>
      </c>
      <c r="AL420">
        <v>48.7049619855567</v>
      </c>
      <c r="AM420">
        <v>4.4247484819004E-2</v>
      </c>
      <c r="AN420">
        <v>1.5914768354558E-2</v>
      </c>
      <c r="AO420">
        <v>3.4702141059103998E-2</v>
      </c>
      <c r="AP420">
        <v>1.3190852480333E-2</v>
      </c>
      <c r="AQ420">
        <v>0.23713190471697601</v>
      </c>
      <c r="AR420">
        <v>3.7508302572033997E-2</v>
      </c>
      <c r="AS420">
        <v>143.49589883590201</v>
      </c>
      <c r="AT420">
        <v>5.5671707492233899</v>
      </c>
      <c r="AU420">
        <v>26.3537076307544</v>
      </c>
      <c r="AV420">
        <v>1.0332491282249501</v>
      </c>
      <c r="AW420">
        <v>4.6241076889913604</v>
      </c>
      <c r="AX420">
        <v>1.3864819040877201</v>
      </c>
    </row>
    <row r="421" spans="1:50" x14ac:dyDescent="0.25">
      <c r="A421" t="s">
        <v>965</v>
      </c>
      <c r="B421" s="63">
        <v>180.42257615545799</v>
      </c>
      <c r="C421" s="133">
        <v>279.92022861123098</v>
      </c>
      <c r="D421" s="140">
        <v>66.206956783936604</v>
      </c>
      <c r="E421" s="87">
        <v>4.3713798938419401</v>
      </c>
      <c r="F421" s="31">
        <f t="shared" si="24"/>
        <v>68.546341991387109</v>
      </c>
      <c r="G421" s="89">
        <f t="shared" si="25"/>
        <v>4.3713798938419401</v>
      </c>
      <c r="H421" s="115">
        <v>0.93733838867653696</v>
      </c>
      <c r="I421" s="147">
        <v>8.3480665851915006E-2</v>
      </c>
      <c r="J421" s="150">
        <v>0.74135363957919731</v>
      </c>
      <c r="K421" s="167">
        <v>70.669278954481896</v>
      </c>
      <c r="L421">
        <v>4.4836052841869298</v>
      </c>
      <c r="M421" s="32">
        <f t="shared" si="26"/>
        <v>73.166337780895432</v>
      </c>
      <c r="N421" s="92">
        <f t="shared" si="27"/>
        <v>4.4836052841869298</v>
      </c>
      <c r="O421" s="50">
        <v>1.06882833425912</v>
      </c>
      <c r="P421" s="50">
        <v>9.8090448467615998E-2</v>
      </c>
      <c r="Q421" s="77">
        <v>0.69131813601457559</v>
      </c>
      <c r="R421" s="61"/>
      <c r="Y421">
        <v>6145.9409741770196</v>
      </c>
      <c r="Z421">
        <v>224.02267019132799</v>
      </c>
      <c r="AA421">
        <v>54647.339063697102</v>
      </c>
      <c r="AB421">
        <v>1912.2608584474101</v>
      </c>
      <c r="AC421">
        <v>667.53295403503103</v>
      </c>
      <c r="AD421">
        <v>49.447515726693801</v>
      </c>
      <c r="AE421">
        <v>203290.80932875999</v>
      </c>
      <c r="AF421">
        <v>9638.5339538071894</v>
      </c>
      <c r="AG421">
        <v>9.600686431529E-2</v>
      </c>
      <c r="AH421">
        <v>1.8457358068163E-2</v>
      </c>
      <c r="AI421">
        <v>518.18140504349606</v>
      </c>
      <c r="AJ421">
        <v>37.057390048360901</v>
      </c>
      <c r="AK421">
        <v>3.0048328424916102</v>
      </c>
      <c r="AL421">
        <v>0.59296509486396798</v>
      </c>
      <c r="AM421">
        <v>0.39017080333389398</v>
      </c>
      <c r="AN421">
        <v>6.3675598908041003E-2</v>
      </c>
      <c r="AO421">
        <v>0.18346563060104601</v>
      </c>
      <c r="AP421">
        <v>4.045343198977E-2</v>
      </c>
      <c r="AQ421">
        <v>0.25595627398990201</v>
      </c>
      <c r="AR421">
        <v>5.1291706333610999E-2</v>
      </c>
      <c r="AS421">
        <v>169.04072842852301</v>
      </c>
      <c r="AT421">
        <v>5.3017257824145503</v>
      </c>
      <c r="AU421">
        <v>31.698598809231498</v>
      </c>
      <c r="AV421">
        <v>0.96827992467131896</v>
      </c>
      <c r="AW421">
        <v>6.5691992243326003E-2</v>
      </c>
      <c r="AX421">
        <v>6.0204113303950002E-3</v>
      </c>
    </row>
    <row r="422" spans="1:50" x14ac:dyDescent="0.25">
      <c r="A422" t="s">
        <v>966</v>
      </c>
      <c r="B422" s="63">
        <v>928.28806929305802</v>
      </c>
      <c r="C422" s="133">
        <v>4414.4756504919596</v>
      </c>
      <c r="D422" s="140">
        <v>1.7884904804864501</v>
      </c>
      <c r="E422" s="87">
        <v>0.38525393018593901</v>
      </c>
      <c r="F422" s="31">
        <f t="shared" si="24"/>
        <v>1.8516857756179004</v>
      </c>
      <c r="G422" s="89">
        <f t="shared" si="25"/>
        <v>0.38525393018593901</v>
      </c>
      <c r="H422" s="115">
        <v>0.30376715035764101</v>
      </c>
      <c r="I422" s="147">
        <v>1.1395011322657999E-2</v>
      </c>
      <c r="J422" s="150">
        <v>0.17414600219523815</v>
      </c>
      <c r="K422" s="167">
        <v>5.8811055336040399</v>
      </c>
      <c r="L422">
        <v>1.0969841370741</v>
      </c>
      <c r="M422" s="32">
        <f t="shared" si="26"/>
        <v>6.0889110567255411</v>
      </c>
      <c r="N422" s="92">
        <f t="shared" si="27"/>
        <v>1.0969841370741</v>
      </c>
      <c r="O422" s="50">
        <v>3.2843444587988699</v>
      </c>
      <c r="P422" s="50">
        <v>0.11261673958370499</v>
      </c>
      <c r="Q422" s="77">
        <v>0.18382851364132888</v>
      </c>
      <c r="R422" s="61"/>
      <c r="Y422">
        <v>5878.0806806507799</v>
      </c>
      <c r="Z422">
        <v>186.969524851453</v>
      </c>
      <c r="AA422">
        <v>52229.528674093497</v>
      </c>
      <c r="AB422">
        <v>1714.3080351649301</v>
      </c>
      <c r="AC422">
        <v>711.65566532700598</v>
      </c>
      <c r="AD422">
        <v>52.491940389150699</v>
      </c>
      <c r="AE422">
        <v>204794.66797369</v>
      </c>
      <c r="AF422">
        <v>9490.8304652351799</v>
      </c>
      <c r="AG422">
        <v>2.1799050865730898</v>
      </c>
      <c r="AH422">
        <v>0.31253837822213698</v>
      </c>
      <c r="AI422">
        <v>238.16452759784499</v>
      </c>
      <c r="AJ422">
        <v>17.1297670245661</v>
      </c>
      <c r="AK422">
        <v>37.957918829857697</v>
      </c>
      <c r="AL422">
        <v>6.3372485283453601</v>
      </c>
      <c r="AM422">
        <v>9.4014655494297994E-2</v>
      </c>
      <c r="AN422">
        <v>2.3538794843635E-2</v>
      </c>
      <c r="AO422">
        <v>4.2599426540866001E-2</v>
      </c>
      <c r="AP422">
        <v>1.4920637775513E-2</v>
      </c>
      <c r="AQ422">
        <v>0.19511474260942299</v>
      </c>
      <c r="AR422">
        <v>3.4357474804477997E-2</v>
      </c>
      <c r="AS422">
        <v>75.474880081773193</v>
      </c>
      <c r="AT422">
        <v>2.2836262952881299</v>
      </c>
      <c r="AU422">
        <v>14.215873847061101</v>
      </c>
      <c r="AV422">
        <v>0.42852747800353602</v>
      </c>
      <c r="AW422">
        <v>1.08321196497733</v>
      </c>
      <c r="AX422">
        <v>0.16851853081819501</v>
      </c>
    </row>
    <row r="423" spans="1:50" x14ac:dyDescent="0.25">
      <c r="A423" t="s">
        <v>967</v>
      </c>
      <c r="B423" s="63">
        <v>38.959389529259703</v>
      </c>
      <c r="C423" s="133">
        <v>187.95585847016099</v>
      </c>
      <c r="D423" s="140">
        <v>3.84635928569607</v>
      </c>
      <c r="E423" s="87">
        <v>0.20614644388636699</v>
      </c>
      <c r="F423" s="31">
        <f t="shared" si="24"/>
        <v>3.9822682060360002</v>
      </c>
      <c r="G423" s="89">
        <f t="shared" si="25"/>
        <v>0.20614644388636699</v>
      </c>
      <c r="H423" s="115">
        <v>0.29854555623946</v>
      </c>
      <c r="I423" s="147">
        <v>4.2469361253534003E-2</v>
      </c>
      <c r="J423" s="150">
        <v>0.37675661001921812</v>
      </c>
      <c r="K423" s="167">
        <v>12.7101772423495</v>
      </c>
      <c r="L423">
        <v>1.4473223370836701</v>
      </c>
      <c r="M423" s="32">
        <f t="shared" si="26"/>
        <v>13.159284134875342</v>
      </c>
      <c r="N423" s="92">
        <f t="shared" si="27"/>
        <v>1.4473223370836701</v>
      </c>
      <c r="O423" s="50">
        <v>3.3229594787215402</v>
      </c>
      <c r="P423" s="50">
        <v>0.43037745750308198</v>
      </c>
      <c r="Q423" s="77">
        <v>0.87920305360163797</v>
      </c>
      <c r="R423" s="61"/>
      <c r="Y423">
        <v>7095.8754097111096</v>
      </c>
      <c r="Z423">
        <v>225.045812347002</v>
      </c>
      <c r="AA423">
        <v>50345.596238543098</v>
      </c>
      <c r="AB423">
        <v>1686.22440317929</v>
      </c>
      <c r="AC423">
        <v>606.80184545748705</v>
      </c>
      <c r="AD423">
        <v>46.021104498747398</v>
      </c>
      <c r="AE423">
        <v>211582.41220268299</v>
      </c>
      <c r="AF423">
        <v>9703.8861556587908</v>
      </c>
      <c r="AG423">
        <v>2.9658154329891002</v>
      </c>
      <c r="AH423">
        <v>0.36564795704537001</v>
      </c>
      <c r="AI423">
        <v>134.034786260484</v>
      </c>
      <c r="AJ423">
        <v>11.648483068640701</v>
      </c>
      <c r="AK423">
        <v>2.94800677848571</v>
      </c>
      <c r="AL423">
        <v>0.45137845108751101</v>
      </c>
      <c r="AM423">
        <v>0.148118201734001</v>
      </c>
      <c r="AN423">
        <v>3.4577665233904001E-2</v>
      </c>
      <c r="AO423">
        <v>0.138582633802632</v>
      </c>
      <c r="AP423">
        <v>3.1302100695569997E-2</v>
      </c>
      <c r="AQ423">
        <v>0.24492109160775699</v>
      </c>
      <c r="AR423">
        <v>4.4797418468622001E-2</v>
      </c>
      <c r="AS423">
        <v>9.4688488520479499</v>
      </c>
      <c r="AT423">
        <v>0.338012666599184</v>
      </c>
      <c r="AU423">
        <v>1.3832600993089501</v>
      </c>
      <c r="AV423">
        <v>4.9934167996173E-2</v>
      </c>
      <c r="AW423">
        <v>4.9172366879339999E-2</v>
      </c>
      <c r="AX423">
        <v>3.3462195448939998E-3</v>
      </c>
    </row>
    <row r="424" spans="1:50" x14ac:dyDescent="0.25">
      <c r="A424" t="s">
        <v>968</v>
      </c>
      <c r="B424" s="63">
        <v>81.702021542705396</v>
      </c>
      <c r="C424" s="133">
        <v>414.525474277299</v>
      </c>
      <c r="D424" s="140">
        <v>0.667959598402178</v>
      </c>
      <c r="E424" s="87">
        <v>4.3613672763562997E-2</v>
      </c>
      <c r="F424" s="31">
        <f t="shared" si="24"/>
        <v>0.69156157136064145</v>
      </c>
      <c r="G424" s="89">
        <f t="shared" si="25"/>
        <v>4.3613672763562997E-2</v>
      </c>
      <c r="H424" s="115">
        <v>0.283949583492694</v>
      </c>
      <c r="I424" s="147">
        <v>3.3516186011245001E-2</v>
      </c>
      <c r="J424" s="150">
        <v>0.55317062499488889</v>
      </c>
      <c r="K424" s="167">
        <v>2.34085852616187</v>
      </c>
      <c r="L424">
        <v>0.23666920067069999</v>
      </c>
      <c r="M424" s="32">
        <f t="shared" si="26"/>
        <v>2.4235714324008426</v>
      </c>
      <c r="N424" s="92">
        <f t="shared" si="27"/>
        <v>0.23666920067069999</v>
      </c>
      <c r="O424" s="50">
        <v>3.5025684047540002</v>
      </c>
      <c r="P424" s="50">
        <v>0.43958052796934199</v>
      </c>
      <c r="Q424" s="77">
        <v>0.80559127941254738</v>
      </c>
      <c r="R424" s="61"/>
      <c r="Y424">
        <v>6706.7700916858103</v>
      </c>
      <c r="Z424">
        <v>219.96878502132699</v>
      </c>
      <c r="AA424">
        <v>53023.898961890001</v>
      </c>
      <c r="AB424">
        <v>1826.75966969866</v>
      </c>
      <c r="AC424">
        <v>663.39071137552298</v>
      </c>
      <c r="AD424">
        <v>49.672722980534203</v>
      </c>
      <c r="AE424">
        <v>211467.056687884</v>
      </c>
      <c r="AF424">
        <v>9874.6563462528993</v>
      </c>
      <c r="AG424">
        <v>0.13020777191551899</v>
      </c>
      <c r="AH424">
        <v>1.9812833080884999E-2</v>
      </c>
      <c r="AI424">
        <v>54.544573955859804</v>
      </c>
      <c r="AJ424">
        <v>6.3464423302840904</v>
      </c>
      <c r="AK424">
        <v>4.7353535337749202</v>
      </c>
      <c r="AL424">
        <v>1.1906050520632401</v>
      </c>
      <c r="AM424">
        <v>6.2350405497791E-2</v>
      </c>
      <c r="AN424">
        <v>2.2905706512314002E-2</v>
      </c>
      <c r="AO424">
        <v>3.6421944087217002E-2</v>
      </c>
      <c r="AP424">
        <v>1.6365176925319001E-2</v>
      </c>
      <c r="AQ424">
        <v>0.319362352097185</v>
      </c>
      <c r="AR424">
        <v>5.2710576388145997E-2</v>
      </c>
      <c r="AS424">
        <v>2.9376284178880399</v>
      </c>
      <c r="AT424">
        <v>0.171992367556836</v>
      </c>
      <c r="AU424">
        <v>0.49542211673368902</v>
      </c>
      <c r="AV424">
        <v>3.2869548315398997E-2</v>
      </c>
      <c r="AW424">
        <v>0.101187918741646</v>
      </c>
      <c r="AX424">
        <v>8.0015720740019992E-3</v>
      </c>
    </row>
    <row r="425" spans="1:50" x14ac:dyDescent="0.25">
      <c r="A425" t="s">
        <v>969</v>
      </c>
      <c r="B425" s="63">
        <v>2016.1854991226</v>
      </c>
      <c r="C425" s="133">
        <v>10186.2828133026</v>
      </c>
      <c r="D425" s="140">
        <v>0.15022984082075599</v>
      </c>
      <c r="E425" s="87">
        <v>4.7674047093111002E-2</v>
      </c>
      <c r="F425" s="31">
        <f t="shared" si="24"/>
        <v>0.15553812690435664</v>
      </c>
      <c r="G425" s="89">
        <f t="shared" si="25"/>
        <v>4.7674047093111002E-2</v>
      </c>
      <c r="H425" s="115">
        <v>0.28229212761016997</v>
      </c>
      <c r="I425" s="147">
        <v>1.1161892046772001E-2</v>
      </c>
      <c r="J425" s="150">
        <v>0.12459862130464174</v>
      </c>
      <c r="K425" s="167">
        <v>0.53179712697353598</v>
      </c>
      <c r="L425">
        <v>0.14764633385600401</v>
      </c>
      <c r="M425" s="32">
        <f t="shared" si="26"/>
        <v>0.55058787635454987</v>
      </c>
      <c r="N425" s="92">
        <f t="shared" si="27"/>
        <v>0.14764633385600401</v>
      </c>
      <c r="O425" s="50">
        <v>3.5403340600568201</v>
      </c>
      <c r="P425" s="50">
        <v>0.111508235063526</v>
      </c>
      <c r="Q425" s="77">
        <v>0.11344517195397985</v>
      </c>
      <c r="R425" s="61"/>
      <c r="Y425">
        <v>6665.2053621913301</v>
      </c>
      <c r="Z425">
        <v>211.53888425692</v>
      </c>
      <c r="AA425">
        <v>50936.287978456698</v>
      </c>
      <c r="AB425">
        <v>1670.44098230947</v>
      </c>
      <c r="AC425">
        <v>610.75136620443595</v>
      </c>
      <c r="AD425">
        <v>44.395993069966799</v>
      </c>
      <c r="AE425">
        <v>210484.53395424699</v>
      </c>
      <c r="AF425">
        <v>9660.2580614390008</v>
      </c>
      <c r="AG425">
        <v>9.44258684829407</v>
      </c>
      <c r="AH425">
        <v>2.0429291656157398</v>
      </c>
      <c r="AI425">
        <v>175.309719140639</v>
      </c>
      <c r="AJ425">
        <v>14.8152910155602</v>
      </c>
      <c r="AK425">
        <v>89.954404078038905</v>
      </c>
      <c r="AL425">
        <v>23.272832232727801</v>
      </c>
      <c r="AM425">
        <v>48.054310455005897</v>
      </c>
      <c r="AN425">
        <v>1.65508585414744</v>
      </c>
      <c r="AO425">
        <v>20.501020105237998</v>
      </c>
      <c r="AP425">
        <v>0.71341023223352495</v>
      </c>
      <c r="AQ425">
        <v>4.74521486627365</v>
      </c>
      <c r="AR425">
        <v>0.94542999595007404</v>
      </c>
      <c r="AS425">
        <v>18.558104757369499</v>
      </c>
      <c r="AT425">
        <v>0.90867358675823795</v>
      </c>
      <c r="AU425">
        <v>2.8497819296204501</v>
      </c>
      <c r="AV425">
        <v>0.138372746782183</v>
      </c>
      <c r="AW425">
        <v>2.5956800072344102</v>
      </c>
      <c r="AX425">
        <v>0.68921988005190005</v>
      </c>
    </row>
    <row r="426" spans="1:50" x14ac:dyDescent="0.25">
      <c r="A426" t="s">
        <v>970</v>
      </c>
      <c r="B426" s="63">
        <v>30.593592471615999</v>
      </c>
      <c r="C426" s="133">
        <v>141.32230364766301</v>
      </c>
      <c r="D426" s="140">
        <v>3.6471274207028901</v>
      </c>
      <c r="E426" s="87">
        <v>0.20236475945929899</v>
      </c>
      <c r="F426" s="31">
        <f t="shared" si="24"/>
        <v>3.7759965962719071</v>
      </c>
      <c r="G426" s="89">
        <f t="shared" si="25"/>
        <v>0.20236475945929899</v>
      </c>
      <c r="H426" s="115">
        <v>0.313498090029247</v>
      </c>
      <c r="I426" s="147">
        <v>4.0060067481733998E-2</v>
      </c>
      <c r="J426" s="150">
        <v>0.4342173486524567</v>
      </c>
      <c r="K426" s="167">
        <v>11.7631932680004</v>
      </c>
      <c r="L426">
        <v>1.6130674381591901</v>
      </c>
      <c r="M426" s="32">
        <f t="shared" si="26"/>
        <v>12.178839019750436</v>
      </c>
      <c r="N426" s="92">
        <f t="shared" si="27"/>
        <v>1.6130674381591901</v>
      </c>
      <c r="O426" s="50">
        <v>3.2230259565167501</v>
      </c>
      <c r="P426" s="50">
        <v>0.53367904734716998</v>
      </c>
      <c r="Q426" s="77">
        <v>0.82815369270535233</v>
      </c>
      <c r="R426" s="61"/>
      <c r="Y426">
        <v>6878.0900061498396</v>
      </c>
      <c r="Z426">
        <v>217.34107874733101</v>
      </c>
      <c r="AA426">
        <v>50109.560530852803</v>
      </c>
      <c r="AB426">
        <v>1642.5819659246299</v>
      </c>
      <c r="AC426">
        <v>554.59839100420095</v>
      </c>
      <c r="AD426">
        <v>40.7973848360947</v>
      </c>
      <c r="AE426">
        <v>212874.158217338</v>
      </c>
      <c r="AF426">
        <v>9746.0746950082794</v>
      </c>
      <c r="AG426">
        <v>5.1823855429316001E-2</v>
      </c>
      <c r="AH426">
        <v>1.0580376902334E-2</v>
      </c>
      <c r="AI426">
        <v>66.263623548034303</v>
      </c>
      <c r="AJ426">
        <v>6.9276215377340904</v>
      </c>
      <c r="AK426">
        <v>2.2079787513803999</v>
      </c>
      <c r="AL426">
        <v>0.294664518935844</v>
      </c>
      <c r="AM426">
        <v>0.10472640290730099</v>
      </c>
      <c r="AN426">
        <v>2.5477398125449999E-2</v>
      </c>
      <c r="AO426">
        <v>9.9877891338345001E-2</v>
      </c>
      <c r="AP426">
        <v>2.3290180363379001E-2</v>
      </c>
      <c r="AQ426">
        <v>0.249694149006985</v>
      </c>
      <c r="AR426">
        <v>3.9844328594246997E-2</v>
      </c>
      <c r="AS426">
        <v>5.8824815613570403</v>
      </c>
      <c r="AT426">
        <v>0.20206782437871301</v>
      </c>
      <c r="AU426">
        <v>0.96189698693733106</v>
      </c>
      <c r="AV426">
        <v>3.4129924468244997E-2</v>
      </c>
      <c r="AW426">
        <v>3.6103278476621002E-2</v>
      </c>
      <c r="AX426">
        <v>2.3448458690809998E-3</v>
      </c>
    </row>
    <row r="427" spans="1:50" x14ac:dyDescent="0.25">
      <c r="A427" t="s">
        <v>971</v>
      </c>
      <c r="B427" s="63">
        <v>27.928569555931301</v>
      </c>
      <c r="C427" s="133">
        <v>113.071524476937</v>
      </c>
      <c r="D427" s="140">
        <v>4.4511650855006399</v>
      </c>
      <c r="E427" s="87">
        <v>0.32822938012320402</v>
      </c>
      <c r="F427" s="31">
        <f t="shared" si="24"/>
        <v>4.6084444752016749</v>
      </c>
      <c r="G427" s="89">
        <f t="shared" si="25"/>
        <v>0.32822938012320402</v>
      </c>
      <c r="H427" s="115">
        <v>0.35648106748530001</v>
      </c>
      <c r="I427" s="147">
        <v>5.7525664378406997E-2</v>
      </c>
      <c r="J427" s="150">
        <v>0.45696041199260801</v>
      </c>
      <c r="K427" s="167">
        <v>12.4089735231953</v>
      </c>
      <c r="L427">
        <v>2.1839380547755498</v>
      </c>
      <c r="M427" s="32">
        <f t="shared" si="26"/>
        <v>12.847437553411099</v>
      </c>
      <c r="N427" s="92">
        <f t="shared" si="27"/>
        <v>2.1839380547755498</v>
      </c>
      <c r="O427" s="50">
        <v>2.7772249824253099</v>
      </c>
      <c r="P427" s="50">
        <v>0.45828876058415202</v>
      </c>
      <c r="Q427" s="77">
        <v>0.9376131402520409</v>
      </c>
      <c r="R427" s="61"/>
      <c r="Y427">
        <v>6859.70027104971</v>
      </c>
      <c r="Z427">
        <v>218.043251287662</v>
      </c>
      <c r="AA427">
        <v>49580.902899701003</v>
      </c>
      <c r="AB427">
        <v>1651.34496500607</v>
      </c>
      <c r="AC427">
        <v>573.01883224486096</v>
      </c>
      <c r="AD427">
        <v>43.744534070489003</v>
      </c>
      <c r="AE427">
        <v>213254.74550408</v>
      </c>
      <c r="AF427">
        <v>9791.0763980566298</v>
      </c>
      <c r="AG427">
        <v>1.2141350053104001E-2</v>
      </c>
      <c r="AH427">
        <v>6.1514966873839998E-3</v>
      </c>
      <c r="AI427">
        <v>85.562654307605598</v>
      </c>
      <c r="AJ427">
        <v>8.4764875280314893</v>
      </c>
      <c r="AK427">
        <v>2.1699214399194098</v>
      </c>
      <c r="AL427">
        <v>0.35051462644100601</v>
      </c>
      <c r="AM427" t="s">
        <v>141</v>
      </c>
      <c r="AN427">
        <v>1.597954395957E-3</v>
      </c>
      <c r="AO427">
        <v>3.5085925236732998E-2</v>
      </c>
      <c r="AP427">
        <v>1.6617753350535999E-2</v>
      </c>
      <c r="AQ427">
        <v>0.231735522653464</v>
      </c>
      <c r="AR427">
        <v>4.6218329895342997E-2</v>
      </c>
      <c r="AS427">
        <v>6.3484876306866198</v>
      </c>
      <c r="AT427">
        <v>0.28887738297005899</v>
      </c>
      <c r="AU427">
        <v>0.96134800933569697</v>
      </c>
      <c r="AV427">
        <v>4.7097286786862001E-2</v>
      </c>
      <c r="AW427">
        <v>2.9519811537795999E-2</v>
      </c>
      <c r="AX427">
        <v>2.3022226905849998E-3</v>
      </c>
    </row>
    <row r="428" spans="1:50" x14ac:dyDescent="0.25">
      <c r="A428" t="s">
        <v>972</v>
      </c>
      <c r="B428" s="63">
        <v>48.662791348547401</v>
      </c>
      <c r="C428" s="133">
        <v>192.49746019079399</v>
      </c>
      <c r="D428" s="140">
        <v>10.0279053843105</v>
      </c>
      <c r="E428" s="87">
        <v>0.46835842227123498</v>
      </c>
      <c r="F428" s="31">
        <f t="shared" si="24"/>
        <v>10.382235724463833</v>
      </c>
      <c r="G428" s="89">
        <f t="shared" si="25"/>
        <v>0.46835842227123498</v>
      </c>
      <c r="H428" s="115">
        <v>0.36541704555737398</v>
      </c>
      <c r="I428" s="147">
        <v>3.7572037110449E-2</v>
      </c>
      <c r="J428" s="150">
        <v>0.4542471028104586</v>
      </c>
      <c r="K428" s="167">
        <v>27.4012057626211</v>
      </c>
      <c r="L428">
        <v>2.5066420805567202</v>
      </c>
      <c r="M428" s="32">
        <f t="shared" si="26"/>
        <v>28.369411802306281</v>
      </c>
      <c r="N428" s="92">
        <f t="shared" si="27"/>
        <v>2.5066420805567202</v>
      </c>
      <c r="O428" s="50">
        <v>2.73061545889944</v>
      </c>
      <c r="P428" s="50">
        <v>0.28619865785421</v>
      </c>
      <c r="Q428" s="77">
        <v>0.87280174130494015</v>
      </c>
      <c r="R428" s="61"/>
      <c r="Y428">
        <v>6721.07952028823</v>
      </c>
      <c r="Z428">
        <v>212.37969726769199</v>
      </c>
      <c r="AA428">
        <v>48452.447665422798</v>
      </c>
      <c r="AB428">
        <v>1600.7080692172699</v>
      </c>
      <c r="AC428">
        <v>563.68366994106202</v>
      </c>
      <c r="AD428">
        <v>40.691863177588203</v>
      </c>
      <c r="AE428">
        <v>210567.86698143199</v>
      </c>
      <c r="AF428">
        <v>9640.4851446288194</v>
      </c>
      <c r="AG428">
        <v>0.13256439404603601</v>
      </c>
      <c r="AH428">
        <v>1.7157532915273999E-2</v>
      </c>
      <c r="AI428">
        <v>199.67753723406801</v>
      </c>
      <c r="AJ428">
        <v>15.4376108882509</v>
      </c>
      <c r="AK428">
        <v>2.8192287362136401</v>
      </c>
      <c r="AL428">
        <v>0.355333165706544</v>
      </c>
      <c r="AM428">
        <v>0.16622194162840001</v>
      </c>
      <c r="AN428">
        <v>3.2181003381392001E-2</v>
      </c>
      <c r="AO428">
        <v>0.10464434439883701</v>
      </c>
      <c r="AP428">
        <v>2.3786104142916001E-2</v>
      </c>
      <c r="AQ428">
        <v>0.30938968724386601</v>
      </c>
      <c r="AR428">
        <v>4.4429025345938997E-2</v>
      </c>
      <c r="AS428">
        <v>23.1272469544272</v>
      </c>
      <c r="AT428">
        <v>0.78053087746929095</v>
      </c>
      <c r="AU428">
        <v>3.5810319045315899</v>
      </c>
      <c r="AV428">
        <v>0.115211960008157</v>
      </c>
      <c r="AW428">
        <v>4.8908539345537003E-2</v>
      </c>
      <c r="AX428">
        <v>2.6492025043520001E-3</v>
      </c>
    </row>
    <row r="429" spans="1:50" x14ac:dyDescent="0.25">
      <c r="A429" t="s">
        <v>973</v>
      </c>
      <c r="B429" s="63">
        <v>68.415204601381106</v>
      </c>
      <c r="C429" s="133">
        <v>264.072583333333</v>
      </c>
      <c r="D429" s="140">
        <v>14.033077248134401</v>
      </c>
      <c r="E429" s="87">
        <v>1.2088106018922</v>
      </c>
      <c r="F429" s="31">
        <f t="shared" si="24"/>
        <v>14.528928060858371</v>
      </c>
      <c r="G429" s="89">
        <f t="shared" si="25"/>
        <v>1.2088106018922</v>
      </c>
      <c r="H429" s="115">
        <v>0.36985540592166699</v>
      </c>
      <c r="I429" s="147">
        <v>5.9843276510202E-2</v>
      </c>
      <c r="J429" s="150">
        <v>0.53238026922682702</v>
      </c>
      <c r="K429" s="167">
        <v>38.256733842510002</v>
      </c>
      <c r="L429">
        <v>5.0103054799064903</v>
      </c>
      <c r="M429" s="32">
        <f t="shared" si="26"/>
        <v>39.608513800145104</v>
      </c>
      <c r="N429" s="92">
        <f t="shared" si="27"/>
        <v>5.0103054799064903</v>
      </c>
      <c r="O429" s="50">
        <v>2.73865118826141</v>
      </c>
      <c r="P429" s="50">
        <v>0.43007668481800798</v>
      </c>
      <c r="Q429" s="77">
        <v>0.83396368217073169</v>
      </c>
      <c r="R429" s="61"/>
      <c r="Y429">
        <v>6591.6118616106796</v>
      </c>
      <c r="Z429">
        <v>217.22931537903301</v>
      </c>
      <c r="AA429">
        <v>48425.992477462998</v>
      </c>
      <c r="AB429">
        <v>1750.89388507179</v>
      </c>
      <c r="AC429">
        <v>554.31795661166996</v>
      </c>
      <c r="AD429">
        <v>42.217427659853101</v>
      </c>
      <c r="AE429">
        <v>208874.65995631</v>
      </c>
      <c r="AF429">
        <v>9881.8249259290606</v>
      </c>
      <c r="AG429">
        <v>0.99966235684667204</v>
      </c>
      <c r="AH429">
        <v>0.17000154167943701</v>
      </c>
      <c r="AI429">
        <v>253.51516983978601</v>
      </c>
      <c r="AJ429">
        <v>20.224594842591699</v>
      </c>
      <c r="AK429">
        <v>2.9506782522542601</v>
      </c>
      <c r="AL429">
        <v>0.46824853981683101</v>
      </c>
      <c r="AM429">
        <v>0.26644544398609299</v>
      </c>
      <c r="AN429">
        <v>5.6566081420927998E-2</v>
      </c>
      <c r="AO429">
        <v>0.20280211295862999</v>
      </c>
      <c r="AP429">
        <v>4.6084484294939998E-2</v>
      </c>
      <c r="AQ429">
        <v>0.253792453269167</v>
      </c>
      <c r="AR429">
        <v>5.5290992587936003E-2</v>
      </c>
      <c r="AS429">
        <v>39.577694161642299</v>
      </c>
      <c r="AT429">
        <v>1.32890430770392</v>
      </c>
      <c r="AU429">
        <v>6.68947989283045</v>
      </c>
      <c r="AV429">
        <v>0.215542856747063</v>
      </c>
      <c r="AW429">
        <v>6.4969182913160006E-2</v>
      </c>
      <c r="AX429">
        <v>6.1552387400800003E-3</v>
      </c>
    </row>
    <row r="430" spans="1:50" x14ac:dyDescent="0.25">
      <c r="A430" t="s">
        <v>974</v>
      </c>
      <c r="B430" s="63">
        <v>96646.814732479805</v>
      </c>
      <c r="C430" s="133">
        <v>489365.78712878801</v>
      </c>
      <c r="D430" s="140">
        <v>1.9770370668547001E-2</v>
      </c>
      <c r="E430" s="87">
        <v>2.1811164282604999E-2</v>
      </c>
      <c r="F430" s="31">
        <f t="shared" si="24"/>
        <v>2.0468945485068907E-2</v>
      </c>
      <c r="G430" s="89">
        <f t="shared" si="25"/>
        <v>2.1811164282604999E-2</v>
      </c>
      <c r="H430" s="115">
        <v>0.281776791650724</v>
      </c>
      <c r="I430" s="147">
        <v>5.0523967580890002E-3</v>
      </c>
      <c r="J430" s="150">
        <v>1.6252799989479722E-2</v>
      </c>
      <c r="K430" s="167">
        <v>7.0107802573674993E-2</v>
      </c>
      <c r="L430">
        <v>7.2951127149105996E-2</v>
      </c>
      <c r="M430" s="32">
        <f t="shared" si="26"/>
        <v>7.2585021951133352E-2</v>
      </c>
      <c r="N430" s="92">
        <f t="shared" si="27"/>
        <v>7.2951127149105996E-2</v>
      </c>
      <c r="O430" s="50">
        <v>3.54814120300327</v>
      </c>
      <c r="P430" s="50">
        <v>6.1334975888330999E-2</v>
      </c>
      <c r="Q430" s="77">
        <v>1.6612754706544965E-2</v>
      </c>
      <c r="R430" s="61"/>
      <c r="Y430">
        <v>6502.4208176686498</v>
      </c>
      <c r="Z430">
        <v>207.68709204726301</v>
      </c>
      <c r="AA430">
        <v>47184.135018120898</v>
      </c>
      <c r="AB430">
        <v>1588.7286984943401</v>
      </c>
      <c r="AC430">
        <v>592.41013904876104</v>
      </c>
      <c r="AD430">
        <v>44.059809706242902</v>
      </c>
      <c r="AE430">
        <v>209661.843183941</v>
      </c>
      <c r="AF430">
        <v>9674.8069701914792</v>
      </c>
      <c r="AG430">
        <v>4.1133351048098401</v>
      </c>
      <c r="AH430">
        <v>0.30363320981782399</v>
      </c>
      <c r="AI430">
        <v>468.77549356771999</v>
      </c>
      <c r="AJ430">
        <v>33.254819353273398</v>
      </c>
      <c r="AK430">
        <v>5418.8092221184397</v>
      </c>
      <c r="AL430">
        <v>705.45689120546604</v>
      </c>
      <c r="AM430">
        <v>8.5886613761869004</v>
      </c>
      <c r="AN430">
        <v>2.2843345941576301</v>
      </c>
      <c r="AO430">
        <v>3.7871280847022</v>
      </c>
      <c r="AP430">
        <v>1.04343469653371</v>
      </c>
      <c r="AQ430">
        <v>1.4097950020318999</v>
      </c>
      <c r="AR430">
        <v>0.28243585924220799</v>
      </c>
      <c r="AS430">
        <v>101.611838057021</v>
      </c>
      <c r="AT430">
        <v>3.1656066968357499</v>
      </c>
      <c r="AU430">
        <v>18.289940134033301</v>
      </c>
      <c r="AV430">
        <v>0.57604945813555597</v>
      </c>
      <c r="AW430">
        <v>126.081467467411</v>
      </c>
      <c r="AX430">
        <v>14.678162431205701</v>
      </c>
    </row>
    <row r="431" spans="1:50" x14ac:dyDescent="0.25">
      <c r="A431" t="s">
        <v>975</v>
      </c>
      <c r="B431" s="63">
        <v>9264.6458733826894</v>
      </c>
      <c r="C431" s="133">
        <v>46652.317125928603</v>
      </c>
      <c r="D431" s="140">
        <v>0.22956467569514699</v>
      </c>
      <c r="E431" s="87">
        <v>0.122903310423636</v>
      </c>
      <c r="F431" s="31">
        <f t="shared" si="24"/>
        <v>0.23767621310090642</v>
      </c>
      <c r="G431" s="89">
        <f t="shared" si="25"/>
        <v>0.122903310423636</v>
      </c>
      <c r="H431" s="115">
        <v>0.28360590698073901</v>
      </c>
      <c r="I431" s="147">
        <v>1.9881824366639999E-2</v>
      </c>
      <c r="J431" s="150">
        <v>0.13094304673600016</v>
      </c>
      <c r="K431" s="167">
        <v>0.80897348268783498</v>
      </c>
      <c r="L431">
        <v>0.32435478858035499</v>
      </c>
      <c r="M431" s="32">
        <f t="shared" si="26"/>
        <v>0.83755810114108498</v>
      </c>
      <c r="N431" s="92">
        <f t="shared" si="27"/>
        <v>0.32435478858035499</v>
      </c>
      <c r="O431" s="50">
        <v>3.5252739695184601</v>
      </c>
      <c r="P431" s="50">
        <v>0.150087845097472</v>
      </c>
      <c r="Q431" s="77">
        <v>0.10618584323296257</v>
      </c>
      <c r="R431" s="61"/>
      <c r="Y431">
        <v>6302.4137647568195</v>
      </c>
      <c r="Z431">
        <v>202.079133766339</v>
      </c>
      <c r="AA431">
        <v>49106.128045288497</v>
      </c>
      <c r="AB431">
        <v>1644.6267387328101</v>
      </c>
      <c r="AC431">
        <v>551.21484927798303</v>
      </c>
      <c r="AD431">
        <v>40.299916462622697</v>
      </c>
      <c r="AE431">
        <v>205378.57514285701</v>
      </c>
      <c r="AF431">
        <v>9443.6525101912703</v>
      </c>
      <c r="AG431">
        <v>6.926208088798</v>
      </c>
      <c r="AH431">
        <v>0.239131724150518</v>
      </c>
      <c r="AI431">
        <v>404.81173593610401</v>
      </c>
      <c r="AJ431">
        <v>28.378401849883002</v>
      </c>
      <c r="AK431">
        <v>409.14781688875098</v>
      </c>
      <c r="AL431">
        <v>110.92142510789699</v>
      </c>
      <c r="AM431">
        <v>31.656042144289401</v>
      </c>
      <c r="AN431">
        <v>4.6298472057838502</v>
      </c>
      <c r="AO431">
        <v>13.165812148886999</v>
      </c>
      <c r="AP431">
        <v>1.9684728507436799</v>
      </c>
      <c r="AQ431">
        <v>3.55990565995091</v>
      </c>
      <c r="AR431">
        <v>0.49324974274472999</v>
      </c>
      <c r="AS431">
        <v>109.51845178571401</v>
      </c>
      <c r="AT431">
        <v>3.2816722117046</v>
      </c>
      <c r="AU431">
        <v>20.193339475325502</v>
      </c>
      <c r="AV431">
        <v>0.60235536468544504</v>
      </c>
      <c r="AW431">
        <v>11.978516205962199</v>
      </c>
      <c r="AX431">
        <v>3.2261686495852002</v>
      </c>
    </row>
    <row r="432" spans="1:50" x14ac:dyDescent="0.25">
      <c r="A432" t="s">
        <v>976</v>
      </c>
      <c r="B432" s="63">
        <v>8357.6575894445796</v>
      </c>
      <c r="C432" s="133">
        <v>42039.811073308301</v>
      </c>
      <c r="D432" s="140">
        <v>5.1641254283418002E-2</v>
      </c>
      <c r="E432" s="87">
        <v>1.8756803024737E-2</v>
      </c>
      <c r="F432" s="31">
        <f t="shared" si="24"/>
        <v>5.3465968667422571E-2</v>
      </c>
      <c r="G432" s="89">
        <f t="shared" si="25"/>
        <v>1.8756803024737E-2</v>
      </c>
      <c r="H432" s="115">
        <v>0.28441751343703497</v>
      </c>
      <c r="I432" s="147">
        <v>1.670634297908E-2</v>
      </c>
      <c r="J432" s="150">
        <v>0.1617197354862116</v>
      </c>
      <c r="K432" s="167">
        <v>0.18151748967810799</v>
      </c>
      <c r="L432">
        <v>6.6735401948681994E-2</v>
      </c>
      <c r="M432" s="32">
        <f t="shared" si="26"/>
        <v>0.18793130706035538</v>
      </c>
      <c r="N432" s="92">
        <f t="shared" si="27"/>
        <v>6.6735401948681994E-2</v>
      </c>
      <c r="O432" s="50">
        <v>3.5161237641355401</v>
      </c>
      <c r="P432" s="50">
        <v>0.15899846509996901</v>
      </c>
      <c r="Q432" s="77">
        <v>0.12299599627163324</v>
      </c>
      <c r="R432" s="61"/>
      <c r="Y432">
        <v>6783.3234767964605</v>
      </c>
      <c r="Z432">
        <v>217.843103252194</v>
      </c>
      <c r="AA432">
        <v>52411.110348778202</v>
      </c>
      <c r="AB432">
        <v>1749.6813491528001</v>
      </c>
      <c r="AC432">
        <v>588.26689201587203</v>
      </c>
      <c r="AD432">
        <v>43.017890162996899</v>
      </c>
      <c r="AE432">
        <v>212996.89986825801</v>
      </c>
      <c r="AF432">
        <v>9808.0271461208195</v>
      </c>
      <c r="AG432">
        <v>1.5029109142736001E-2</v>
      </c>
      <c r="AH432">
        <v>5.5014916486739998E-3</v>
      </c>
      <c r="AI432">
        <v>248.96381556640401</v>
      </c>
      <c r="AJ432">
        <v>18.4577227791757</v>
      </c>
      <c r="AK432">
        <v>361.25585718931899</v>
      </c>
      <c r="AL432">
        <v>95.324593809057603</v>
      </c>
      <c r="AM432">
        <v>3.3626327399930802</v>
      </c>
      <c r="AN432">
        <v>0.177023762954263</v>
      </c>
      <c r="AO432">
        <v>0.117139877123676</v>
      </c>
      <c r="AP432">
        <v>2.4577287381909001E-2</v>
      </c>
      <c r="AQ432">
        <v>0.24925785134442</v>
      </c>
      <c r="AR432">
        <v>3.8757552592198999E-2</v>
      </c>
      <c r="AS432">
        <v>24.852684694185601</v>
      </c>
      <c r="AT432">
        <v>0.87653712272774498</v>
      </c>
      <c r="AU432">
        <v>3.8570800096693798</v>
      </c>
      <c r="AV432">
        <v>0.16076718189123901</v>
      </c>
      <c r="AW432">
        <v>10.1529880559783</v>
      </c>
      <c r="AX432">
        <v>2.6658735945212602</v>
      </c>
    </row>
    <row r="433" spans="1:50" x14ac:dyDescent="0.25">
      <c r="A433" t="s">
        <v>977</v>
      </c>
      <c r="B433" s="63">
        <v>122.976532221051</v>
      </c>
      <c r="C433" s="133">
        <v>143.724555315049</v>
      </c>
      <c r="D433" s="140">
        <v>100.162582950101</v>
      </c>
      <c r="E433" s="87">
        <v>8.6748701426301693</v>
      </c>
      <c r="F433" s="31">
        <f t="shared" si="24"/>
        <v>103.70177091879421</v>
      </c>
      <c r="G433" s="89">
        <f t="shared" si="25"/>
        <v>8.6748701426301693</v>
      </c>
      <c r="H433" s="115">
        <v>1.243905534794</v>
      </c>
      <c r="I433" s="147">
        <v>0.14104357518971899</v>
      </c>
      <c r="J433" s="150">
        <v>0.76382093812680141</v>
      </c>
      <c r="K433" s="167">
        <v>80.129032339646201</v>
      </c>
      <c r="L433">
        <v>6.4732584693735999</v>
      </c>
      <c r="M433" s="32">
        <f t="shared" si="26"/>
        <v>82.960346178076122</v>
      </c>
      <c r="N433" s="92">
        <f t="shared" si="27"/>
        <v>6.4732584693735999</v>
      </c>
      <c r="O433" s="50">
        <v>0.81007636471025102</v>
      </c>
      <c r="P433" s="50">
        <v>8.9648901329495004E-2</v>
      </c>
      <c r="Q433" s="77">
        <v>0.72998517398099838</v>
      </c>
      <c r="R433" s="61"/>
      <c r="Y433">
        <v>6319.0599146956101</v>
      </c>
      <c r="Z433">
        <v>206.195495631174</v>
      </c>
      <c r="AA433">
        <v>48101.338925762197</v>
      </c>
      <c r="AB433">
        <v>1652.0092058771299</v>
      </c>
      <c r="AC433">
        <v>580.60457480793798</v>
      </c>
      <c r="AD433">
        <v>45.6540898429622</v>
      </c>
      <c r="AE433">
        <v>211662.75131762901</v>
      </c>
      <c r="AF433">
        <v>9859.5851756972606</v>
      </c>
      <c r="AG433">
        <v>0.62470407284260798</v>
      </c>
      <c r="AH433">
        <v>5.4044600876213003E-2</v>
      </c>
      <c r="AI433">
        <v>467.258537863181</v>
      </c>
      <c r="AJ433">
        <v>35.165005924734999</v>
      </c>
      <c r="AK433">
        <v>2.2994460461483102</v>
      </c>
      <c r="AL433">
        <v>0.41710717858024998</v>
      </c>
      <c r="AM433">
        <v>2.810144910574E-3</v>
      </c>
      <c r="AN433">
        <v>5.7587931516869997E-3</v>
      </c>
      <c r="AO433">
        <v>2.882727095353E-2</v>
      </c>
      <c r="AP433">
        <v>1.746642951697E-2</v>
      </c>
      <c r="AQ433">
        <v>0.244973750497053</v>
      </c>
      <c r="AR433">
        <v>5.4631789717975998E-2</v>
      </c>
      <c r="AS433">
        <v>147.07721366950301</v>
      </c>
      <c r="AT433">
        <v>4.4023631728720902</v>
      </c>
      <c r="AU433">
        <v>27.9036193336133</v>
      </c>
      <c r="AV433">
        <v>0.84158201620916395</v>
      </c>
      <c r="AW433">
        <v>3.8115861815709001E-2</v>
      </c>
      <c r="AX433">
        <v>3.6327178505780001E-3</v>
      </c>
    </row>
    <row r="434" spans="1:50" x14ac:dyDescent="0.25">
      <c r="A434" t="s">
        <v>978</v>
      </c>
      <c r="B434" s="63">
        <v>132.62295969006999</v>
      </c>
      <c r="C434" s="133">
        <v>604.06564099532602</v>
      </c>
      <c r="D434" s="140">
        <v>2.9407970060965098</v>
      </c>
      <c r="E434" s="87">
        <v>0.34722719727427598</v>
      </c>
      <c r="F434" s="31">
        <f t="shared" si="24"/>
        <v>3.0447083977139853</v>
      </c>
      <c r="G434" s="89">
        <f t="shared" si="25"/>
        <v>0.34722719727427598</v>
      </c>
      <c r="H434" s="115">
        <v>0.31540588080168802</v>
      </c>
      <c r="I434" s="147">
        <v>3.0495122457777E-2</v>
      </c>
      <c r="J434" s="150">
        <v>0.81886424387703705</v>
      </c>
      <c r="K434" s="167">
        <v>9.4010359688323604</v>
      </c>
      <c r="L434">
        <v>1.1047463109529201</v>
      </c>
      <c r="M434" s="32">
        <f t="shared" si="26"/>
        <v>9.7332162342985491</v>
      </c>
      <c r="N434" s="92">
        <f t="shared" si="27"/>
        <v>1.1047463109529201</v>
      </c>
      <c r="O434" s="50">
        <v>3.1837409489587198</v>
      </c>
      <c r="P434" s="50">
        <v>0.26771947649993</v>
      </c>
      <c r="Q434" s="77">
        <v>0.71557539356107758</v>
      </c>
      <c r="R434" s="61"/>
      <c r="Y434">
        <v>6632.9864991233098</v>
      </c>
      <c r="Z434">
        <v>243.58750852097</v>
      </c>
      <c r="AA434">
        <v>52068.0333771726</v>
      </c>
      <c r="AB434">
        <v>2006.64715314318</v>
      </c>
      <c r="AC434">
        <v>609.69609896842996</v>
      </c>
      <c r="AD434">
        <v>50.729897296244303</v>
      </c>
      <c r="AE434">
        <v>213246.620521012</v>
      </c>
      <c r="AF434">
        <v>10780.9794053349</v>
      </c>
      <c r="AG434">
        <v>0.41755670375952803</v>
      </c>
      <c r="AH434">
        <v>8.7770493627809004E-2</v>
      </c>
      <c r="AI434">
        <v>197.386382642515</v>
      </c>
      <c r="AJ434">
        <v>16.459252575093501</v>
      </c>
      <c r="AK434">
        <v>6.6997175571507697</v>
      </c>
      <c r="AL434">
        <v>1.75833617058085</v>
      </c>
      <c r="AM434">
        <v>1.19564727337317</v>
      </c>
      <c r="AN434">
        <v>0.15699203361292399</v>
      </c>
      <c r="AO434">
        <v>8.7954100725178994E-2</v>
      </c>
      <c r="AP434">
        <v>2.8691807724454E-2</v>
      </c>
      <c r="AQ434">
        <v>0.27979135789132498</v>
      </c>
      <c r="AR434">
        <v>5.5279360721040997E-2</v>
      </c>
      <c r="AS434">
        <v>20.0922926089169</v>
      </c>
      <c r="AT434">
        <v>0.74096294037720101</v>
      </c>
      <c r="AU434">
        <v>3.04180728689711</v>
      </c>
      <c r="AV434">
        <v>0.11613365201075899</v>
      </c>
      <c r="AW434">
        <v>0.142139144926721</v>
      </c>
      <c r="AX434">
        <v>2.0621220344586001E-2</v>
      </c>
    </row>
    <row r="435" spans="1:50" x14ac:dyDescent="0.25">
      <c r="A435" t="s">
        <v>979</v>
      </c>
      <c r="B435" s="63">
        <v>569.18240758354204</v>
      </c>
      <c r="C435" s="133">
        <v>2989.1783327948701</v>
      </c>
      <c r="D435" s="140">
        <v>0.43430759511530098</v>
      </c>
      <c r="E435" s="87">
        <v>8.9132359959358004E-2</v>
      </c>
      <c r="F435" s="31">
        <f t="shared" si="24"/>
        <v>0.44965360726945947</v>
      </c>
      <c r="G435" s="89">
        <f t="shared" si="25"/>
        <v>8.9132359959358004E-2</v>
      </c>
      <c r="H435" s="115">
        <v>0.28698139553082502</v>
      </c>
      <c r="I435" s="147">
        <v>1.5284335337410001E-2</v>
      </c>
      <c r="J435" s="150">
        <v>0.25951043949768471</v>
      </c>
      <c r="K435" s="167">
        <v>1.5135108809263</v>
      </c>
      <c r="L435">
        <v>0.32626740907195401</v>
      </c>
      <c r="M435" s="32">
        <f t="shared" si="26"/>
        <v>1.5669899281162989</v>
      </c>
      <c r="N435" s="92">
        <f t="shared" si="27"/>
        <v>0.32626740907195401</v>
      </c>
      <c r="O435" s="50">
        <v>3.4839345350680699</v>
      </c>
      <c r="P435" s="50">
        <v>0.204457126815452</v>
      </c>
      <c r="Q435" s="77">
        <v>0.27223510113082178</v>
      </c>
      <c r="R435" s="61"/>
      <c r="Y435">
        <v>6655.7451419915997</v>
      </c>
      <c r="Z435">
        <v>211.978266542836</v>
      </c>
      <c r="AA435">
        <v>51586.172290524897</v>
      </c>
      <c r="AB435">
        <v>1746.03010341805</v>
      </c>
      <c r="AC435">
        <v>616.30717676378003</v>
      </c>
      <c r="AD435">
        <v>44.473298910519503</v>
      </c>
      <c r="AE435">
        <v>210975.59710732201</v>
      </c>
      <c r="AF435">
        <v>9784.9395687275992</v>
      </c>
      <c r="AG435">
        <v>7.6808935227668004E-2</v>
      </c>
      <c r="AH435">
        <v>1.2664975235784E-2</v>
      </c>
      <c r="AI435">
        <v>170.624683164803</v>
      </c>
      <c r="AJ435">
        <v>13.8461779675564</v>
      </c>
      <c r="AK435">
        <v>26.536894554677801</v>
      </c>
      <c r="AL435">
        <v>7.5447348512780401</v>
      </c>
      <c r="AM435">
        <v>0.377465071121105</v>
      </c>
      <c r="AN435">
        <v>5.7776378838693999E-2</v>
      </c>
      <c r="AO435">
        <v>0.19722653544124599</v>
      </c>
      <c r="AP435">
        <v>3.2274086835007001E-2</v>
      </c>
      <c r="AQ435">
        <v>0.36007439791902501</v>
      </c>
      <c r="AR435">
        <v>4.7186838648734998E-2</v>
      </c>
      <c r="AS435">
        <v>14.9433034508881</v>
      </c>
      <c r="AT435">
        <v>0.69214254313513801</v>
      </c>
      <c r="AU435">
        <v>2.25760694756285</v>
      </c>
      <c r="AV435">
        <v>0.104123314794455</v>
      </c>
      <c r="AW435">
        <v>0.72889721662235096</v>
      </c>
      <c r="AX435">
        <v>0.21976243115663499</v>
      </c>
    </row>
    <row r="436" spans="1:50" s="56" customFormat="1" x14ac:dyDescent="0.25">
      <c r="A436" s="56" t="s">
        <v>980</v>
      </c>
      <c r="B436" s="83">
        <v>54.483410693258897</v>
      </c>
      <c r="C436" s="136">
        <v>184.55599831055599</v>
      </c>
      <c r="D436" s="141">
        <v>7.82438376536596</v>
      </c>
      <c r="E436" s="145">
        <v>0.43504647137806501</v>
      </c>
      <c r="F436" s="57">
        <f t="shared" si="24"/>
        <v>8.1008539208791959</v>
      </c>
      <c r="G436" s="107">
        <f t="shared" si="25"/>
        <v>0.43504647137806501</v>
      </c>
      <c r="H436" s="164">
        <v>0.42624072640355898</v>
      </c>
      <c r="I436" s="157">
        <v>4.2110397275759999E-2</v>
      </c>
      <c r="J436" s="158">
        <v>0.56279614222025909</v>
      </c>
      <c r="K436" s="168">
        <v>18.344608913443601</v>
      </c>
      <c r="L436" s="56">
        <v>2.9113885778075601</v>
      </c>
      <c r="M436" s="58">
        <f t="shared" si="26"/>
        <v>18.992805248288381</v>
      </c>
      <c r="N436" s="112">
        <f t="shared" si="27"/>
        <v>2.9113885778075601</v>
      </c>
      <c r="O436" s="60">
        <v>2.35666437197728</v>
      </c>
      <c r="P436" s="60">
        <v>0.258417230006115</v>
      </c>
      <c r="Q436" s="106">
        <v>0.69092676150618615</v>
      </c>
      <c r="R436" s="62" t="s">
        <v>337</v>
      </c>
      <c r="Y436" s="56">
        <v>6638.0705732874403</v>
      </c>
      <c r="Z436" s="56">
        <v>212.72910737466299</v>
      </c>
      <c r="AA436" s="56">
        <v>52178.204154191502</v>
      </c>
      <c r="AB436" s="56">
        <v>1734.6434283674901</v>
      </c>
      <c r="AC436" s="56">
        <v>613.94315803315499</v>
      </c>
      <c r="AD436" s="56">
        <v>44.568984947582798</v>
      </c>
      <c r="AE436" s="56">
        <v>209881.78992655899</v>
      </c>
      <c r="AF436" s="56">
        <v>9702.4126663116094</v>
      </c>
      <c r="AG436" s="56">
        <v>8.5021462581767002E-2</v>
      </c>
      <c r="AH436" s="56">
        <v>1.3357442712109001E-2</v>
      </c>
      <c r="AI436" s="56">
        <v>157.69542166776699</v>
      </c>
      <c r="AJ436" s="56">
        <v>12.111348648101201</v>
      </c>
      <c r="AK436" s="56">
        <v>2.5079604163342299</v>
      </c>
      <c r="AL436" s="56">
        <v>0.30812043040609</v>
      </c>
      <c r="AM436" s="56">
        <v>0.23248257847565401</v>
      </c>
      <c r="AN436" s="56">
        <v>3.7549038815022001E-2</v>
      </c>
      <c r="AO436" s="56">
        <v>0.15667898177710199</v>
      </c>
      <c r="AP436" s="56">
        <v>2.8678853050532999E-2</v>
      </c>
      <c r="AQ436" s="56">
        <v>0.30631471723023601</v>
      </c>
      <c r="AR436" s="56">
        <v>4.3379176338861E-2</v>
      </c>
      <c r="AS436" s="56">
        <v>15.972201248784099</v>
      </c>
      <c r="AT436" s="56">
        <v>0.57416800525396805</v>
      </c>
      <c r="AU436" s="56">
        <v>2.57422881903942</v>
      </c>
      <c r="AV436" s="56">
        <v>8.7870892449757002E-2</v>
      </c>
      <c r="AW436" s="56">
        <v>4.5064927089520999E-2</v>
      </c>
      <c r="AX436" s="56">
        <v>3.0346161925129999E-3</v>
      </c>
    </row>
    <row r="437" spans="1:50" x14ac:dyDescent="0.25">
      <c r="A437" t="s">
        <v>981</v>
      </c>
      <c r="B437" s="63">
        <v>609.15793725620699</v>
      </c>
      <c r="C437" s="133">
        <v>2729.8820600708</v>
      </c>
      <c r="D437" s="140">
        <v>3.5276498292207799</v>
      </c>
      <c r="E437" s="87">
        <v>1.02972113447179</v>
      </c>
      <c r="F437" s="31">
        <f t="shared" si="24"/>
        <v>3.6522973319669969</v>
      </c>
      <c r="G437" s="89">
        <f t="shared" si="25"/>
        <v>1.02972113447179</v>
      </c>
      <c r="H437" s="115">
        <v>0.31871840746942298</v>
      </c>
      <c r="I437" s="147">
        <v>7.1976097718338003E-2</v>
      </c>
      <c r="J437" s="150">
        <v>0.77365438674925646</v>
      </c>
      <c r="K437" s="167">
        <v>11.057461162839299</v>
      </c>
      <c r="L437">
        <v>2.1311306108331198</v>
      </c>
      <c r="M437" s="32">
        <f t="shared" si="26"/>
        <v>11.448170271562159</v>
      </c>
      <c r="N437" s="92">
        <f t="shared" si="27"/>
        <v>2.1311306108331198</v>
      </c>
      <c r="O437" s="50">
        <v>3.13379589129045</v>
      </c>
      <c r="P437" s="50">
        <v>0.35011957718953302</v>
      </c>
      <c r="Q437" s="77">
        <v>0.5796836403254888</v>
      </c>
      <c r="Y437">
        <v>6797.2406643257</v>
      </c>
      <c r="Z437">
        <v>223.540349648681</v>
      </c>
      <c r="AA437">
        <v>54394.316349543798</v>
      </c>
      <c r="AB437">
        <v>1819.7780724315601</v>
      </c>
      <c r="AC437">
        <v>545.85968871003899</v>
      </c>
      <c r="AD437">
        <v>39.673041818145897</v>
      </c>
      <c r="AE437">
        <v>213633.89943880099</v>
      </c>
      <c r="AF437">
        <v>9909.6059518678103</v>
      </c>
      <c r="AG437">
        <v>1.5770188976821999E-2</v>
      </c>
      <c r="AH437">
        <v>5.5904723149199998E-3</v>
      </c>
      <c r="AI437">
        <v>445.52632530093098</v>
      </c>
      <c r="AJ437">
        <v>31.019934745193702</v>
      </c>
      <c r="AK437">
        <v>25.467105994428</v>
      </c>
      <c r="AL437">
        <v>9.3168713801259795</v>
      </c>
      <c r="AM437">
        <v>1.6716764863026999E-2</v>
      </c>
      <c r="AN437">
        <v>9.7409638423130007E-3</v>
      </c>
      <c r="AO437">
        <v>2.2159237008098999E-2</v>
      </c>
      <c r="AP437">
        <v>1.0506383969077999E-2</v>
      </c>
      <c r="AQ437">
        <v>0.20378671992276901</v>
      </c>
      <c r="AR437">
        <v>3.4644535866434997E-2</v>
      </c>
      <c r="AS437">
        <v>96.712156639006295</v>
      </c>
      <c r="AT437">
        <v>2.9302949604754498</v>
      </c>
      <c r="AU437">
        <v>16.7860063493066</v>
      </c>
      <c r="AV437">
        <v>0.50863319582483102</v>
      </c>
      <c r="AW437">
        <v>0.64796953258732204</v>
      </c>
      <c r="AX437">
        <v>0.23705902667488599</v>
      </c>
    </row>
    <row r="438" spans="1:50" x14ac:dyDescent="0.25">
      <c r="A438" t="s">
        <v>982</v>
      </c>
      <c r="B438" s="63">
        <v>1023.84842061696</v>
      </c>
      <c r="C438" s="133">
        <v>5084.3052905103696</v>
      </c>
      <c r="D438" s="140">
        <v>0.78062387153047996</v>
      </c>
      <c r="E438" s="87">
        <v>0.23392686327697701</v>
      </c>
      <c r="F438" s="31">
        <f t="shared" si="24"/>
        <v>0.80820677257818707</v>
      </c>
      <c r="G438" s="89">
        <f t="shared" si="25"/>
        <v>0.23392686327697701</v>
      </c>
      <c r="H438" s="115">
        <v>0.29203172061886401</v>
      </c>
      <c r="I438" s="147">
        <v>2.8956970025869E-2</v>
      </c>
      <c r="J438" s="150">
        <v>0.33089089712286091</v>
      </c>
      <c r="K438" s="167">
        <v>2.6705492997261899</v>
      </c>
      <c r="L438">
        <v>0.694677305769418</v>
      </c>
      <c r="M438" s="32">
        <f t="shared" si="26"/>
        <v>2.7649116421600071</v>
      </c>
      <c r="N438" s="92">
        <f t="shared" si="27"/>
        <v>0.694677305769418</v>
      </c>
      <c r="O438" s="50">
        <v>3.4248943218879302</v>
      </c>
      <c r="P438" s="50">
        <v>0.20840092659325901</v>
      </c>
      <c r="Q438" s="77">
        <v>0.23392140216564</v>
      </c>
      <c r="Y438">
        <v>6929.1046534125599</v>
      </c>
      <c r="Z438">
        <v>218.95309290505199</v>
      </c>
      <c r="AA438">
        <v>49236.830164498802</v>
      </c>
      <c r="AB438">
        <v>1614.2668470143899</v>
      </c>
      <c r="AC438">
        <v>541.08632636355799</v>
      </c>
      <c r="AD438">
        <v>39.804905336454901</v>
      </c>
      <c r="AE438">
        <v>213787.421455156</v>
      </c>
      <c r="AF438">
        <v>9787.8868708332902</v>
      </c>
      <c r="AG438">
        <v>4.1857495742928599</v>
      </c>
      <c r="AH438">
        <v>0.38941293909757702</v>
      </c>
      <c r="AI438">
        <v>238.91956344154801</v>
      </c>
      <c r="AJ438">
        <v>17.7998672555517</v>
      </c>
      <c r="AK438">
        <v>46.750551228890302</v>
      </c>
      <c r="AL438">
        <v>12.508701428121899</v>
      </c>
      <c r="AM438">
        <v>0.12848691399956699</v>
      </c>
      <c r="AN438">
        <v>2.871530752234E-2</v>
      </c>
      <c r="AO438">
        <v>0.13610745319195899</v>
      </c>
      <c r="AP438">
        <v>2.7696101461221E-2</v>
      </c>
      <c r="AQ438">
        <v>0.26740090688142998</v>
      </c>
      <c r="AR438">
        <v>4.1932822581128001E-2</v>
      </c>
      <c r="AS438">
        <v>42.4794879995111</v>
      </c>
      <c r="AT438">
        <v>1.2993818366241201</v>
      </c>
      <c r="AU438">
        <v>7.7614190679390296</v>
      </c>
      <c r="AV438">
        <v>0.231802478269</v>
      </c>
      <c r="AW438">
        <v>1.3405318619083899</v>
      </c>
      <c r="AX438">
        <v>0.367325978703956</v>
      </c>
    </row>
    <row r="439" spans="1:50" x14ac:dyDescent="0.25">
      <c r="A439" t="s">
        <v>983</v>
      </c>
      <c r="B439" s="63">
        <v>742.65053462207095</v>
      </c>
      <c r="C439" s="133">
        <v>3643.2085986438001</v>
      </c>
      <c r="D439" s="140">
        <v>2.3581661766469701</v>
      </c>
      <c r="E439" s="87">
        <v>0.54758099777014202</v>
      </c>
      <c r="F439" s="31">
        <f t="shared" si="24"/>
        <v>2.441490638883792</v>
      </c>
      <c r="G439" s="89">
        <f t="shared" si="25"/>
        <v>0.54758099777014202</v>
      </c>
      <c r="H439" s="115">
        <v>0.30084874250680699</v>
      </c>
      <c r="I439" s="147">
        <v>3.2665117263266E-2</v>
      </c>
      <c r="J439" s="150">
        <v>0.46758660157169862</v>
      </c>
      <c r="K439" s="167">
        <v>7.8622448920953998</v>
      </c>
      <c r="L439">
        <v>1.57458772621673</v>
      </c>
      <c r="M439" s="32">
        <f t="shared" si="26"/>
        <v>8.1400528490136637</v>
      </c>
      <c r="N439" s="92">
        <f t="shared" si="27"/>
        <v>1.57458772621673</v>
      </c>
      <c r="O439" s="50">
        <v>3.3231756808413402</v>
      </c>
      <c r="P439" s="50">
        <v>0.23324699027479001</v>
      </c>
      <c r="Q439" s="77">
        <v>0.35046322469488</v>
      </c>
      <c r="Y439">
        <v>6542.3230713829998</v>
      </c>
      <c r="Z439">
        <v>216.01552627755501</v>
      </c>
      <c r="AA439">
        <v>47199.316373234898</v>
      </c>
      <c r="AB439">
        <v>1626.0952982788999</v>
      </c>
      <c r="AC439">
        <v>429.69553390119398</v>
      </c>
      <c r="AD439">
        <v>32.378268610709597</v>
      </c>
      <c r="AE439">
        <v>204534.00498315599</v>
      </c>
      <c r="AF439">
        <v>9514.5416684150696</v>
      </c>
      <c r="AG439">
        <v>3.5026880372684701</v>
      </c>
      <c r="AH439">
        <v>0.47349296797323398</v>
      </c>
      <c r="AI439">
        <v>362.11400766504198</v>
      </c>
      <c r="AJ439">
        <v>26.278752567394999</v>
      </c>
      <c r="AK439">
        <v>33.564565649864399</v>
      </c>
      <c r="AL439">
        <v>1.5604313714189999</v>
      </c>
      <c r="AM439">
        <v>0.41796081796193402</v>
      </c>
      <c r="AN439">
        <v>5.258391962121E-2</v>
      </c>
      <c r="AO439">
        <v>0.281218417562207</v>
      </c>
      <c r="AP439">
        <v>4.1507157300806001E-2</v>
      </c>
      <c r="AQ439">
        <v>0.297033163216116</v>
      </c>
      <c r="AR439">
        <v>4.3917929238244002E-2</v>
      </c>
      <c r="AS439">
        <v>90.367225480750193</v>
      </c>
      <c r="AT439">
        <v>3.32626116359656</v>
      </c>
      <c r="AU439">
        <v>16.699661394693202</v>
      </c>
      <c r="AV439">
        <v>0.59800447257720601</v>
      </c>
      <c r="AW439">
        <v>0.94398983681223203</v>
      </c>
      <c r="AX439">
        <v>0.36741741344375101</v>
      </c>
    </row>
    <row r="440" spans="1:50" x14ac:dyDescent="0.25">
      <c r="A440" t="s">
        <v>984</v>
      </c>
      <c r="B440" s="63">
        <v>53.986166875056</v>
      </c>
      <c r="C440" s="133">
        <v>173.21355176659699</v>
      </c>
      <c r="D440" s="140">
        <v>18.8026155625755</v>
      </c>
      <c r="E440" s="87">
        <v>1.1241650798421901</v>
      </c>
      <c r="F440" s="31">
        <f t="shared" si="24"/>
        <v>19.466995302185282</v>
      </c>
      <c r="G440" s="89">
        <f t="shared" si="25"/>
        <v>1.1241650798421901</v>
      </c>
      <c r="H440" s="115">
        <v>0.44993860956743198</v>
      </c>
      <c r="I440" s="147">
        <v>6.7993865751812002E-2</v>
      </c>
      <c r="J440" s="150">
        <v>0.3956355901644702</v>
      </c>
      <c r="K440" s="167">
        <v>41.511115212641499</v>
      </c>
      <c r="L440">
        <v>4.3992311175744501</v>
      </c>
      <c r="M440" s="32">
        <f t="shared" si="26"/>
        <v>42.977886887257853</v>
      </c>
      <c r="N440" s="92">
        <f t="shared" si="27"/>
        <v>4.3992311175744501</v>
      </c>
      <c r="O440" s="50">
        <v>2.22587400578549</v>
      </c>
      <c r="P440" s="50">
        <v>0.33059957493632902</v>
      </c>
      <c r="Q440" s="77">
        <v>0.71352741554889754</v>
      </c>
      <c r="Y440">
        <v>7155.6012668346502</v>
      </c>
      <c r="Z440">
        <v>227.64891063034199</v>
      </c>
      <c r="AA440">
        <v>50664.429022131699</v>
      </c>
      <c r="AB440">
        <v>1699.70673162501</v>
      </c>
      <c r="AC440">
        <v>539.11069891975899</v>
      </c>
      <c r="AD440">
        <v>40.500764724056502</v>
      </c>
      <c r="AE440">
        <v>218208.676628196</v>
      </c>
      <c r="AF440">
        <v>10022.7499935779</v>
      </c>
      <c r="AG440">
        <v>6.9466027119389996E-3</v>
      </c>
      <c r="AH440">
        <v>4.7134650567860004E-3</v>
      </c>
      <c r="AI440">
        <v>215.202328821202</v>
      </c>
      <c r="AJ440">
        <v>18.069102193497098</v>
      </c>
      <c r="AK440">
        <v>2.64527691624735</v>
      </c>
      <c r="AL440">
        <v>0.51581457159134303</v>
      </c>
      <c r="AM440">
        <v>0.118994437337495</v>
      </c>
      <c r="AN440">
        <v>3.3268954965487998E-2</v>
      </c>
      <c r="AO440">
        <v>8.6287829467415006E-2</v>
      </c>
      <c r="AP440">
        <v>2.6478650729335002E-2</v>
      </c>
      <c r="AQ440">
        <v>0.22650350386934001</v>
      </c>
      <c r="AR440">
        <v>4.6287971028072999E-2</v>
      </c>
      <c r="AS440">
        <v>34.217007669623399</v>
      </c>
      <c r="AT440">
        <v>1.1155673992300099</v>
      </c>
      <c r="AU440">
        <v>6.1115137086435301</v>
      </c>
      <c r="AV440">
        <v>0.198294319290823</v>
      </c>
      <c r="AW440">
        <v>4.4445434203353E-2</v>
      </c>
      <c r="AX440">
        <v>4.0875966019469998E-3</v>
      </c>
    </row>
    <row r="441" spans="1:50" x14ac:dyDescent="0.25">
      <c r="A441" t="s">
        <v>985</v>
      </c>
      <c r="B441" s="63">
        <v>197.53058962354601</v>
      </c>
      <c r="C441" s="133">
        <v>202.19918552799501</v>
      </c>
      <c r="D441" s="140">
        <v>123.34369003371199</v>
      </c>
      <c r="E441" s="87">
        <v>11.444269472340199</v>
      </c>
      <c r="F441" s="31">
        <f t="shared" si="24"/>
        <v>127.70196925259968</v>
      </c>
      <c r="G441" s="89">
        <f t="shared" si="25"/>
        <v>11.444269472340199</v>
      </c>
      <c r="H441" s="115">
        <v>1.4129237415182301</v>
      </c>
      <c r="I441" s="147">
        <v>0.15983168931301001</v>
      </c>
      <c r="J441" s="150">
        <v>0.82021361014321692</v>
      </c>
      <c r="K441" s="167">
        <v>86.991301261935206</v>
      </c>
      <c r="L441">
        <v>4.2289671641724897</v>
      </c>
      <c r="M441" s="32">
        <f t="shared" si="26"/>
        <v>90.065089474451526</v>
      </c>
      <c r="N441" s="92">
        <f t="shared" si="27"/>
        <v>4.2289671641724897</v>
      </c>
      <c r="O441" s="50">
        <v>0.70794366022410804</v>
      </c>
      <c r="P441" s="50">
        <v>9.3132052746445995E-2</v>
      </c>
      <c r="Q441" s="77">
        <v>0.36953706677413339</v>
      </c>
      <c r="Y441">
        <v>6437.9865224284003</v>
      </c>
      <c r="Z441">
        <v>203.817078364548</v>
      </c>
      <c r="AA441">
        <v>51340.889305053803</v>
      </c>
      <c r="AB441">
        <v>1732.15340332092</v>
      </c>
      <c r="AC441">
        <v>576.17622420052999</v>
      </c>
      <c r="AD441">
        <v>42.334798006918497</v>
      </c>
      <c r="AE441">
        <v>208409.48776663601</v>
      </c>
      <c r="AF441">
        <v>9550.2255739398206</v>
      </c>
      <c r="AG441">
        <v>1.7065320230478999E-2</v>
      </c>
      <c r="AH441">
        <v>6.436387003121E-3</v>
      </c>
      <c r="AI441">
        <v>785.58502997468599</v>
      </c>
      <c r="AJ441">
        <v>52.879572589522297</v>
      </c>
      <c r="AK441">
        <v>2.3641131851950501</v>
      </c>
      <c r="AL441">
        <v>0.32383361975501601</v>
      </c>
      <c r="AM441">
        <v>1.0160351194088001E-2</v>
      </c>
      <c r="AN441">
        <v>8.3993984340459994E-3</v>
      </c>
      <c r="AO441">
        <v>3.0214410892058001E-2</v>
      </c>
      <c r="AP441">
        <v>1.3583045679495E-2</v>
      </c>
      <c r="AQ441">
        <v>0.227066462298192</v>
      </c>
      <c r="AR441">
        <v>4.0429386541926002E-2</v>
      </c>
      <c r="AS441">
        <v>246.46522586593599</v>
      </c>
      <c r="AT441">
        <v>7.2928309773838498</v>
      </c>
      <c r="AU441">
        <v>46.371719379340398</v>
      </c>
      <c r="AV441">
        <v>1.38418649560951</v>
      </c>
      <c r="AW441">
        <v>5.1711193844448E-2</v>
      </c>
      <c r="AX441">
        <v>7.2825516702870003E-3</v>
      </c>
    </row>
    <row r="442" spans="1:50" x14ac:dyDescent="0.25">
      <c r="A442" t="s">
        <v>986</v>
      </c>
      <c r="B442" s="63">
        <v>2701.5763887984299</v>
      </c>
      <c r="C442" s="133">
        <v>13432.5787020764</v>
      </c>
      <c r="D442" s="140">
        <v>0.44282217197943402</v>
      </c>
      <c r="E442" s="87">
        <v>0.13756758181720199</v>
      </c>
      <c r="F442" s="31">
        <f t="shared" si="24"/>
        <v>0.45846904187016929</v>
      </c>
      <c r="G442" s="89">
        <f t="shared" si="25"/>
        <v>0.13756758181720199</v>
      </c>
      <c r="H442" s="115">
        <v>0.28845102346631901</v>
      </c>
      <c r="I442" s="147">
        <v>3.8620941054569001E-2</v>
      </c>
      <c r="J442" s="150">
        <v>0.43098685257662361</v>
      </c>
      <c r="K442" s="167">
        <v>1.5350348139907799</v>
      </c>
      <c r="L442">
        <v>0.40600602046783302</v>
      </c>
      <c r="M442" s="32">
        <f t="shared" si="26"/>
        <v>1.5892743971284062</v>
      </c>
      <c r="N442" s="92">
        <f t="shared" si="27"/>
        <v>0.40600602046783302</v>
      </c>
      <c r="O442" s="50">
        <v>3.4669032443063998</v>
      </c>
      <c r="P442" s="50">
        <v>0.28710177802248099</v>
      </c>
      <c r="Q442" s="77">
        <v>0.31309772839740413</v>
      </c>
      <c r="Y442">
        <v>6999.0041928465898</v>
      </c>
      <c r="Z442">
        <v>221.16185162890599</v>
      </c>
      <c r="AA442">
        <v>50537.325790069903</v>
      </c>
      <c r="AB442">
        <v>1662.25832806013</v>
      </c>
      <c r="AC442">
        <v>492.74725821657597</v>
      </c>
      <c r="AD442">
        <v>36.169365121507099</v>
      </c>
      <c r="AE442">
        <v>217576.01688988699</v>
      </c>
      <c r="AF442">
        <v>9961.3411520164409</v>
      </c>
      <c r="AG442">
        <v>3.9779149039993002E-2</v>
      </c>
      <c r="AH442">
        <v>9.1985838970379992E-3</v>
      </c>
      <c r="AI442">
        <v>281.11233832081803</v>
      </c>
      <c r="AJ442">
        <v>20.545440837607401</v>
      </c>
      <c r="AK442">
        <v>115.771063918381</v>
      </c>
      <c r="AL442">
        <v>40.382354624198904</v>
      </c>
      <c r="AM442">
        <v>1.0282937042382E-2</v>
      </c>
      <c r="AN442">
        <v>7.8689394752010002E-3</v>
      </c>
      <c r="AO442">
        <v>2.6175245480236999E-2</v>
      </c>
      <c r="AP442">
        <v>1.1771702193456E-2</v>
      </c>
      <c r="AQ442">
        <v>0.14228494150020199</v>
      </c>
      <c r="AR442">
        <v>2.9681209824107001E-2</v>
      </c>
      <c r="AS442">
        <v>60.315521955075297</v>
      </c>
      <c r="AT442">
        <v>1.84660824260122</v>
      </c>
      <c r="AU442">
        <v>11.059758831644601</v>
      </c>
      <c r="AV442">
        <v>0.33270334557629999</v>
      </c>
      <c r="AW442">
        <v>3.3885582374727901</v>
      </c>
      <c r="AX442">
        <v>1.2035024045740399</v>
      </c>
    </row>
    <row r="443" spans="1:50" x14ac:dyDescent="0.25">
      <c r="A443" t="s">
        <v>987</v>
      </c>
      <c r="B443" s="63">
        <v>29.254181995348301</v>
      </c>
      <c r="C443" s="133">
        <v>110.148543785881</v>
      </c>
      <c r="D443" s="140">
        <v>15.3753434237838</v>
      </c>
      <c r="E443" s="87">
        <v>1.38404801368275</v>
      </c>
      <c r="F443" s="31">
        <f t="shared" si="24"/>
        <v>15.918622449316629</v>
      </c>
      <c r="G443" s="89">
        <f t="shared" si="25"/>
        <v>1.38404801368275</v>
      </c>
      <c r="H443" s="115">
        <v>0.38105261534984097</v>
      </c>
      <c r="I443" s="147">
        <v>7.4679444578575005E-2</v>
      </c>
      <c r="J443" s="150">
        <v>0.45931454561416052</v>
      </c>
      <c r="K443" s="167">
        <v>40.436405105670403</v>
      </c>
      <c r="L443">
        <v>7.8231756795811398</v>
      </c>
      <c r="M443" s="32">
        <f t="shared" si="26"/>
        <v>41.865202509172754</v>
      </c>
      <c r="N443" s="92">
        <f t="shared" si="27"/>
        <v>7.8231756795811398</v>
      </c>
      <c r="O443" s="50">
        <v>2.6185795331200001</v>
      </c>
      <c r="P443" s="50">
        <v>0.97490061619919199</v>
      </c>
      <c r="Q443" s="77">
        <v>0.51965602673917499</v>
      </c>
      <c r="Y443">
        <v>7415.1973392338596</v>
      </c>
      <c r="Z443">
        <v>238.12217444068401</v>
      </c>
      <c r="AA443">
        <v>53443.313090853699</v>
      </c>
      <c r="AB443">
        <v>1803.24014550691</v>
      </c>
      <c r="AC443">
        <v>473.91455184451002</v>
      </c>
      <c r="AD443">
        <v>39.909380174287001</v>
      </c>
      <c r="AE443">
        <v>221849.75700948501</v>
      </c>
      <c r="AF443">
        <v>10235.9923070404</v>
      </c>
      <c r="AG443" t="s">
        <v>142</v>
      </c>
      <c r="AH443">
        <v>8.00399990486E-4</v>
      </c>
      <c r="AI443">
        <v>124.013021123592</v>
      </c>
      <c r="AJ443">
        <v>13.0112823285166</v>
      </c>
      <c r="AK443">
        <v>1.8930994538019801</v>
      </c>
      <c r="AL443">
        <v>0.39556513853512398</v>
      </c>
      <c r="AM443">
        <v>5.3216962281843E-2</v>
      </c>
      <c r="AN443">
        <v>2.6724727807040001E-2</v>
      </c>
      <c r="AO443">
        <v>3.4972499305878001E-2</v>
      </c>
      <c r="AP443">
        <v>2.0270166652578001E-2</v>
      </c>
      <c r="AQ443">
        <v>0.19528112100697001</v>
      </c>
      <c r="AR443">
        <v>5.1649148784551999E-2</v>
      </c>
      <c r="AS443">
        <v>18.891308837552199</v>
      </c>
      <c r="AT443">
        <v>0.60513865727202099</v>
      </c>
      <c r="AU443">
        <v>3.20560476464229</v>
      </c>
      <c r="AV443">
        <v>0.102562435257413</v>
      </c>
      <c r="AW443">
        <v>2.8113651734983001E-2</v>
      </c>
      <c r="AX443">
        <v>3.0247957437040001E-3</v>
      </c>
    </row>
    <row r="444" spans="1:50" x14ac:dyDescent="0.25">
      <c r="A444" t="s">
        <v>988</v>
      </c>
      <c r="B444" s="63">
        <v>3541.4021347642201</v>
      </c>
      <c r="C444" s="133">
        <v>17479.421273428401</v>
      </c>
      <c r="D444" s="140">
        <v>0.58095886255661899</v>
      </c>
      <c r="E444" s="87">
        <v>0.21553659566958699</v>
      </c>
      <c r="F444" s="31">
        <f t="shared" si="24"/>
        <v>0.60148671393691344</v>
      </c>
      <c r="G444" s="89">
        <f t="shared" si="25"/>
        <v>0.21553659566958699</v>
      </c>
      <c r="H444" s="115">
        <v>0.28912843492201301</v>
      </c>
      <c r="I444" s="147">
        <v>1.8337976582329E-2</v>
      </c>
      <c r="J444" s="150">
        <v>0.17095624522737554</v>
      </c>
      <c r="K444" s="167">
        <v>2.00610236776734</v>
      </c>
      <c r="L444">
        <v>0.65446191444796897</v>
      </c>
      <c r="M444" s="32">
        <f t="shared" si="26"/>
        <v>2.0769868553160111</v>
      </c>
      <c r="N444" s="92">
        <f t="shared" si="27"/>
        <v>0.65446191444796897</v>
      </c>
      <c r="O444" s="50">
        <v>3.4530116076107298</v>
      </c>
      <c r="P444" s="50">
        <v>0.14370352941144199</v>
      </c>
      <c r="Q444" s="77">
        <v>0.12756693132205726</v>
      </c>
      <c r="Y444">
        <v>6183.9363862195796</v>
      </c>
      <c r="Z444">
        <v>197.51739834044301</v>
      </c>
      <c r="AA444">
        <v>48833.583262082</v>
      </c>
      <c r="AB444">
        <v>1611.0341093255799</v>
      </c>
      <c r="AC444">
        <v>2592.03553118218</v>
      </c>
      <c r="AD444">
        <v>462.32113211630298</v>
      </c>
      <c r="AE444">
        <v>209669.32011466101</v>
      </c>
      <c r="AF444">
        <v>9733.4782320451595</v>
      </c>
      <c r="AG444">
        <v>0.71081819934282198</v>
      </c>
      <c r="AH444">
        <v>4.3624842330317999E-2</v>
      </c>
      <c r="AI444">
        <v>320.21200568004798</v>
      </c>
      <c r="AJ444">
        <v>22.424133284943601</v>
      </c>
      <c r="AK444">
        <v>155.950292344909</v>
      </c>
      <c r="AL444">
        <v>38.798677591899001</v>
      </c>
      <c r="AM444">
        <v>0.71987713317454405</v>
      </c>
      <c r="AN444">
        <v>6.9148781607466001E-2</v>
      </c>
      <c r="AO444">
        <v>0.135068894482199</v>
      </c>
      <c r="AP444">
        <v>2.6954681345189E-2</v>
      </c>
      <c r="AQ444">
        <v>0.35553404839070502</v>
      </c>
      <c r="AR444">
        <v>4.7233576740441999E-2</v>
      </c>
      <c r="AS444">
        <v>98.549845222554694</v>
      </c>
      <c r="AT444">
        <v>2.99713722283962</v>
      </c>
      <c r="AU444">
        <v>18.441543030867301</v>
      </c>
      <c r="AV444">
        <v>0.55667784013438004</v>
      </c>
      <c r="AW444">
        <v>4.3465195961435299</v>
      </c>
      <c r="AX444">
        <v>1.06642342577615</v>
      </c>
    </row>
    <row r="445" spans="1:50" x14ac:dyDescent="0.25">
      <c r="A445" t="s">
        <v>989</v>
      </c>
      <c r="B445" s="63">
        <v>33.257143230977398</v>
      </c>
      <c r="C445" s="133">
        <v>120.22629601797701</v>
      </c>
      <c r="D445" s="140">
        <v>14.2311709649944</v>
      </c>
      <c r="E445" s="87">
        <v>1.03689789334524</v>
      </c>
      <c r="F445" s="31">
        <f t="shared" si="24"/>
        <v>14.734021306671552</v>
      </c>
      <c r="G445" s="89">
        <f t="shared" si="25"/>
        <v>1.03689789334524</v>
      </c>
      <c r="H445" s="115">
        <v>0.39142163680821102</v>
      </c>
      <c r="I445" s="147">
        <v>5.8915635704971998E-2</v>
      </c>
      <c r="J445" s="150">
        <v>0.4840716143766981</v>
      </c>
      <c r="K445" s="167">
        <v>35.401817649444801</v>
      </c>
      <c r="L445">
        <v>4.8502154326587599</v>
      </c>
      <c r="M445" s="32">
        <f t="shared" si="26"/>
        <v>36.652720765204151</v>
      </c>
      <c r="N445" s="92">
        <f t="shared" si="27"/>
        <v>4.8502154326587599</v>
      </c>
      <c r="O445" s="50">
        <v>2.49166210361496</v>
      </c>
      <c r="P445" s="50">
        <v>0.37947557615615402</v>
      </c>
      <c r="Q445" s="77">
        <v>0.89958206086651715</v>
      </c>
      <c r="Y445">
        <v>7616.0599206071902</v>
      </c>
      <c r="Z445">
        <v>247.398651702812</v>
      </c>
      <c r="AA445">
        <v>51956.862136255702</v>
      </c>
      <c r="AB445">
        <v>1784.25230021839</v>
      </c>
      <c r="AC445">
        <v>457.26613355218097</v>
      </c>
      <c r="AD445">
        <v>34.728673387199997</v>
      </c>
      <c r="AE445">
        <v>221648.402555963</v>
      </c>
      <c r="AF445">
        <v>10297.207674463099</v>
      </c>
      <c r="AG445">
        <v>0.42222588299707298</v>
      </c>
      <c r="AH445">
        <v>3.8239546154763999E-2</v>
      </c>
      <c r="AI445">
        <v>120.21178624033701</v>
      </c>
      <c r="AJ445">
        <v>12.4460566642587</v>
      </c>
      <c r="AK445">
        <v>2.20435913190641</v>
      </c>
      <c r="AL445">
        <v>0.35074828323858798</v>
      </c>
      <c r="AM445">
        <v>8.8392101334440008E-3</v>
      </c>
      <c r="AN445">
        <v>8.9590690571509993E-3</v>
      </c>
      <c r="AO445">
        <v>1.3748652681242E-2</v>
      </c>
      <c r="AP445">
        <v>1.0464820169263001E-2</v>
      </c>
      <c r="AQ445">
        <v>0.17598500393333</v>
      </c>
      <c r="AR445">
        <v>4.0482335390117002E-2</v>
      </c>
      <c r="AS445">
        <v>17.418012386835901</v>
      </c>
      <c r="AT445">
        <v>0.55401208429817395</v>
      </c>
      <c r="AU445">
        <v>3.0841528548994002</v>
      </c>
      <c r="AV445">
        <v>9.7533533244725995E-2</v>
      </c>
      <c r="AW445">
        <v>2.9805719357408E-2</v>
      </c>
      <c r="AX445">
        <v>2.823952870755E-3</v>
      </c>
    </row>
    <row r="446" spans="1:50" x14ac:dyDescent="0.25">
      <c r="A446" t="s">
        <v>990</v>
      </c>
      <c r="B446" s="63">
        <v>4219.3413832198503</v>
      </c>
      <c r="C446" s="133">
        <v>22280.345433605798</v>
      </c>
      <c r="D446" s="140">
        <v>9.3680406565631993E-2</v>
      </c>
      <c r="E446" s="87">
        <v>4.7992071583163001E-2</v>
      </c>
      <c r="F446" s="31">
        <f t="shared" si="24"/>
        <v>9.6990550514141655E-2</v>
      </c>
      <c r="G446" s="89">
        <f t="shared" si="25"/>
        <v>4.7992071583163001E-2</v>
      </c>
      <c r="H446" s="115">
        <v>0.28375153379492501</v>
      </c>
      <c r="I446" s="147">
        <v>7.5367538495420003E-3</v>
      </c>
      <c r="J446" s="150">
        <v>5.1847209133329401E-2</v>
      </c>
      <c r="K446" s="167">
        <v>0.33050535255982799</v>
      </c>
      <c r="L446">
        <v>0.18703187809526001</v>
      </c>
      <c r="M446" s="32">
        <f t="shared" si="26"/>
        <v>0.34218357144073669</v>
      </c>
      <c r="N446" s="92">
        <f t="shared" si="27"/>
        <v>0.18703187809526001</v>
      </c>
      <c r="O446" s="50">
        <v>3.5334721611283801</v>
      </c>
      <c r="P446" s="50">
        <v>8.5240028082443006E-2</v>
      </c>
      <c r="Q446" s="77">
        <v>4.2628963439344122E-2</v>
      </c>
      <c r="Y446">
        <v>7285.4116558134001</v>
      </c>
      <c r="Z446">
        <v>238.943686305516</v>
      </c>
      <c r="AA446">
        <v>51948.040399596503</v>
      </c>
      <c r="AB446">
        <v>1842.2989952113201</v>
      </c>
      <c r="AC446">
        <v>468.78998254660598</v>
      </c>
      <c r="AD446">
        <v>34.044937101420103</v>
      </c>
      <c r="AE446">
        <v>221484.893285089</v>
      </c>
      <c r="AF446">
        <v>10405.2643610832</v>
      </c>
      <c r="AG446">
        <v>1.7315763406326501</v>
      </c>
      <c r="AH446">
        <v>0.21948069538353501</v>
      </c>
      <c r="AI446">
        <v>143.486638007295</v>
      </c>
      <c r="AJ446">
        <v>11.385703427644099</v>
      </c>
      <c r="AK446">
        <v>192.33589882150801</v>
      </c>
      <c r="AL446">
        <v>46.7615361492266</v>
      </c>
      <c r="AM446">
        <v>9.3293239299874001E-2</v>
      </c>
      <c r="AN446">
        <v>2.3193733022656999E-2</v>
      </c>
      <c r="AO446">
        <v>7.6849225014958E-2</v>
      </c>
      <c r="AP446">
        <v>1.9682935451473E-2</v>
      </c>
      <c r="AQ446">
        <v>0.187086675205203</v>
      </c>
      <c r="AR446">
        <v>3.3188194762679001E-2</v>
      </c>
      <c r="AS446">
        <v>20.989522860315201</v>
      </c>
      <c r="AT446">
        <v>0.70997032209666</v>
      </c>
      <c r="AU446">
        <v>3.5467488716003199</v>
      </c>
      <c r="AV446">
        <v>0.119884364136866</v>
      </c>
      <c r="AW446">
        <v>5.2978381407565696</v>
      </c>
      <c r="AX446">
        <v>1.3371252521711401</v>
      </c>
    </row>
    <row r="447" spans="1:50" x14ac:dyDescent="0.25">
      <c r="A447" t="s">
        <v>991</v>
      </c>
      <c r="B447" s="63">
        <v>2390.8522652268698</v>
      </c>
      <c r="C447" s="133">
        <v>11931.5104936279</v>
      </c>
      <c r="D447" s="140">
        <v>0.26762764083110702</v>
      </c>
      <c r="E447" s="87">
        <v>7.4834955887379997E-2</v>
      </c>
      <c r="F447" s="31">
        <f t="shared" si="24"/>
        <v>0.2770841114873307</v>
      </c>
      <c r="G447" s="89">
        <f t="shared" si="25"/>
        <v>7.4834955887379997E-2</v>
      </c>
      <c r="H447" s="115">
        <v>0.285254212941079</v>
      </c>
      <c r="I447" s="147">
        <v>2.4156515119058E-2</v>
      </c>
      <c r="J447" s="150">
        <v>0.30285076394923172</v>
      </c>
      <c r="K447" s="167">
        <v>0.93611129589451203</v>
      </c>
      <c r="L447">
        <v>0.253814069638435</v>
      </c>
      <c r="M447" s="32">
        <f t="shared" si="26"/>
        <v>0.96918825675362019</v>
      </c>
      <c r="N447" s="92">
        <f t="shared" si="27"/>
        <v>0.253814069638435</v>
      </c>
      <c r="O447" s="50">
        <v>3.50182079194609</v>
      </c>
      <c r="P447" s="50">
        <v>0.170113362421313</v>
      </c>
      <c r="Q447" s="77">
        <v>0.17916629173647883</v>
      </c>
      <c r="Y447">
        <v>7210.8911140747005</v>
      </c>
      <c r="Z447">
        <v>231.807354283004</v>
      </c>
      <c r="AA447">
        <v>52342.332914190098</v>
      </c>
      <c r="AB447">
        <v>1773.5395574068</v>
      </c>
      <c r="AC447">
        <v>534.29622184733205</v>
      </c>
      <c r="AD447">
        <v>39.3798049889214</v>
      </c>
      <c r="AE447">
        <v>218342.54612617299</v>
      </c>
      <c r="AF447">
        <v>10108.3987363994</v>
      </c>
      <c r="AG447">
        <v>1.5724159717839001E-2</v>
      </c>
      <c r="AH447">
        <v>5.6616256827239997E-3</v>
      </c>
      <c r="AI447">
        <v>199.22819127864099</v>
      </c>
      <c r="AJ447">
        <v>14.8181258189981</v>
      </c>
      <c r="AK447">
        <v>105.36504001969</v>
      </c>
      <c r="AL447">
        <v>31.028842226402102</v>
      </c>
      <c r="AM447">
        <v>2.6789144064159999E-3</v>
      </c>
      <c r="AN447">
        <v>3.9477047739260003E-3</v>
      </c>
      <c r="AO447">
        <v>2.9145516561753002E-2</v>
      </c>
      <c r="AP447">
        <v>1.2221718290828E-2</v>
      </c>
      <c r="AQ447">
        <v>0.14795929541569899</v>
      </c>
      <c r="AR447">
        <v>2.9797788306345E-2</v>
      </c>
      <c r="AS447">
        <v>31.143389166094099</v>
      </c>
      <c r="AT447">
        <v>0.955837700759266</v>
      </c>
      <c r="AU447">
        <v>5.7029974831688897</v>
      </c>
      <c r="AV447">
        <v>0.175244127443311</v>
      </c>
      <c r="AW447">
        <v>2.9105565539306801</v>
      </c>
      <c r="AX447">
        <v>0.87004099381689404</v>
      </c>
    </row>
    <row r="448" spans="1:50" x14ac:dyDescent="0.25">
      <c r="A448" t="s">
        <v>992</v>
      </c>
      <c r="B448" s="63">
        <v>47.844678225853301</v>
      </c>
      <c r="C448" s="133">
        <v>215.01899135880299</v>
      </c>
      <c r="D448" s="140">
        <v>5.5149003892501502</v>
      </c>
      <c r="E448" s="87">
        <v>0.47291073357276803</v>
      </c>
      <c r="F448" s="31">
        <f t="shared" si="24"/>
        <v>5.7097662616278555</v>
      </c>
      <c r="G448" s="89">
        <f t="shared" si="25"/>
        <v>0.47291073357276803</v>
      </c>
      <c r="H448" s="115">
        <v>0.31905789148053698</v>
      </c>
      <c r="I448" s="147">
        <v>4.0209667542241999E-2</v>
      </c>
      <c r="J448" s="150">
        <v>0.680425384110385</v>
      </c>
      <c r="K448" s="167">
        <v>17.2645803900344</v>
      </c>
      <c r="L448">
        <v>1.8896292266416199</v>
      </c>
      <c r="M448" s="32">
        <f t="shared" si="26"/>
        <v>17.874614530541606</v>
      </c>
      <c r="N448" s="92">
        <f t="shared" si="27"/>
        <v>1.8896292266416199</v>
      </c>
      <c r="O448" s="50">
        <v>3.1111620911324298</v>
      </c>
      <c r="P448" s="50">
        <v>0.37080237585429499</v>
      </c>
      <c r="Q448" s="77">
        <v>0.91833407729517991</v>
      </c>
      <c r="Y448">
        <v>7754.2538227425503</v>
      </c>
      <c r="Z448">
        <v>250.00024370988399</v>
      </c>
      <c r="AA448">
        <v>52271.260293423002</v>
      </c>
      <c r="AB448">
        <v>1740.73828737703</v>
      </c>
      <c r="AC448">
        <v>415.79918379511599</v>
      </c>
      <c r="AD448">
        <v>31.516589530858401</v>
      </c>
      <c r="AE448">
        <v>226120.973561922</v>
      </c>
      <c r="AF448">
        <v>10422.3995522405</v>
      </c>
      <c r="AG448">
        <v>0.826090068459852</v>
      </c>
      <c r="AH448">
        <v>5.5188702186598999E-2</v>
      </c>
      <c r="AI448">
        <v>107.341872977601</v>
      </c>
      <c r="AJ448">
        <v>9.7009950332254995</v>
      </c>
      <c r="AK448">
        <v>2.5506126115073902</v>
      </c>
      <c r="AL448">
        <v>0.37021096878272602</v>
      </c>
      <c r="AM448">
        <v>4.0003635625980001E-3</v>
      </c>
      <c r="AN448">
        <v>5.8239514666540001E-3</v>
      </c>
      <c r="AO448">
        <v>1.0973190562525E-2</v>
      </c>
      <c r="AP448">
        <v>9.0351921147899996E-3</v>
      </c>
      <c r="AQ448">
        <v>0.13663098179186001</v>
      </c>
      <c r="AR448">
        <v>3.4429565956541001E-2</v>
      </c>
      <c r="AS448">
        <v>12.5861926506513</v>
      </c>
      <c r="AT448">
        <v>0.47309115409569502</v>
      </c>
      <c r="AU448">
        <v>2.2132302191321802</v>
      </c>
      <c r="AV448">
        <v>8.0444745602088003E-2</v>
      </c>
      <c r="AW448">
        <v>5.4518403795343999E-2</v>
      </c>
      <c r="AX448">
        <v>5.917256787345E-3</v>
      </c>
    </row>
    <row r="449" spans="1:50" x14ac:dyDescent="0.25">
      <c r="A449" t="s">
        <v>993</v>
      </c>
      <c r="B449" s="63">
        <v>912.71068611497697</v>
      </c>
      <c r="C449" s="133">
        <v>4619.4768662587603</v>
      </c>
      <c r="D449" s="140">
        <v>4.2269380574629999E-2</v>
      </c>
      <c r="E449" s="87">
        <v>9.5197345610630001E-3</v>
      </c>
      <c r="F449" s="31">
        <f t="shared" si="24"/>
        <v>4.3762945125060695E-2</v>
      </c>
      <c r="G449" s="89">
        <f t="shared" si="25"/>
        <v>9.5197345610630001E-3</v>
      </c>
      <c r="H449" s="115">
        <v>0.28684783155326399</v>
      </c>
      <c r="I449" s="147">
        <v>1.1155008181238E-2</v>
      </c>
      <c r="J449" s="150">
        <v>0.17267098502144773</v>
      </c>
      <c r="K449" s="167">
        <v>0.14704250104646899</v>
      </c>
      <c r="L449">
        <v>3.5414796324997999E-2</v>
      </c>
      <c r="M449" s="32">
        <f t="shared" si="26"/>
        <v>0.15223816428979292</v>
      </c>
      <c r="N449" s="92">
        <f t="shared" si="27"/>
        <v>3.5414796324997999E-2</v>
      </c>
      <c r="O449" s="50">
        <v>3.48264565569675</v>
      </c>
      <c r="P449" s="50">
        <v>0.11996068798800399</v>
      </c>
      <c r="Q449" s="77">
        <v>0.14301704197861365</v>
      </c>
      <c r="Y449">
        <v>6770.5423922432801</v>
      </c>
      <c r="Z449">
        <v>213.94267680693</v>
      </c>
      <c r="AA449">
        <v>51398.562694292799</v>
      </c>
      <c r="AB449">
        <v>1689.2668063694</v>
      </c>
      <c r="AC449">
        <v>610.65421929341301</v>
      </c>
      <c r="AD449">
        <v>44.307752541836997</v>
      </c>
      <c r="AE449">
        <v>213307.07739749399</v>
      </c>
      <c r="AF449">
        <v>9765.8951499758496</v>
      </c>
      <c r="AG449">
        <v>1.43683835146334</v>
      </c>
      <c r="AH449">
        <v>7.0470144322863998E-2</v>
      </c>
      <c r="AI449">
        <v>55.871584433040702</v>
      </c>
      <c r="AJ449">
        <v>5.8347183641951403</v>
      </c>
      <c r="AK449">
        <v>43.959802157211399</v>
      </c>
      <c r="AL449">
        <v>11.156012646788801</v>
      </c>
      <c r="AM449">
        <v>21.965445512968699</v>
      </c>
      <c r="AN449">
        <v>0.80570076951079705</v>
      </c>
      <c r="AO449">
        <v>9.0172648924902798</v>
      </c>
      <c r="AP449">
        <v>0.35627833510546397</v>
      </c>
      <c r="AQ449">
        <v>2.2087217351792301</v>
      </c>
      <c r="AR449">
        <v>0.135655558797114</v>
      </c>
      <c r="AS449">
        <v>2.74456421001035</v>
      </c>
      <c r="AT449">
        <v>0.13626927349061299</v>
      </c>
      <c r="AU449">
        <v>0.38258075201200598</v>
      </c>
      <c r="AV449">
        <v>2.2591937143390001E-2</v>
      </c>
      <c r="AW449">
        <v>1.2162311842617901</v>
      </c>
      <c r="AX449">
        <v>0.31865980152193402</v>
      </c>
    </row>
    <row r="450" spans="1:50" x14ac:dyDescent="0.25">
      <c r="A450" t="s">
        <v>994</v>
      </c>
      <c r="B450" s="63">
        <v>682.44222057625404</v>
      </c>
      <c r="C450" s="133">
        <v>3317.3728286035598</v>
      </c>
      <c r="D450" s="140">
        <v>1.1429453080337799</v>
      </c>
      <c r="E450" s="87">
        <v>9.1473503075162998E-2</v>
      </c>
      <c r="F450" s="31">
        <f t="shared" si="24"/>
        <v>1.1833306312146199</v>
      </c>
      <c r="G450" s="89">
        <f t="shared" si="25"/>
        <v>9.1473503075162998E-2</v>
      </c>
      <c r="H450" s="115">
        <v>0.29662993372485003</v>
      </c>
      <c r="I450" s="147">
        <v>1.4743917019377E-2</v>
      </c>
      <c r="J450" s="150">
        <v>0.6210521093732988</v>
      </c>
      <c r="K450" s="167">
        <v>3.8484259894111998</v>
      </c>
      <c r="L450">
        <v>0.31942997710929</v>
      </c>
      <c r="M450" s="32">
        <f t="shared" si="26"/>
        <v>3.9844079355528623</v>
      </c>
      <c r="N450" s="92">
        <f t="shared" si="27"/>
        <v>0.31942997710929</v>
      </c>
      <c r="O450" s="50">
        <v>3.37160521927346</v>
      </c>
      <c r="P450" s="50">
        <v>0.15797160698857901</v>
      </c>
      <c r="Q450" s="77">
        <v>0.56448159617793225</v>
      </c>
      <c r="Y450">
        <v>6778.8310180161998</v>
      </c>
      <c r="Z450">
        <v>228.85005445608701</v>
      </c>
      <c r="AA450">
        <v>49760.246372651702</v>
      </c>
      <c r="AB450">
        <v>1732.73145937185</v>
      </c>
      <c r="AC450">
        <v>10559.9358152599</v>
      </c>
      <c r="AD450">
        <v>1794.3714309535701</v>
      </c>
      <c r="AE450">
        <v>220341.676029806</v>
      </c>
      <c r="AF450">
        <v>10662.777919616499</v>
      </c>
      <c r="AG450">
        <v>0.84455111453898901</v>
      </c>
      <c r="AH450">
        <v>0.147872676768254</v>
      </c>
      <c r="AI450">
        <v>203.74804489589499</v>
      </c>
      <c r="AJ450">
        <v>15.5074740070897</v>
      </c>
      <c r="AK450">
        <v>25.832728007608299</v>
      </c>
      <c r="AL450">
        <v>4.2094508947401996</v>
      </c>
      <c r="AM450">
        <v>1.22345462033477</v>
      </c>
      <c r="AN450">
        <v>0.30247681756282202</v>
      </c>
      <c r="AO450">
        <v>0.30070803190857498</v>
      </c>
      <c r="AP450">
        <v>4.2855060363785002E-2</v>
      </c>
      <c r="AQ450">
        <v>0.34481643626348302</v>
      </c>
      <c r="AR450">
        <v>4.4928699179165997E-2</v>
      </c>
      <c r="AS450">
        <v>36.147109591836603</v>
      </c>
      <c r="AT450">
        <v>1.3798538889533001</v>
      </c>
      <c r="AU450">
        <v>6.3719279276797103</v>
      </c>
      <c r="AV450">
        <v>0.24448097642179001</v>
      </c>
      <c r="AW450">
        <v>0.76398997248149103</v>
      </c>
      <c r="AX450">
        <v>8.1374170932322007E-2</v>
      </c>
    </row>
    <row r="451" spans="1:50" x14ac:dyDescent="0.25">
      <c r="A451" t="s">
        <v>995</v>
      </c>
      <c r="B451" s="63">
        <v>176.80448153551899</v>
      </c>
      <c r="C451" s="133">
        <v>724.58717920881804</v>
      </c>
      <c r="D451" s="140">
        <v>7.7721152564524498</v>
      </c>
      <c r="E451" s="87">
        <v>0.90306857781495797</v>
      </c>
      <c r="F451" s="31">
        <f t="shared" si="24"/>
        <v>8.0467385338956543</v>
      </c>
      <c r="G451" s="89">
        <f t="shared" si="25"/>
        <v>0.90306857781495797</v>
      </c>
      <c r="H451" s="115">
        <v>0.35206865015848499</v>
      </c>
      <c r="I451" s="147">
        <v>3.3767120944032003E-2</v>
      </c>
      <c r="J451" s="150">
        <v>0.82543937027164227</v>
      </c>
      <c r="K451" s="167">
        <v>21.886399925625899</v>
      </c>
      <c r="L451">
        <v>2.16226209513274</v>
      </c>
      <c r="M451" s="32">
        <f t="shared" si="26"/>
        <v>22.659743433883591</v>
      </c>
      <c r="N451" s="92">
        <f t="shared" si="27"/>
        <v>2.16226209513274</v>
      </c>
      <c r="O451" s="50">
        <v>2.8269394455886601</v>
      </c>
      <c r="P451" s="50">
        <v>0.28991478486497702</v>
      </c>
      <c r="Q451" s="77">
        <v>0.96334122641998809</v>
      </c>
      <c r="Y451">
        <v>6585.3183447103402</v>
      </c>
      <c r="Z451">
        <v>240.17704786047099</v>
      </c>
      <c r="AA451">
        <v>53967.310495667698</v>
      </c>
      <c r="AB451">
        <v>1924.3934569677399</v>
      </c>
      <c r="AC451">
        <v>635.75102552785597</v>
      </c>
      <c r="AD451">
        <v>49.283063520980598</v>
      </c>
      <c r="AE451">
        <v>211357.35255430199</v>
      </c>
      <c r="AF451">
        <v>10613.8231157727</v>
      </c>
      <c r="AG451">
        <v>0.32412205416629197</v>
      </c>
      <c r="AH451">
        <v>3.2454993421791999E-2</v>
      </c>
      <c r="AI451">
        <v>248.97635287906701</v>
      </c>
      <c r="AJ451">
        <v>19.2437738153982</v>
      </c>
      <c r="AK451">
        <v>6.5490521870730403</v>
      </c>
      <c r="AL451">
        <v>1.3961308767932299</v>
      </c>
      <c r="AM451">
        <v>5.7161852072179997E-2</v>
      </c>
      <c r="AN451">
        <v>2.2117676479528999E-2</v>
      </c>
      <c r="AO451">
        <v>4.4544894233895002E-2</v>
      </c>
      <c r="AP451">
        <v>1.8267561041882999E-2</v>
      </c>
      <c r="AQ451">
        <v>0.222825242474605</v>
      </c>
      <c r="AR451">
        <v>4.4231109295663998E-2</v>
      </c>
      <c r="AS451">
        <v>48.049227164346398</v>
      </c>
      <c r="AT451">
        <v>1.8652462569394499</v>
      </c>
      <c r="AU451">
        <v>9.0804300698548506</v>
      </c>
      <c r="AV451">
        <v>0.34687169152001801</v>
      </c>
      <c r="AW451">
        <v>0.160513636788532</v>
      </c>
      <c r="AX451">
        <v>1.6233317847745999E-2</v>
      </c>
    </row>
    <row r="452" spans="1:50" x14ac:dyDescent="0.25">
      <c r="A452" t="s">
        <v>996</v>
      </c>
      <c r="B452" s="63">
        <v>130.980901996456</v>
      </c>
      <c r="C452" s="133">
        <v>381.24042988154298</v>
      </c>
      <c r="D452" s="140">
        <v>25.3342817029109</v>
      </c>
      <c r="E452" s="87">
        <v>1.4552180674366999</v>
      </c>
      <c r="F452" s="31">
        <f t="shared" si="24"/>
        <v>26.229454155113885</v>
      </c>
      <c r="G452" s="89">
        <f t="shared" si="25"/>
        <v>1.4552180674366999</v>
      </c>
      <c r="H452" s="115">
        <v>0.49658867314497501</v>
      </c>
      <c r="I452" s="147">
        <v>3.6722786524907E-2</v>
      </c>
      <c r="J452" s="150">
        <v>0.77674893076310925</v>
      </c>
      <c r="K452" s="167">
        <v>51.025290948511</v>
      </c>
      <c r="L452">
        <v>2.9796997683731301</v>
      </c>
      <c r="M452" s="32">
        <f t="shared" si="26"/>
        <v>52.828240617989934</v>
      </c>
      <c r="N452" s="92">
        <f t="shared" si="27"/>
        <v>2.9796997683731301</v>
      </c>
      <c r="O452" s="50">
        <v>2.0146251736437901</v>
      </c>
      <c r="P452" s="50">
        <v>0.13941656171290301</v>
      </c>
      <c r="Q452" s="77">
        <v>0.84385320811999343</v>
      </c>
      <c r="Y452">
        <v>6849.2131799415101</v>
      </c>
      <c r="Z452">
        <v>219.18810937592499</v>
      </c>
      <c r="AA452">
        <v>51674.245339266803</v>
      </c>
      <c r="AB452">
        <v>1717.74390814137</v>
      </c>
      <c r="AC452">
        <v>517.67584830169096</v>
      </c>
      <c r="AD452">
        <v>38.026903990148199</v>
      </c>
      <c r="AE452">
        <v>217435.659510786</v>
      </c>
      <c r="AF452">
        <v>10055.870038834501</v>
      </c>
      <c r="AG452">
        <v>7.05768740619E-3</v>
      </c>
      <c r="AH452">
        <v>3.768912600746E-3</v>
      </c>
      <c r="AI452">
        <v>447.484804342335</v>
      </c>
      <c r="AJ452">
        <v>32.462900832263202</v>
      </c>
      <c r="AK452">
        <v>3.46060874532487</v>
      </c>
      <c r="AL452">
        <v>0.36382616167349302</v>
      </c>
      <c r="AM452">
        <v>4.0924674634840001E-3</v>
      </c>
      <c r="AN452">
        <v>4.8562035854890001E-3</v>
      </c>
      <c r="AO452">
        <v>1.6244062772523001E-2</v>
      </c>
      <c r="AP452">
        <v>9.0689757328360002E-3</v>
      </c>
      <c r="AQ452">
        <v>0.16111034085474299</v>
      </c>
      <c r="AR452">
        <v>3.0982872249611999E-2</v>
      </c>
      <c r="AS452">
        <v>96.257794629641296</v>
      </c>
      <c r="AT452">
        <v>3.7021313300640899</v>
      </c>
      <c r="AU452">
        <v>17.019699814525801</v>
      </c>
      <c r="AV452">
        <v>0.64134347115542201</v>
      </c>
      <c r="AW452">
        <v>9.2147829508252996E-2</v>
      </c>
      <c r="AX452">
        <v>7.5182476518040001E-3</v>
      </c>
    </row>
    <row r="453" spans="1:50" x14ac:dyDescent="0.25">
      <c r="A453" t="s">
        <v>997</v>
      </c>
      <c r="B453" s="63">
        <v>74.947092265209704</v>
      </c>
      <c r="C453" s="133">
        <v>262.45971192491999</v>
      </c>
      <c r="D453" s="140">
        <v>16.8453526244991</v>
      </c>
      <c r="E453" s="87">
        <v>0.80223193461701903</v>
      </c>
      <c r="F453" s="31">
        <f t="shared" si="24"/>
        <v>17.440573590063885</v>
      </c>
      <c r="G453" s="89">
        <f t="shared" si="25"/>
        <v>0.80223193461701903</v>
      </c>
      <c r="H453" s="115">
        <v>0.41192176786982398</v>
      </c>
      <c r="I453" s="147">
        <v>4.6942614604943998E-2</v>
      </c>
      <c r="J453" s="150">
        <v>0.41789512706458859</v>
      </c>
      <c r="K453" s="167">
        <v>41.207071901031803</v>
      </c>
      <c r="L453">
        <v>7.8310295199349502</v>
      </c>
      <c r="M453" s="32">
        <f t="shared" si="26"/>
        <v>42.6631003779518</v>
      </c>
      <c r="N453" s="92">
        <f t="shared" si="27"/>
        <v>7.8310295199349502</v>
      </c>
      <c r="O453" s="50">
        <v>2.4433656275042299</v>
      </c>
      <c r="P453" s="50">
        <v>0.45879828470606299</v>
      </c>
      <c r="Q453" s="77">
        <v>0.98806660210639852</v>
      </c>
      <c r="Y453">
        <v>7123.1257446598202</v>
      </c>
      <c r="Z453">
        <v>232.74861894375599</v>
      </c>
      <c r="AA453">
        <v>51241.125501055802</v>
      </c>
      <c r="AB453">
        <v>1733.52997672216</v>
      </c>
      <c r="AC453">
        <v>514.10676629635395</v>
      </c>
      <c r="AD453">
        <v>38.6843543335983</v>
      </c>
      <c r="AE453">
        <v>217907.476909989</v>
      </c>
      <c r="AF453">
        <v>10104.4393714503</v>
      </c>
      <c r="AG453">
        <v>0.71764858304867096</v>
      </c>
      <c r="AH453">
        <v>0.16388172012125901</v>
      </c>
      <c r="AI453">
        <v>246.18298564347799</v>
      </c>
      <c r="AJ453">
        <v>19.255396345929899</v>
      </c>
      <c r="AK453">
        <v>3.3034601078536499</v>
      </c>
      <c r="AL453">
        <v>0.63545864124345297</v>
      </c>
      <c r="AM453">
        <v>0.36986691634928498</v>
      </c>
      <c r="AN453">
        <v>5.6307790833114997E-2</v>
      </c>
      <c r="AO453">
        <v>0.152193704414819</v>
      </c>
      <c r="AP453">
        <v>3.336569497565E-2</v>
      </c>
      <c r="AQ453">
        <v>0.23925013821300001</v>
      </c>
      <c r="AR453">
        <v>4.5027049140861003E-2</v>
      </c>
      <c r="AS453">
        <v>42.224092150215803</v>
      </c>
      <c r="AT453">
        <v>1.33043915729255</v>
      </c>
      <c r="AU453">
        <v>7.7414892904360597</v>
      </c>
      <c r="AV453">
        <v>0.23621405940950399</v>
      </c>
      <c r="AW453">
        <v>6.2801402403354994E-2</v>
      </c>
      <c r="AX453">
        <v>3.9686651427020001E-3</v>
      </c>
    </row>
    <row r="454" spans="1:50" x14ac:dyDescent="0.25">
      <c r="A454" t="s">
        <v>998</v>
      </c>
      <c r="B454" s="63">
        <v>57.857698421123899</v>
      </c>
      <c r="C454" s="133">
        <v>193.61245178688199</v>
      </c>
      <c r="D454" s="140">
        <v>21.373385082811499</v>
      </c>
      <c r="E454" s="87">
        <v>1.15797812223042</v>
      </c>
      <c r="F454" s="31">
        <f t="shared" si="24"/>
        <v>22.128601503029198</v>
      </c>
      <c r="G454" s="89">
        <f t="shared" si="25"/>
        <v>1.15797812223042</v>
      </c>
      <c r="H454" s="115">
        <v>0.428246823557141</v>
      </c>
      <c r="I454" s="147">
        <v>4.7797745341055999E-2</v>
      </c>
      <c r="J454" s="150">
        <v>0.48541566012100784</v>
      </c>
      <c r="K454" s="167">
        <v>49.670734208721399</v>
      </c>
      <c r="L454">
        <v>4.8922495420977397</v>
      </c>
      <c r="M454" s="32">
        <f t="shared" si="26"/>
        <v>51.425821385289545</v>
      </c>
      <c r="N454" s="92">
        <f t="shared" si="27"/>
        <v>4.8922495420977397</v>
      </c>
      <c r="O454" s="50">
        <v>2.3196253737852999</v>
      </c>
      <c r="P454" s="50">
        <v>0.25927416309607598</v>
      </c>
      <c r="Q454" s="77">
        <v>0.8811840577126876</v>
      </c>
      <c r="Y454">
        <v>7337.1119043154904</v>
      </c>
      <c r="Z454">
        <v>247.12066096314601</v>
      </c>
      <c r="AA454">
        <v>52311.262137392099</v>
      </c>
      <c r="AB454">
        <v>1773.80925865879</v>
      </c>
      <c r="AC454">
        <v>483.16612108664998</v>
      </c>
      <c r="AD454">
        <v>36.042498639359501</v>
      </c>
      <c r="AE454">
        <v>220210.582088286</v>
      </c>
      <c r="AF454">
        <v>10288.0644799321</v>
      </c>
      <c r="AG454">
        <v>6.8298588465321997E-2</v>
      </c>
      <c r="AH454">
        <v>1.3837592737547E-2</v>
      </c>
      <c r="AI454">
        <v>245.31100646229001</v>
      </c>
      <c r="AJ454">
        <v>19.4430641301782</v>
      </c>
      <c r="AK454">
        <v>2.1964583829173598</v>
      </c>
      <c r="AL454">
        <v>0.33001913097635899</v>
      </c>
      <c r="AM454">
        <v>0.25752689862516398</v>
      </c>
      <c r="AN454">
        <v>4.5796122947780002E-2</v>
      </c>
      <c r="AO454">
        <v>0.137823471460257</v>
      </c>
      <c r="AP454">
        <v>3.1128577244396001E-2</v>
      </c>
      <c r="AQ454">
        <v>0.214345026874808</v>
      </c>
      <c r="AR454">
        <v>4.1771692225046002E-2</v>
      </c>
      <c r="AS454">
        <v>40.064479885974798</v>
      </c>
      <c r="AT454">
        <v>1.2495364644228899</v>
      </c>
      <c r="AU454">
        <v>7.2599227512416498</v>
      </c>
      <c r="AV454">
        <v>0.22321379712172601</v>
      </c>
      <c r="AW454">
        <v>4.6497444386054E-2</v>
      </c>
      <c r="AX454">
        <v>3.1268381494210002E-3</v>
      </c>
    </row>
    <row r="455" spans="1:50" x14ac:dyDescent="0.25">
      <c r="A455" t="s">
        <v>999</v>
      </c>
      <c r="B455" s="63">
        <v>4151.40079109621</v>
      </c>
      <c r="C455" s="133">
        <v>20696.826652661701</v>
      </c>
      <c r="D455" s="140">
        <v>0.62639333191475099</v>
      </c>
      <c r="E455" s="87">
        <v>0.15505661182088401</v>
      </c>
      <c r="F455" s="31">
        <f t="shared" si="24"/>
        <v>0.64852658445963363</v>
      </c>
      <c r="G455" s="89">
        <f t="shared" si="25"/>
        <v>0.15505661182088401</v>
      </c>
      <c r="H455" s="115">
        <v>0.28612250883708601</v>
      </c>
      <c r="I455" s="147">
        <v>6.0452306919569999E-3</v>
      </c>
      <c r="J455" s="150">
        <v>8.535278378509617E-2</v>
      </c>
      <c r="K455" s="167">
        <v>2.1861964060358301</v>
      </c>
      <c r="L455">
        <v>0.44883573155108503</v>
      </c>
      <c r="M455" s="32">
        <f t="shared" si="26"/>
        <v>2.2634444141198165</v>
      </c>
      <c r="N455" s="92">
        <f t="shared" si="27"/>
        <v>0.44883573155108503</v>
      </c>
      <c r="O455" s="50">
        <v>3.4921644253267399</v>
      </c>
      <c r="P455" s="50">
        <v>6.7598253303156997E-2</v>
      </c>
      <c r="Q455" s="77">
        <v>9.4284986403877946E-2</v>
      </c>
      <c r="Y455">
        <v>6464.9813488154896</v>
      </c>
      <c r="Z455">
        <v>206.06480819286401</v>
      </c>
      <c r="AA455">
        <v>49896.259591180198</v>
      </c>
      <c r="AB455">
        <v>1645.0153982304701</v>
      </c>
      <c r="AC455">
        <v>616.86934127358302</v>
      </c>
      <c r="AD455">
        <v>45.260332672841002</v>
      </c>
      <c r="AE455">
        <v>212057.06488511199</v>
      </c>
      <c r="AF455">
        <v>9819.0890792763694</v>
      </c>
      <c r="AG455">
        <v>2.8971660474329699</v>
      </c>
      <c r="AH455">
        <v>0.115383288579459</v>
      </c>
      <c r="AI455">
        <v>479.53064909533202</v>
      </c>
      <c r="AJ455">
        <v>33.0896803588927</v>
      </c>
      <c r="AK455">
        <v>183.514423554963</v>
      </c>
      <c r="AL455">
        <v>36.116197767500402</v>
      </c>
      <c r="AM455">
        <v>5.6966568365479997E-3</v>
      </c>
      <c r="AN455">
        <v>5.7641667111230002E-3</v>
      </c>
      <c r="AO455">
        <v>2.9752958239429E-2</v>
      </c>
      <c r="AP455">
        <v>1.2479863596379001E-2</v>
      </c>
      <c r="AQ455">
        <v>0.26106844997949202</v>
      </c>
      <c r="AR455">
        <v>4.0037347705602001E-2</v>
      </c>
      <c r="AS455">
        <v>126.05341039051299</v>
      </c>
      <c r="AT455">
        <v>3.90800317176121</v>
      </c>
      <c r="AU455">
        <v>23.357280148572102</v>
      </c>
      <c r="AV455">
        <v>0.72337723052960501</v>
      </c>
      <c r="AW455">
        <v>5.1036649837041503</v>
      </c>
      <c r="AX455">
        <v>0.99144094056724896</v>
      </c>
    </row>
    <row r="456" spans="1:50" x14ac:dyDescent="0.25">
      <c r="A456" t="s">
        <v>1000</v>
      </c>
      <c r="B456" s="63">
        <v>43.020299927259998</v>
      </c>
      <c r="C456" s="133">
        <v>127.244158332739</v>
      </c>
      <c r="D456" s="140">
        <v>23.2079390111892</v>
      </c>
      <c r="E456" s="87">
        <v>1.47153380059287</v>
      </c>
      <c r="F456" s="31">
        <f t="shared" si="24"/>
        <v>24.0279783523021</v>
      </c>
      <c r="G456" s="89">
        <f t="shared" si="25"/>
        <v>1.47153380059287</v>
      </c>
      <c r="H456" s="115">
        <v>0.48824231900005099</v>
      </c>
      <c r="I456" s="147">
        <v>6.2563743098148994E-2</v>
      </c>
      <c r="J456" s="150">
        <v>0.49481899549854114</v>
      </c>
      <c r="K456" s="167">
        <v>47.721288449508997</v>
      </c>
      <c r="L456">
        <v>6.1776789118687097</v>
      </c>
      <c r="M456" s="32">
        <f t="shared" si="26"/>
        <v>49.407493067606559</v>
      </c>
      <c r="N456" s="92">
        <f t="shared" si="27"/>
        <v>6.1776789118687097</v>
      </c>
      <c r="O456" s="50">
        <v>2.03993498575336</v>
      </c>
      <c r="P456" s="50">
        <v>0.322530487818385</v>
      </c>
      <c r="Q456" s="77">
        <v>0.81876397147313629</v>
      </c>
      <c r="Y456">
        <v>7178.3453506657197</v>
      </c>
      <c r="Z456">
        <v>232.64636227483999</v>
      </c>
      <c r="AA456">
        <v>51485.233705111103</v>
      </c>
      <c r="AB456">
        <v>1688.69739907603</v>
      </c>
      <c r="AC456">
        <v>522.07553539307298</v>
      </c>
      <c r="AD456">
        <v>38.523601670169299</v>
      </c>
      <c r="AE456">
        <v>219713.269293174</v>
      </c>
      <c r="AF456">
        <v>10172.315408475701</v>
      </c>
      <c r="AG456">
        <v>5.4733200000715999E-2</v>
      </c>
      <c r="AH456">
        <v>1.0606420084360999E-2</v>
      </c>
      <c r="AI456">
        <v>196.55262372919699</v>
      </c>
      <c r="AJ456">
        <v>15.3289436678347</v>
      </c>
      <c r="AK456">
        <v>1.5883574773466</v>
      </c>
      <c r="AL456">
        <v>0.23989674544821399</v>
      </c>
      <c r="AM456" t="s">
        <v>141</v>
      </c>
      <c r="AN456">
        <v>1.141180366867E-3</v>
      </c>
      <c r="AO456">
        <v>1.2457463113612999E-2</v>
      </c>
      <c r="AP456">
        <v>7.9385913539999995E-3</v>
      </c>
      <c r="AQ456">
        <v>0.15241186132242401</v>
      </c>
      <c r="AR456">
        <v>3.0116783103766E-2</v>
      </c>
      <c r="AS456">
        <v>29.304953740970799</v>
      </c>
      <c r="AT456">
        <v>0.93363248543663402</v>
      </c>
      <c r="AU456">
        <v>5.2277991848405296</v>
      </c>
      <c r="AV456">
        <v>0.166363806867458</v>
      </c>
      <c r="AW456">
        <v>3.0748479298437E-2</v>
      </c>
      <c r="AX456">
        <v>2.6826151497400001E-3</v>
      </c>
    </row>
    <row r="457" spans="1:50" x14ac:dyDescent="0.25">
      <c r="A457" t="s">
        <v>1001</v>
      </c>
      <c r="B457" s="63">
        <v>81.505176225593999</v>
      </c>
      <c r="C457" s="133">
        <v>316.86502480603798</v>
      </c>
      <c r="D457" s="140">
        <v>7.2682691859956101</v>
      </c>
      <c r="E457" s="87">
        <v>0.62916902255520002</v>
      </c>
      <c r="F457" s="31">
        <f t="shared" si="24"/>
        <v>7.525089348761524</v>
      </c>
      <c r="G457" s="89">
        <f t="shared" si="25"/>
        <v>0.62916902255520002</v>
      </c>
      <c r="H457" s="115">
        <v>0.37458646505878501</v>
      </c>
      <c r="I457" s="147">
        <v>3.2522683761173003E-2</v>
      </c>
      <c r="J457" s="150">
        <v>0.99701578246795552</v>
      </c>
      <c r="K457" s="167">
        <v>19.588127904402</v>
      </c>
      <c r="L457">
        <v>2.4742923435108599</v>
      </c>
      <c r="M457" s="32">
        <f t="shared" si="26"/>
        <v>20.280263276380381</v>
      </c>
      <c r="N457" s="92">
        <f t="shared" si="27"/>
        <v>2.4742923435108599</v>
      </c>
      <c r="O457" s="50">
        <v>2.7108809645353098</v>
      </c>
      <c r="P457" s="50">
        <v>0.277305066210422</v>
      </c>
      <c r="Q457" s="77">
        <v>0.80982144997259897</v>
      </c>
      <c r="Y457">
        <v>7327.1773484961304</v>
      </c>
      <c r="Z457">
        <v>237.454483270835</v>
      </c>
      <c r="AA457">
        <v>50078.948006711798</v>
      </c>
      <c r="AB457">
        <v>1682.2311540139899</v>
      </c>
      <c r="AC457">
        <v>485.897659043597</v>
      </c>
      <c r="AD457">
        <v>36.2648697046195</v>
      </c>
      <c r="AE457">
        <v>222737.79387856199</v>
      </c>
      <c r="AF457">
        <v>10371.907812134799</v>
      </c>
      <c r="AG457">
        <v>2.7364155676007001E-2</v>
      </c>
      <c r="AH457">
        <v>7.4190389487850004E-3</v>
      </c>
      <c r="AI457">
        <v>184.60468693771301</v>
      </c>
      <c r="AJ457">
        <v>14.713288183364501</v>
      </c>
      <c r="AK457">
        <v>3.4195251077624702</v>
      </c>
      <c r="AL457">
        <v>0.35950694903008201</v>
      </c>
      <c r="AM457">
        <v>1.2602336653336E-2</v>
      </c>
      <c r="AN457">
        <v>8.4856806798320004E-3</v>
      </c>
      <c r="AO457">
        <v>2.732685922589E-2</v>
      </c>
      <c r="AP457">
        <v>1.1716134767392999E-2</v>
      </c>
      <c r="AQ457">
        <v>0.17250518346520199</v>
      </c>
      <c r="AR457">
        <v>3.1936216728436002E-2</v>
      </c>
      <c r="AS457">
        <v>23.520756278683301</v>
      </c>
      <c r="AT457">
        <v>0.78959644221650405</v>
      </c>
      <c r="AU457">
        <v>4.0007189736323996</v>
      </c>
      <c r="AV457">
        <v>0.13573995117216001</v>
      </c>
      <c r="AW457">
        <v>7.5788766736732002E-2</v>
      </c>
      <c r="AX457">
        <v>7.8866188721259996E-3</v>
      </c>
    </row>
    <row r="458" spans="1:50" x14ac:dyDescent="0.25">
      <c r="A458" t="s">
        <v>1002</v>
      </c>
      <c r="B458" s="63">
        <v>56.977483430912301</v>
      </c>
      <c r="C458" s="133">
        <v>145.112886577024</v>
      </c>
      <c r="D458" s="140">
        <v>34.5092564083727</v>
      </c>
      <c r="E458" s="87">
        <v>2.9960610576895399</v>
      </c>
      <c r="F458" s="31">
        <f t="shared" si="24"/>
        <v>35.728621379720408</v>
      </c>
      <c r="G458" s="89">
        <f t="shared" si="25"/>
        <v>2.9960610576895399</v>
      </c>
      <c r="H458" s="115">
        <v>0.56772080522347002</v>
      </c>
      <c r="I458" s="147">
        <v>7.0752432546729999E-2</v>
      </c>
      <c r="J458" s="150">
        <v>0.69664013649587564</v>
      </c>
      <c r="K458" s="167">
        <v>60.386914406554702</v>
      </c>
      <c r="L458">
        <v>6.3554975621997896</v>
      </c>
      <c r="M458" s="32">
        <f t="shared" si="26"/>
        <v>62.520651722820361</v>
      </c>
      <c r="N458" s="92">
        <f t="shared" si="27"/>
        <v>6.3554975621997896</v>
      </c>
      <c r="O458" s="50">
        <v>1.76521769612046</v>
      </c>
      <c r="P458" s="50">
        <v>0.22272777114588599</v>
      </c>
      <c r="Q458" s="77">
        <v>0.83412400336355697</v>
      </c>
      <c r="Y458">
        <v>7716.4113596238803</v>
      </c>
      <c r="Z458">
        <v>255.22560302084301</v>
      </c>
      <c r="AA458">
        <v>52352.937282868399</v>
      </c>
      <c r="AB458">
        <v>1769.3113318718299</v>
      </c>
      <c r="AC458">
        <v>612.48423489556103</v>
      </c>
      <c r="AD458">
        <v>46.333920539706398</v>
      </c>
      <c r="AE458">
        <v>216123.11711290499</v>
      </c>
      <c r="AF458">
        <v>9991.9697665947806</v>
      </c>
      <c r="AG458">
        <v>0.12701739640999901</v>
      </c>
      <c r="AH458">
        <v>2.4770148023990999E-2</v>
      </c>
      <c r="AI458">
        <v>261.21022287571901</v>
      </c>
      <c r="AJ458">
        <v>21.377351198821401</v>
      </c>
      <c r="AK458">
        <v>2.1862583594348499</v>
      </c>
      <c r="AL458">
        <v>0.35957835653383302</v>
      </c>
      <c r="AM458">
        <v>4.5005779468940002E-3</v>
      </c>
      <c r="AN458">
        <v>6.5317152168510003E-3</v>
      </c>
      <c r="AO458">
        <v>2.8904004193977002E-2</v>
      </c>
      <c r="AP458">
        <v>1.5520061001974001E-2</v>
      </c>
      <c r="AQ458">
        <v>0.195956240990414</v>
      </c>
      <c r="AR458">
        <v>4.3703487518908998E-2</v>
      </c>
      <c r="AS458">
        <v>48.5157244624125</v>
      </c>
      <c r="AT458">
        <v>1.65947588770771</v>
      </c>
      <c r="AU458">
        <v>9.2987887197344001</v>
      </c>
      <c r="AV458">
        <v>0.33298419966437398</v>
      </c>
      <c r="AW458">
        <v>3.6755362052357E-2</v>
      </c>
      <c r="AX458">
        <v>3.2389532135879999E-3</v>
      </c>
    </row>
    <row r="459" spans="1:50" x14ac:dyDescent="0.25">
      <c r="A459" t="s">
        <v>1003</v>
      </c>
      <c r="B459" s="63">
        <v>29.9629366068175</v>
      </c>
      <c r="C459" s="133">
        <v>127.89380908245801</v>
      </c>
      <c r="D459" s="140">
        <v>8.6736530361792905</v>
      </c>
      <c r="E459" s="87">
        <v>0.55631916855436903</v>
      </c>
      <c r="F459" s="31">
        <f t="shared" si="24"/>
        <v>8.9801316389281656</v>
      </c>
      <c r="G459" s="89">
        <f t="shared" si="25"/>
        <v>0.55631916855436903</v>
      </c>
      <c r="H459" s="115">
        <v>0.33997551735277598</v>
      </c>
      <c r="I459" s="147">
        <v>5.0423813888719998E-2</v>
      </c>
      <c r="J459" s="150">
        <v>0.43244803786711244</v>
      </c>
      <c r="K459" s="167">
        <v>25.8615731266216</v>
      </c>
      <c r="L459">
        <v>3.39695936718859</v>
      </c>
      <c r="M459" s="32">
        <f t="shared" si="26"/>
        <v>26.775377121740387</v>
      </c>
      <c r="N459" s="92">
        <f t="shared" si="27"/>
        <v>3.39695936718859</v>
      </c>
      <c r="O459" s="50">
        <v>2.93649600494971</v>
      </c>
      <c r="P459" s="50">
        <v>0.42997672672287401</v>
      </c>
      <c r="Q459" s="77">
        <v>0.89705666697091835</v>
      </c>
      <c r="Y459">
        <v>8856.4995459811398</v>
      </c>
      <c r="Z459">
        <v>280.88403752812297</v>
      </c>
      <c r="AA459">
        <v>50170.799240245004</v>
      </c>
      <c r="AB459">
        <v>1676.07504483757</v>
      </c>
      <c r="AC459">
        <v>345.38798068511198</v>
      </c>
      <c r="AD459">
        <v>26.368496554193101</v>
      </c>
      <c r="AE459">
        <v>232976.673641033</v>
      </c>
      <c r="AF459">
        <v>10685.0994579406</v>
      </c>
      <c r="AG459">
        <v>6.7150968441601996E-2</v>
      </c>
      <c r="AH459">
        <v>1.381796907507E-2</v>
      </c>
      <c r="AI459">
        <v>133.542658422507</v>
      </c>
      <c r="AJ459">
        <v>11.3672012771565</v>
      </c>
      <c r="AK459">
        <v>1.98440370036155</v>
      </c>
      <c r="AL459">
        <v>0.31483360356588203</v>
      </c>
      <c r="AM459">
        <v>0.36101236213398202</v>
      </c>
      <c r="AN459">
        <v>5.4959341636171E-2</v>
      </c>
      <c r="AO459">
        <v>6.8059146100415996E-2</v>
      </c>
      <c r="AP459">
        <v>2.1925028610926E-2</v>
      </c>
      <c r="AQ459">
        <v>0.16507662738647799</v>
      </c>
      <c r="AR459">
        <v>3.6819469136319997E-2</v>
      </c>
      <c r="AS459">
        <v>13.933806248006899</v>
      </c>
      <c r="AT459">
        <v>0.49476146872339899</v>
      </c>
      <c r="AU459">
        <v>2.1609943003004601</v>
      </c>
      <c r="AV459">
        <v>7.6333960639373005E-2</v>
      </c>
      <c r="AW459">
        <v>3.3825449389850999E-2</v>
      </c>
      <c r="AX459">
        <v>2.822574036199E-3</v>
      </c>
    </row>
    <row r="460" spans="1:50" x14ac:dyDescent="0.25">
      <c r="A460" t="s">
        <v>1004</v>
      </c>
      <c r="B460" s="63">
        <v>102.75826034055</v>
      </c>
      <c r="C460" s="133">
        <v>510.93238021842598</v>
      </c>
      <c r="D460" s="140">
        <v>1.1545559819578599</v>
      </c>
      <c r="E460" s="87">
        <v>8.7522891437100001E-2</v>
      </c>
      <c r="F460" s="31">
        <f t="shared" si="24"/>
        <v>1.1953515617060748</v>
      </c>
      <c r="G460" s="89">
        <f t="shared" si="25"/>
        <v>8.7522891437100001E-2</v>
      </c>
      <c r="H460" s="115">
        <v>0.28965725268352099</v>
      </c>
      <c r="I460" s="147">
        <v>2.3112187383497001E-2</v>
      </c>
      <c r="J460" s="150">
        <v>0.95005777891898735</v>
      </c>
      <c r="K460" s="167">
        <v>3.9737486263856399</v>
      </c>
      <c r="L460">
        <v>0.36948043332818797</v>
      </c>
      <c r="M460" s="32">
        <f t="shared" si="26"/>
        <v>4.1141587767121504</v>
      </c>
      <c r="N460" s="92">
        <f t="shared" si="27"/>
        <v>0.36948043332818797</v>
      </c>
      <c r="O460" s="50">
        <v>3.4673302008182598</v>
      </c>
      <c r="P460" s="50">
        <v>0.29035943302971101</v>
      </c>
      <c r="Q460" s="77">
        <v>0.90063679087290294</v>
      </c>
      <c r="Y460">
        <v>9245.2883534613102</v>
      </c>
      <c r="Z460">
        <v>293.52322017289299</v>
      </c>
      <c r="AA460">
        <v>48804.384023730403</v>
      </c>
      <c r="AB460">
        <v>1641.5900304551001</v>
      </c>
      <c r="AC460">
        <v>311.97220908686398</v>
      </c>
      <c r="AD460">
        <v>24.6137815789805</v>
      </c>
      <c r="AE460">
        <v>234237.371762934</v>
      </c>
      <c r="AF460">
        <v>10760.1135816801</v>
      </c>
      <c r="AG460">
        <v>3.3329994138574501</v>
      </c>
      <c r="AH460">
        <v>0.52124743705985999</v>
      </c>
      <c r="AI460">
        <v>117.06254601937</v>
      </c>
      <c r="AJ460">
        <v>11.3352918265581</v>
      </c>
      <c r="AK460">
        <v>5.4031046267393803</v>
      </c>
      <c r="AL460">
        <v>0.59129413842651202</v>
      </c>
      <c r="AM460">
        <v>12.750846346641801</v>
      </c>
      <c r="AN460">
        <v>1.67343443347884</v>
      </c>
      <c r="AO460">
        <v>5.5519566274176899</v>
      </c>
      <c r="AP460">
        <v>0.661013348227387</v>
      </c>
      <c r="AQ460">
        <v>1.4155587171308901</v>
      </c>
      <c r="AR460">
        <v>0.19513439712033501</v>
      </c>
      <c r="AS460">
        <v>8.0838194465990796</v>
      </c>
      <c r="AT460">
        <v>0.29469229702021499</v>
      </c>
      <c r="AU460">
        <v>1.1191195610932001</v>
      </c>
      <c r="AV460">
        <v>3.6706929422976001E-2</v>
      </c>
      <c r="AW460">
        <v>0.132148613357496</v>
      </c>
      <c r="AX460">
        <v>9.3486030128629993E-3</v>
      </c>
    </row>
    <row r="461" spans="1:50" x14ac:dyDescent="0.25">
      <c r="A461" t="s">
        <v>1005</v>
      </c>
      <c r="B461" s="63">
        <v>18898.873508729299</v>
      </c>
      <c r="C461" s="133">
        <v>96731.074506721503</v>
      </c>
      <c r="D461" s="140">
        <v>1.9426802736621999E-2</v>
      </c>
      <c r="E461" s="87">
        <v>1.7442508626489999E-3</v>
      </c>
      <c r="F461" s="31">
        <f t="shared" si="24"/>
        <v>2.0113237775441647E-2</v>
      </c>
      <c r="G461" s="89">
        <f t="shared" si="25"/>
        <v>1.7442508626489999E-3</v>
      </c>
      <c r="H461" s="115">
        <v>0.2806185993325</v>
      </c>
      <c r="I461" s="147">
        <v>1.8648360335840001E-3</v>
      </c>
      <c r="J461" s="150">
        <v>7.4014461475759602E-2</v>
      </c>
      <c r="K461" s="167">
        <v>6.9145385618593E-2</v>
      </c>
      <c r="L461">
        <v>6.1925082158029998E-3</v>
      </c>
      <c r="M461" s="32">
        <f t="shared" si="26"/>
        <v>7.1588598539668438E-2</v>
      </c>
      <c r="N461" s="92">
        <f t="shared" si="27"/>
        <v>6.1925082158029998E-3</v>
      </c>
      <c r="O461" s="50">
        <v>3.5603492039849902</v>
      </c>
      <c r="P461" s="50">
        <v>2.3575641994050999E-2</v>
      </c>
      <c r="Q461" s="77">
        <v>7.3937973502936086E-2</v>
      </c>
      <c r="Y461">
        <v>8167.4686992385896</v>
      </c>
      <c r="Z461">
        <v>264.34680016559298</v>
      </c>
      <c r="AA461">
        <v>51776.750491295803</v>
      </c>
      <c r="AB461">
        <v>1726.6401749142001</v>
      </c>
      <c r="AC461">
        <v>419.415962449993</v>
      </c>
      <c r="AD461">
        <v>30.919864316275</v>
      </c>
      <c r="AE461">
        <v>230579.22018585901</v>
      </c>
      <c r="AF461">
        <v>10669.240494605699</v>
      </c>
      <c r="AG461">
        <v>1.2740029056368E-2</v>
      </c>
      <c r="AH461">
        <v>5.1019766665039998E-3</v>
      </c>
      <c r="AI461">
        <v>170.91663252044901</v>
      </c>
      <c r="AJ461">
        <v>13.9387110836227</v>
      </c>
      <c r="AK461">
        <v>784.04981093570098</v>
      </c>
      <c r="AL461">
        <v>76.432228553545798</v>
      </c>
      <c r="AM461">
        <v>5.3656404325639E-2</v>
      </c>
      <c r="AN461">
        <v>1.7765518066522001E-2</v>
      </c>
      <c r="AO461">
        <v>2.2819365289069998E-2</v>
      </c>
      <c r="AP461">
        <v>1.0817815229756E-2</v>
      </c>
      <c r="AQ461">
        <v>0.13367751367176101</v>
      </c>
      <c r="AR461">
        <v>2.8333043469960999E-2</v>
      </c>
      <c r="AS461">
        <v>19.6838544615666</v>
      </c>
      <c r="AT461">
        <v>0.64747486203138205</v>
      </c>
      <c r="AU461">
        <v>3.3671187823982698</v>
      </c>
      <c r="AV461">
        <v>0.115652348262281</v>
      </c>
      <c r="AW461">
        <v>23.647828589568402</v>
      </c>
      <c r="AX461">
        <v>2.3186793547859201</v>
      </c>
    </row>
    <row r="462" spans="1:50" x14ac:dyDescent="0.25">
      <c r="A462" t="s">
        <v>1006</v>
      </c>
      <c r="B462" s="63">
        <v>31.609691053884202</v>
      </c>
      <c r="C462" s="133">
        <v>129.79681703423901</v>
      </c>
      <c r="D462" s="140">
        <v>4.6720027336090597</v>
      </c>
      <c r="E462" s="87">
        <v>0.35773198055743799</v>
      </c>
      <c r="F462" s="31">
        <f t="shared" si="24"/>
        <v>4.8370852961536821</v>
      </c>
      <c r="G462" s="89">
        <f t="shared" si="25"/>
        <v>0.35773198055743799</v>
      </c>
      <c r="H462" s="115">
        <v>0.35178556856795201</v>
      </c>
      <c r="I462" s="147">
        <v>4.9977149001045003E-2</v>
      </c>
      <c r="J462" s="150">
        <v>0.53896581533278642</v>
      </c>
      <c r="K462" s="167">
        <v>13.3750878605388</v>
      </c>
      <c r="L462">
        <v>6.6041304975255004</v>
      </c>
      <c r="M462" s="32">
        <f t="shared" si="26"/>
        <v>13.847688992039332</v>
      </c>
      <c r="N462" s="92">
        <f t="shared" si="27"/>
        <v>6.6041304975255004</v>
      </c>
      <c r="O462" s="50">
        <v>2.8528122776012799</v>
      </c>
      <c r="P462" s="50">
        <v>0.60882824917821599</v>
      </c>
      <c r="Q462" s="77">
        <v>0.43221774931527462</v>
      </c>
      <c r="Y462">
        <v>9570.5025482514793</v>
      </c>
      <c r="Z462">
        <v>311.15160770087999</v>
      </c>
      <c r="AA462">
        <v>48989.669390853203</v>
      </c>
      <c r="AB462">
        <v>1674.8966406182201</v>
      </c>
      <c r="AC462">
        <v>978.77814224021597</v>
      </c>
      <c r="AD462">
        <v>116.161842506521</v>
      </c>
      <c r="AE462">
        <v>235723.02130012299</v>
      </c>
      <c r="AF462">
        <v>10858.666610710001</v>
      </c>
      <c r="AG462">
        <v>9.9292840837849998E-3</v>
      </c>
      <c r="AH462">
        <v>5.054648018419E-3</v>
      </c>
      <c r="AI462">
        <v>145.53801559171799</v>
      </c>
      <c r="AJ462">
        <v>11.9287242659545</v>
      </c>
      <c r="AK462">
        <v>1.54901992968505</v>
      </c>
      <c r="AL462">
        <v>0.26588718309970999</v>
      </c>
      <c r="AM462">
        <v>5.2857583782990004E-3</v>
      </c>
      <c r="AN462">
        <v>6.2357707770470004E-3</v>
      </c>
      <c r="AO462">
        <v>1.9173481063695999E-2</v>
      </c>
      <c r="AP462">
        <v>1.1131385250261999E-2</v>
      </c>
      <c r="AQ462">
        <v>0.22631707574634199</v>
      </c>
      <c r="AR462">
        <v>4.1560033593822002E-2</v>
      </c>
      <c r="AS462">
        <v>8.6327901155720799</v>
      </c>
      <c r="AT462">
        <v>0.29174331013369798</v>
      </c>
      <c r="AU462">
        <v>1.07844235681848</v>
      </c>
      <c r="AV462">
        <v>3.7025408205819003E-2</v>
      </c>
      <c r="AW462">
        <v>3.1535263460042998E-2</v>
      </c>
      <c r="AX462">
        <v>3.4978004276589999E-3</v>
      </c>
    </row>
    <row r="463" spans="1:50" x14ac:dyDescent="0.25">
      <c r="A463" t="s">
        <v>1007</v>
      </c>
      <c r="B463" s="63">
        <v>1347.7929847216301</v>
      </c>
      <c r="C463" s="133">
        <v>6809.1629264318799</v>
      </c>
      <c r="D463" s="140">
        <v>7.8807357080922999E-2</v>
      </c>
      <c r="E463" s="87">
        <v>3.2682241003257E-2</v>
      </c>
      <c r="F463" s="31">
        <f t="shared" si="24"/>
        <v>8.1591970274896466E-2</v>
      </c>
      <c r="G463" s="89">
        <f t="shared" si="25"/>
        <v>3.2682241003257E-2</v>
      </c>
      <c r="H463" s="115">
        <v>0.28462891576602201</v>
      </c>
      <c r="I463" s="147">
        <v>2.7543688063835E-2</v>
      </c>
      <c r="J463" s="150">
        <v>0.23334473575545192</v>
      </c>
      <c r="K463" s="167">
        <v>0.27605224276229501</v>
      </c>
      <c r="L463">
        <v>0.133621913408565</v>
      </c>
      <c r="M463" s="32">
        <f t="shared" si="26"/>
        <v>0.2858063919419524</v>
      </c>
      <c r="N463" s="92">
        <f t="shared" si="27"/>
        <v>0.133621913408565</v>
      </c>
      <c r="O463" s="50">
        <v>3.5084012831510898</v>
      </c>
      <c r="P463" s="50">
        <v>0.23901158667681399</v>
      </c>
      <c r="Q463" s="77">
        <v>0.14074186034310024</v>
      </c>
      <c r="Y463">
        <v>8901.4374080090893</v>
      </c>
      <c r="Z463">
        <v>281.61314840948802</v>
      </c>
      <c r="AA463">
        <v>50011.0780086343</v>
      </c>
      <c r="AB463">
        <v>1650.6241478413299</v>
      </c>
      <c r="AC463">
        <v>319.569853354526</v>
      </c>
      <c r="AD463">
        <v>24.822058495321599</v>
      </c>
      <c r="AE463">
        <v>230846.269908202</v>
      </c>
      <c r="AF463">
        <v>10572.5913271467</v>
      </c>
      <c r="AG463">
        <v>0.14004731977295201</v>
      </c>
      <c r="AH463">
        <v>1.7391918077642999E-2</v>
      </c>
      <c r="AI463">
        <v>101.61845696437101</v>
      </c>
      <c r="AJ463">
        <v>9.0584570635769897</v>
      </c>
      <c r="AK463">
        <v>62.806552255986198</v>
      </c>
      <c r="AL463">
        <v>15.3879488953815</v>
      </c>
      <c r="AM463">
        <v>6.4917140543620001E-3</v>
      </c>
      <c r="AN463">
        <v>6.1582736044589999E-3</v>
      </c>
      <c r="AO463">
        <v>1.2627720831406E-2</v>
      </c>
      <c r="AP463">
        <v>8.0464439880199995E-3</v>
      </c>
      <c r="AQ463">
        <v>0.122133352395021</v>
      </c>
      <c r="AR463">
        <v>2.7082958094204999E-2</v>
      </c>
      <c r="AS463">
        <v>6.8280958979864197</v>
      </c>
      <c r="AT463">
        <v>0.24453490624701199</v>
      </c>
      <c r="AU463">
        <v>0.97188019199219799</v>
      </c>
      <c r="AV463">
        <v>3.5699018516307003E-2</v>
      </c>
      <c r="AW463">
        <v>1.6676362092939601</v>
      </c>
      <c r="AX463">
        <v>0.39776708957412199</v>
      </c>
    </row>
    <row r="464" spans="1:50" x14ac:dyDescent="0.25">
      <c r="A464" t="s">
        <v>1008</v>
      </c>
      <c r="B464" s="63">
        <v>77.084838504619</v>
      </c>
      <c r="C464" s="133">
        <v>357.03458181800801</v>
      </c>
      <c r="D464" s="140">
        <v>2.7149089973538598</v>
      </c>
      <c r="E464" s="87">
        <v>0.31079567102074102</v>
      </c>
      <c r="F464" s="31">
        <f t="shared" ref="F464:F470" si="28">IF(ISNUMBER(D464),(D464*(EXP(B$2*0.00001867)-1)/(EXP(B$3*0.00001867)-1)),"&lt; DL")</f>
        <v>2.8108387645037198</v>
      </c>
      <c r="G464" s="89">
        <f t="shared" ref="G464:G470" si="29">E464</f>
        <v>0.31079567102074102</v>
      </c>
      <c r="H464" s="115">
        <v>0.31716200873841899</v>
      </c>
      <c r="I464" s="147">
        <v>3.6039365739364997E-2</v>
      </c>
      <c r="J464" s="150">
        <v>0.99260462667829918</v>
      </c>
      <c r="K464" s="167">
        <v>8.5825756357502794</v>
      </c>
      <c r="L464">
        <v>1.1764528697388199</v>
      </c>
      <c r="M464" s="32">
        <f t="shared" ref="M464:M470" si="30">IF(ISNUMBER(K464),(K464*(EXP(B$2*0.00001867)-1)/(EXP(B$3*0.00001867)-1)),"&lt; DL")</f>
        <v>8.8858360702937791</v>
      </c>
      <c r="N464" s="92">
        <f t="shared" ref="N464:N470" si="31">L464</f>
        <v>1.1764528697388199</v>
      </c>
      <c r="O464" s="50">
        <v>3.1682269282099198</v>
      </c>
      <c r="P464" s="50">
        <v>0.30709238532787703</v>
      </c>
      <c r="Q464" s="77">
        <v>0.70712448077987311</v>
      </c>
      <c r="Y464">
        <v>7604.6480315406898</v>
      </c>
      <c r="Z464">
        <v>240.29961881729</v>
      </c>
      <c r="AA464">
        <v>50950.840410401703</v>
      </c>
      <c r="AB464">
        <v>1674.79106856409</v>
      </c>
      <c r="AC464">
        <v>442.467200869012</v>
      </c>
      <c r="AD464">
        <v>32.807078022005001</v>
      </c>
      <c r="AE464">
        <v>224799.677903656</v>
      </c>
      <c r="AF464">
        <v>10308.181724096999</v>
      </c>
      <c r="AG464">
        <v>0.55900258240776002</v>
      </c>
      <c r="AH464">
        <v>4.9747344914227998E-2</v>
      </c>
      <c r="AI464">
        <v>81.432088915350803</v>
      </c>
      <c r="AJ464">
        <v>7.3309293207135902</v>
      </c>
      <c r="AK464">
        <v>3.8919232853199399</v>
      </c>
      <c r="AL464">
        <v>0.40048274290498997</v>
      </c>
      <c r="AM464">
        <v>4.1041721330827001E-2</v>
      </c>
      <c r="AN464">
        <v>1.6015679789233E-2</v>
      </c>
      <c r="AO464">
        <v>2.9753507555881999E-2</v>
      </c>
      <c r="AP464">
        <v>1.2756123603825E-2</v>
      </c>
      <c r="AQ464">
        <v>0.118938022592121</v>
      </c>
      <c r="AR464">
        <v>2.7542791399942E-2</v>
      </c>
      <c r="AS464">
        <v>10.3796476626411</v>
      </c>
      <c r="AT464">
        <v>0.36497643903578902</v>
      </c>
      <c r="AU464">
        <v>1.8282047649425399</v>
      </c>
      <c r="AV464">
        <v>5.8239882017441999E-2</v>
      </c>
      <c r="AW464">
        <v>9.3032198535467001E-2</v>
      </c>
      <c r="AX464">
        <v>1.3644336496913E-2</v>
      </c>
    </row>
    <row r="465" spans="1:50" x14ac:dyDescent="0.25">
      <c r="A465" t="s">
        <v>1009</v>
      </c>
      <c r="B465" s="63">
        <v>2989.6651199002599</v>
      </c>
      <c r="C465" s="133">
        <v>14978.871163781399</v>
      </c>
      <c r="D465" s="140">
        <v>0.34824967725921102</v>
      </c>
      <c r="E465" s="87">
        <v>0.177135273993104</v>
      </c>
      <c r="F465" s="31">
        <f t="shared" si="28"/>
        <v>0.36055488177326706</v>
      </c>
      <c r="G465" s="89">
        <f t="shared" si="29"/>
        <v>0.177135273993104</v>
      </c>
      <c r="H465" s="115">
        <v>0.28654313426699701</v>
      </c>
      <c r="I465" s="147">
        <v>1.3830319208898E-2</v>
      </c>
      <c r="J465" s="150">
        <v>9.489162111152237E-2</v>
      </c>
      <c r="K465" s="167">
        <v>1.21240309203826</v>
      </c>
      <c r="L465">
        <v>0.50701691853242803</v>
      </c>
      <c r="M465" s="32">
        <f t="shared" si="30"/>
        <v>1.255242666559675</v>
      </c>
      <c r="N465" s="92">
        <f t="shared" si="31"/>
        <v>0.50701691853242803</v>
      </c>
      <c r="O465" s="50">
        <v>3.4829364085129102</v>
      </c>
      <c r="P465" s="50">
        <v>0.124822323283087</v>
      </c>
      <c r="Q465" s="77">
        <v>8.5698121121818419E-2</v>
      </c>
      <c r="Y465">
        <v>7386.57522740902</v>
      </c>
      <c r="Z465">
        <v>249.06946492646901</v>
      </c>
      <c r="AA465">
        <v>53613.605927289602</v>
      </c>
      <c r="AB465">
        <v>1772.9209308588299</v>
      </c>
      <c r="AC465">
        <v>594.81144757949801</v>
      </c>
      <c r="AD465">
        <v>43.011583532845798</v>
      </c>
      <c r="AE465">
        <v>218390.59967392901</v>
      </c>
      <c r="AF465">
        <v>12547.6718741272</v>
      </c>
      <c r="AG465">
        <v>3.5852462295018997E-2</v>
      </c>
      <c r="AH465">
        <v>8.4547061487649997E-3</v>
      </c>
      <c r="AI465">
        <v>400.31724641866998</v>
      </c>
      <c r="AJ465">
        <v>27.9066543878034</v>
      </c>
      <c r="AK465">
        <v>131.715985299865</v>
      </c>
      <c r="AL465">
        <v>23.3820577267918</v>
      </c>
      <c r="AM465">
        <v>1.0844562718697599</v>
      </c>
      <c r="AN465">
        <v>8.4697213813796995E-2</v>
      </c>
      <c r="AO465">
        <v>0.35355848270588203</v>
      </c>
      <c r="AP465">
        <v>4.3322989550297002E-2</v>
      </c>
      <c r="AQ465">
        <v>0.51252779224228695</v>
      </c>
      <c r="AR465">
        <v>5.6117833162281E-2</v>
      </c>
      <c r="AS465">
        <v>54.2777019865418</v>
      </c>
      <c r="AT465">
        <v>1.6905556818374601</v>
      </c>
      <c r="AU465">
        <v>9.0606193636353094</v>
      </c>
      <c r="AV465">
        <v>0.276162524537443</v>
      </c>
      <c r="AW465">
        <v>3.5323280076616101</v>
      </c>
      <c r="AX465">
        <v>0.62027576274087304</v>
      </c>
    </row>
    <row r="466" spans="1:50" x14ac:dyDescent="0.25">
      <c r="A466" t="s">
        <v>1010</v>
      </c>
      <c r="B466" s="63">
        <v>214.354751090717</v>
      </c>
      <c r="C466" s="133">
        <v>974.147482761177</v>
      </c>
      <c r="D466" s="140">
        <v>4.7502377439917103</v>
      </c>
      <c r="E466" s="87">
        <v>0.65766446513739696</v>
      </c>
      <c r="F466" s="31">
        <f t="shared" si="28"/>
        <v>4.9180846961848586</v>
      </c>
      <c r="G466" s="89">
        <f t="shared" si="29"/>
        <v>0.65766446513739696</v>
      </c>
      <c r="H466" s="115">
        <v>0.32062628253587699</v>
      </c>
      <c r="I466" s="147">
        <v>2.3191670678928002E-2</v>
      </c>
      <c r="J466" s="150">
        <v>0.52244897939504786</v>
      </c>
      <c r="K466" s="167">
        <v>14.8575972457162</v>
      </c>
      <c r="L466">
        <v>1.7478122609909801</v>
      </c>
      <c r="M466" s="32">
        <f t="shared" si="30"/>
        <v>15.382582004165615</v>
      </c>
      <c r="N466" s="92">
        <f t="shared" si="31"/>
        <v>1.7478122609909801</v>
      </c>
      <c r="O466" s="50">
        <v>3.12709661932143</v>
      </c>
      <c r="P466" s="50">
        <v>0.20169172654197201</v>
      </c>
      <c r="Q466" s="77">
        <v>0.54827770155810018</v>
      </c>
      <c r="Y466">
        <v>6264.5779692169899</v>
      </c>
      <c r="Z466">
        <v>213.79637197954801</v>
      </c>
      <c r="AA466">
        <v>48208.895657396803</v>
      </c>
      <c r="AB466">
        <v>1680.36636360026</v>
      </c>
      <c r="AC466">
        <v>510.610096310779</v>
      </c>
      <c r="AD466">
        <v>39.3396799283475</v>
      </c>
      <c r="AE466">
        <v>208050.84246011401</v>
      </c>
      <c r="AF466">
        <v>9885.6658626563803</v>
      </c>
      <c r="AG466">
        <v>3.6029405640065599</v>
      </c>
      <c r="AH466">
        <v>0.13749766781786199</v>
      </c>
      <c r="AI466">
        <v>228.76555640898499</v>
      </c>
      <c r="AJ466">
        <v>17.826471224568401</v>
      </c>
      <c r="AK466">
        <v>9.9979793054247992</v>
      </c>
      <c r="AL466">
        <v>2.0326820843015501</v>
      </c>
      <c r="AM466">
        <v>0.47991931251276698</v>
      </c>
      <c r="AN466">
        <v>5.5500192490117999E-2</v>
      </c>
      <c r="AO466">
        <v>4.3329645634407998E-2</v>
      </c>
      <c r="AP466">
        <v>1.5176127044607E-2</v>
      </c>
      <c r="AQ466">
        <v>0.24065860529960101</v>
      </c>
      <c r="AR466">
        <v>3.8631604899635998E-2</v>
      </c>
      <c r="AS466">
        <v>47.534631895095202</v>
      </c>
      <c r="AT466">
        <v>1.65414351430258</v>
      </c>
      <c r="AU466">
        <v>8.3958416143175594</v>
      </c>
      <c r="AV466">
        <v>0.283132829156861</v>
      </c>
      <c r="AW466">
        <v>0.243359443217602</v>
      </c>
      <c r="AX466">
        <v>4.3518861284019002E-2</v>
      </c>
    </row>
    <row r="467" spans="1:50" x14ac:dyDescent="0.25">
      <c r="A467" t="s">
        <v>1011</v>
      </c>
      <c r="B467" s="63">
        <v>22582.863273253999</v>
      </c>
      <c r="C467" s="133">
        <v>114000.665832131</v>
      </c>
      <c r="D467" s="140">
        <v>4.8823025815597998E-2</v>
      </c>
      <c r="E467" s="87">
        <v>1.6125425571571001E-2</v>
      </c>
      <c r="F467" s="31">
        <f t="shared" si="28"/>
        <v>5.054815969765699E-2</v>
      </c>
      <c r="G467" s="89">
        <f t="shared" si="29"/>
        <v>1.6125425571571001E-2</v>
      </c>
      <c r="H467" s="115">
        <v>0.28359175675447601</v>
      </c>
      <c r="I467" s="147">
        <v>2.7468857767669998E-3</v>
      </c>
      <c r="J467" s="150">
        <v>2.9326518180367259E-2</v>
      </c>
      <c r="K467" s="167">
        <v>0.17215530589046499</v>
      </c>
      <c r="L467">
        <v>5.6912014488189999E-2</v>
      </c>
      <c r="M467" s="32">
        <f t="shared" si="30"/>
        <v>0.17823831582699756</v>
      </c>
      <c r="N467" s="92">
        <f t="shared" si="31"/>
        <v>5.6912014488189999E-2</v>
      </c>
      <c r="O467" s="50">
        <v>3.52729606141714</v>
      </c>
      <c r="P467" s="50">
        <v>3.1166339517597001E-2</v>
      </c>
      <c r="Q467" s="77">
        <v>2.6727623069680524E-2</v>
      </c>
      <c r="Y467">
        <v>6820.1279585126704</v>
      </c>
      <c r="Z467">
        <v>230.98664662980599</v>
      </c>
      <c r="AA467">
        <v>51616.375393713402</v>
      </c>
      <c r="AB467">
        <v>1755.87666473837</v>
      </c>
      <c r="AC467">
        <v>540.36634350647796</v>
      </c>
      <c r="AD467">
        <v>41.690309761056</v>
      </c>
      <c r="AE467">
        <v>216893.11637477</v>
      </c>
      <c r="AF467">
        <v>12476.304226161699</v>
      </c>
      <c r="AG467">
        <v>0.36121447764273701</v>
      </c>
      <c r="AH467">
        <v>2.8742660955396002E-2</v>
      </c>
      <c r="AI467">
        <v>280.75545694313001</v>
      </c>
      <c r="AJ467">
        <v>20.854895077836701</v>
      </c>
      <c r="AK467">
        <v>861.48669279176102</v>
      </c>
      <c r="AL467">
        <v>142.17721584182399</v>
      </c>
      <c r="AM467">
        <v>1.1482620990624599</v>
      </c>
      <c r="AN467">
        <v>8.7635041499418004E-2</v>
      </c>
      <c r="AO467">
        <v>0.43238511792633899</v>
      </c>
      <c r="AP467">
        <v>4.8351024438137997E-2</v>
      </c>
      <c r="AQ467">
        <v>0.45548947168910903</v>
      </c>
      <c r="AR467">
        <v>5.7639680168533998E-2</v>
      </c>
      <c r="AS467">
        <v>51.514258873242703</v>
      </c>
      <c r="AT467">
        <v>1.68838913321842</v>
      </c>
      <c r="AU467">
        <v>9.6615928375818001</v>
      </c>
      <c r="AV467">
        <v>0.33139049535828002</v>
      </c>
      <c r="AW467">
        <v>26.953389183043999</v>
      </c>
      <c r="AX467">
        <v>4.3756210616380304</v>
      </c>
    </row>
    <row r="468" spans="1:50" x14ac:dyDescent="0.25">
      <c r="A468" t="s">
        <v>1012</v>
      </c>
      <c r="B468" s="63">
        <v>209.225129042417</v>
      </c>
      <c r="C468" s="133">
        <v>844.22365231742504</v>
      </c>
      <c r="D468" s="140">
        <v>9.4464241203404296</v>
      </c>
      <c r="E468" s="87">
        <v>1.3422685086100401</v>
      </c>
      <c r="F468" s="31">
        <f t="shared" si="28"/>
        <v>9.7802081503562874</v>
      </c>
      <c r="G468" s="89">
        <f t="shared" si="29"/>
        <v>1.3422685086100401</v>
      </c>
      <c r="H468" s="115">
        <v>0.354889570541366</v>
      </c>
      <c r="I468" s="147">
        <v>2.5446897085018998E-2</v>
      </c>
      <c r="J468" s="150">
        <v>0.50462601512803396</v>
      </c>
      <c r="K468" s="167">
        <v>26.578593249225399</v>
      </c>
      <c r="L468">
        <v>3.1469134922982098</v>
      </c>
      <c r="M468" s="32">
        <f t="shared" si="30"/>
        <v>27.517732743055262</v>
      </c>
      <c r="N468" s="92">
        <f t="shared" si="31"/>
        <v>3.1469134922982098</v>
      </c>
      <c r="O468" s="50">
        <v>2.81783964346433</v>
      </c>
      <c r="P468" s="50">
        <v>0.18623797875609199</v>
      </c>
      <c r="Q468" s="77">
        <v>0.55821199080329309</v>
      </c>
      <c r="Y468">
        <v>6202.2047010341103</v>
      </c>
      <c r="Z468">
        <v>219.083075034362</v>
      </c>
      <c r="AA468">
        <v>48451.116754098803</v>
      </c>
      <c r="AB468">
        <v>1722.2274649384599</v>
      </c>
      <c r="AC468">
        <v>505.08397408204098</v>
      </c>
      <c r="AD468">
        <v>36.858990625816098</v>
      </c>
      <c r="AE468">
        <v>203173.71658753601</v>
      </c>
      <c r="AF468">
        <v>12155.4086899865</v>
      </c>
      <c r="AG468">
        <v>8.8257919066456392</v>
      </c>
      <c r="AH468">
        <v>0.802269096885176</v>
      </c>
      <c r="AI468">
        <v>405.69711264835098</v>
      </c>
      <c r="AJ468">
        <v>29.161925426603201</v>
      </c>
      <c r="AK468">
        <v>7.9708074470269903</v>
      </c>
      <c r="AL468">
        <v>2.1538719214417599</v>
      </c>
      <c r="AM468">
        <v>0.19275100050749</v>
      </c>
      <c r="AN468">
        <v>3.3131995682123001E-2</v>
      </c>
      <c r="AO468">
        <v>9.4240236090185003E-2</v>
      </c>
      <c r="AP468">
        <v>2.1579827929475999E-2</v>
      </c>
      <c r="AQ468">
        <v>0.21734323794479199</v>
      </c>
      <c r="AR468">
        <v>3.5425883397512001E-2</v>
      </c>
      <c r="AS468">
        <v>76.359800520700205</v>
      </c>
      <c r="AT468">
        <v>2.4450382238558399</v>
      </c>
      <c r="AU468">
        <v>13.490622680687199</v>
      </c>
      <c r="AV468">
        <v>0.43167889314247498</v>
      </c>
      <c r="AW468">
        <v>0.19538506544046899</v>
      </c>
      <c r="AX468">
        <v>5.3945584200888998E-2</v>
      </c>
    </row>
    <row r="469" spans="1:50" x14ac:dyDescent="0.25">
      <c r="A469" t="s">
        <v>1013</v>
      </c>
      <c r="B469" s="63">
        <v>4093.2329798109299</v>
      </c>
      <c r="C469" s="133">
        <v>20637.1254733553</v>
      </c>
      <c r="D469" s="140">
        <v>4.9759522836349997E-2</v>
      </c>
      <c r="E469" s="87">
        <v>1.1858942947625999E-2</v>
      </c>
      <c r="F469" s="31">
        <f t="shared" si="28"/>
        <v>5.1517747308636813E-2</v>
      </c>
      <c r="G469" s="89">
        <f t="shared" si="29"/>
        <v>1.1858942947625999E-2</v>
      </c>
      <c r="H469" s="115">
        <v>0.285636252379799</v>
      </c>
      <c r="I469" s="147">
        <v>1.2543360102693E-2</v>
      </c>
      <c r="J469" s="150">
        <v>0.18425988315680564</v>
      </c>
      <c r="K469" s="167">
        <v>0.17410544979209699</v>
      </c>
      <c r="L469">
        <v>4.6967381574074998E-2</v>
      </c>
      <c r="M469" s="32">
        <f t="shared" si="30"/>
        <v>0.18025736695556596</v>
      </c>
      <c r="N469" s="92">
        <f t="shared" si="31"/>
        <v>4.6967381574074998E-2</v>
      </c>
      <c r="O469" s="50">
        <v>3.5004072452866701</v>
      </c>
      <c r="P469" s="50">
        <v>0.126543422754051</v>
      </c>
      <c r="Q469" s="77">
        <v>0.13400994208299649</v>
      </c>
      <c r="Y469">
        <v>6692.7444440912795</v>
      </c>
      <c r="Z469">
        <v>222.98508889468499</v>
      </c>
      <c r="AA469">
        <v>52374.833058101001</v>
      </c>
      <c r="AB469">
        <v>1744.0093652258599</v>
      </c>
      <c r="AC469">
        <v>697.58605418356206</v>
      </c>
      <c r="AD469">
        <v>55.9998943592065</v>
      </c>
      <c r="AE469">
        <v>213997.09628719301</v>
      </c>
      <c r="AF469">
        <v>12340.9507867379</v>
      </c>
      <c r="AG469">
        <v>1.64647249415579</v>
      </c>
      <c r="AH469">
        <v>0.29862216718842499</v>
      </c>
      <c r="AI469">
        <v>122.089081691149</v>
      </c>
      <c r="AJ469">
        <v>10.765545419901301</v>
      </c>
      <c r="AK469">
        <v>163.21582955954901</v>
      </c>
      <c r="AL469">
        <v>62.873717935779702</v>
      </c>
      <c r="AM469">
        <v>0.32458714658334797</v>
      </c>
      <c r="AN469">
        <v>4.2239186354789002E-2</v>
      </c>
      <c r="AO469">
        <v>0.13441055793652901</v>
      </c>
      <c r="AP469">
        <v>2.5147831774945999E-2</v>
      </c>
      <c r="AQ469">
        <v>0.30989264105110298</v>
      </c>
      <c r="AR469">
        <v>4.1418515876718E-2</v>
      </c>
      <c r="AS469">
        <v>10.2182516596285</v>
      </c>
      <c r="AT469">
        <v>0.46230013679061399</v>
      </c>
      <c r="AU469">
        <v>1.6593044125860099</v>
      </c>
      <c r="AV469">
        <v>9.6741266518693997E-2</v>
      </c>
      <c r="AW469">
        <v>4.4999041156845196</v>
      </c>
      <c r="AX469">
        <v>1.7733338112983099</v>
      </c>
    </row>
    <row r="470" spans="1:50" x14ac:dyDescent="0.25">
      <c r="A470" t="s">
        <v>1014</v>
      </c>
      <c r="B470" s="65">
        <v>62.994238437234003</v>
      </c>
      <c r="C470" s="137">
        <v>175.74518288533301</v>
      </c>
      <c r="D470" s="142">
        <v>28.400778344208799</v>
      </c>
      <c r="E470" s="146">
        <v>2.0469341534557901</v>
      </c>
      <c r="F470" s="72">
        <f t="shared" si="28"/>
        <v>29.404303713232299</v>
      </c>
      <c r="G470" s="86">
        <f t="shared" si="29"/>
        <v>2.0469341534557901</v>
      </c>
      <c r="H470" s="165">
        <v>0.52014445082133598</v>
      </c>
      <c r="I470" s="159">
        <v>7.0902249196743997E-2</v>
      </c>
      <c r="J470" s="160">
        <v>0.52873442466229581</v>
      </c>
      <c r="K470" s="169">
        <v>55.377499124764803</v>
      </c>
      <c r="L470" s="20">
        <v>6.5358724384328104</v>
      </c>
      <c r="M470" s="78">
        <f t="shared" si="30"/>
        <v>57.334231597771478</v>
      </c>
      <c r="N470" s="90">
        <f t="shared" si="31"/>
        <v>6.5358724384328104</v>
      </c>
      <c r="O470" s="23">
        <v>1.9356883027401901</v>
      </c>
      <c r="P470" s="23">
        <v>0.26392503007102502</v>
      </c>
      <c r="Q470" s="79">
        <v>0.86561559966834922</v>
      </c>
      <c r="Y470">
        <v>6287.8210024459004</v>
      </c>
      <c r="Z470">
        <v>201.74931558882</v>
      </c>
      <c r="AA470">
        <v>47814.084712727403</v>
      </c>
      <c r="AB470">
        <v>1705.66244594776</v>
      </c>
      <c r="AC470">
        <v>517.81927119870602</v>
      </c>
      <c r="AD470">
        <v>42.716442712679999</v>
      </c>
      <c r="AE470">
        <v>207757.11941473</v>
      </c>
      <c r="AF470">
        <v>9797.6504086239092</v>
      </c>
      <c r="AG470">
        <v>2.58107026897398</v>
      </c>
      <c r="AH470">
        <v>0.25889450271387898</v>
      </c>
      <c r="AI470">
        <v>283.19152019226999</v>
      </c>
      <c r="AJ470">
        <v>23.7777268298914</v>
      </c>
      <c r="AK470">
        <v>2.35290455880829</v>
      </c>
      <c r="AL470">
        <v>0.52322136809759401</v>
      </c>
      <c r="AM470">
        <v>0.52947999054531003</v>
      </c>
      <c r="AN470">
        <v>8.4507549517097005E-2</v>
      </c>
      <c r="AO470">
        <v>0.12661137839373501</v>
      </c>
      <c r="AP470">
        <v>3.8402524192215001E-2</v>
      </c>
      <c r="AQ470">
        <v>0.31703908021863603</v>
      </c>
      <c r="AR470">
        <v>6.5112581422425E-2</v>
      </c>
      <c r="AS470">
        <v>53.549424074703602</v>
      </c>
      <c r="AT470">
        <v>2.2001882637672301</v>
      </c>
      <c r="AU470">
        <v>9.3128108670058101</v>
      </c>
      <c r="AV470">
        <v>0.40393440370386402</v>
      </c>
      <c r="AW470">
        <v>4.5088742395167997E-2</v>
      </c>
      <c r="AX470">
        <v>4.369209006756E-3</v>
      </c>
    </row>
  </sheetData>
  <mergeCells count="42">
    <mergeCell ref="T387:U387"/>
    <mergeCell ref="D387:E387"/>
    <mergeCell ref="F387:G387"/>
    <mergeCell ref="K387:L387"/>
    <mergeCell ref="M387:N387"/>
    <mergeCell ref="R387:S387"/>
    <mergeCell ref="T229:U229"/>
    <mergeCell ref="D315:E315"/>
    <mergeCell ref="F315:G315"/>
    <mergeCell ref="K315:L315"/>
    <mergeCell ref="M315:N315"/>
    <mergeCell ref="R315:S315"/>
    <mergeCell ref="T315:U315"/>
    <mergeCell ref="D229:E229"/>
    <mergeCell ref="F229:G229"/>
    <mergeCell ref="K229:L229"/>
    <mergeCell ref="M229:N229"/>
    <mergeCell ref="R229:S229"/>
    <mergeCell ref="T5:U5"/>
    <mergeCell ref="D87:E87"/>
    <mergeCell ref="F87:G87"/>
    <mergeCell ref="K87:L87"/>
    <mergeCell ref="M87:N87"/>
    <mergeCell ref="R87:S87"/>
    <mergeCell ref="T87:U87"/>
    <mergeCell ref="D5:E5"/>
    <mergeCell ref="F5:G5"/>
    <mergeCell ref="K5:L5"/>
    <mergeCell ref="M5:N5"/>
    <mergeCell ref="R5:S5"/>
    <mergeCell ref="Y2:AN2"/>
    <mergeCell ref="T3:U3"/>
    <mergeCell ref="D1:S1"/>
    <mergeCell ref="T1:X1"/>
    <mergeCell ref="D2:I2"/>
    <mergeCell ref="K2:Q2"/>
    <mergeCell ref="R2:X2"/>
    <mergeCell ref="D3:E3"/>
    <mergeCell ref="F3:G3"/>
    <mergeCell ref="K3:L3"/>
    <mergeCell ref="M3:N3"/>
    <mergeCell ref="R3:S3"/>
  </mergeCells>
  <conditionalFormatting sqref="H6">
    <cfRule type="cellIs" dxfId="24" priority="9" operator="greaterThan">
      <formula>40</formula>
    </cfRule>
  </conditionalFormatting>
  <conditionalFormatting sqref="H88">
    <cfRule type="cellIs" dxfId="23" priority="8" operator="greaterThan">
      <formula>40</formula>
    </cfRule>
  </conditionalFormatting>
  <conditionalFormatting sqref="H230">
    <cfRule type="cellIs" dxfId="22" priority="7" operator="greaterThan">
      <formula>40</formula>
    </cfRule>
  </conditionalFormatting>
  <conditionalFormatting sqref="H316">
    <cfRule type="cellIs" dxfId="21" priority="6" operator="greaterThan">
      <formula>40</formula>
    </cfRule>
  </conditionalFormatting>
  <conditionalFormatting sqref="H388">
    <cfRule type="cellIs" dxfId="20" priority="5" operator="greaterThan">
      <formula>40</formula>
    </cfRule>
  </conditionalFormatting>
  <conditionalFormatting sqref="AK1:AK1048576">
    <cfRule type="cellIs" dxfId="19" priority="4" operator="greaterThan">
      <formula>500</formula>
    </cfRule>
  </conditionalFormatting>
  <conditionalFormatting sqref="AM1:AM1048576">
    <cfRule type="cellIs" dxfId="18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31" workbookViewId="0">
      <selection activeCell="M69" sqref="M34:Q69"/>
    </sheetView>
  </sheetViews>
  <sheetFormatPr defaultRowHeight="15" x14ac:dyDescent="0.25"/>
  <cols>
    <col min="1" max="1" width="18.7109375" bestFit="1" customWidth="1"/>
  </cols>
  <sheetData>
    <row r="1" spans="1:17" ht="15.75" thickBot="1" x14ac:dyDescent="0.3">
      <c r="A1" s="5" t="s">
        <v>69</v>
      </c>
      <c r="B1" s="6">
        <v>1065</v>
      </c>
      <c r="C1" s="7">
        <v>8.3000000000000007</v>
      </c>
      <c r="D1" s="191" t="s">
        <v>70</v>
      </c>
      <c r="E1" s="191"/>
      <c r="F1" s="191"/>
      <c r="G1" s="191"/>
      <c r="H1" s="191"/>
      <c r="I1" s="191"/>
      <c r="J1" s="1"/>
      <c r="K1" s="191" t="s">
        <v>71</v>
      </c>
      <c r="L1" s="191"/>
      <c r="M1" s="191"/>
      <c r="N1" s="191"/>
      <c r="O1" s="191"/>
      <c r="P1" s="191"/>
      <c r="Q1" s="191"/>
    </row>
    <row r="2" spans="1:17" ht="15.75" thickBot="1" x14ac:dyDescent="0.3">
      <c r="A2" s="8" t="s">
        <v>74</v>
      </c>
      <c r="B2" s="9">
        <v>1029</v>
      </c>
      <c r="C2" s="10"/>
      <c r="D2" s="191" t="s">
        <v>75</v>
      </c>
      <c r="E2" s="191"/>
      <c r="F2" s="191" t="s">
        <v>76</v>
      </c>
      <c r="G2" s="191"/>
      <c r="H2" s="1"/>
      <c r="I2" s="1"/>
      <c r="J2" s="11"/>
      <c r="K2" s="191" t="s">
        <v>75</v>
      </c>
      <c r="L2" s="191"/>
      <c r="M2" s="191" t="s">
        <v>76</v>
      </c>
      <c r="N2" s="191"/>
      <c r="O2" s="1"/>
      <c r="P2" s="1"/>
      <c r="Q2" s="11"/>
    </row>
    <row r="3" spans="1:17" ht="17.25" x14ac:dyDescent="0.25">
      <c r="A3" s="14" t="s">
        <v>0</v>
      </c>
      <c r="B3" s="15" t="s">
        <v>77</v>
      </c>
      <c r="C3" s="16" t="s">
        <v>78</v>
      </c>
      <c r="D3" s="15" t="s">
        <v>79</v>
      </c>
      <c r="E3" s="15" t="s">
        <v>80</v>
      </c>
      <c r="F3" s="17" t="s">
        <v>81</v>
      </c>
      <c r="G3" s="17" t="s">
        <v>80</v>
      </c>
      <c r="H3" s="18" t="s">
        <v>82</v>
      </c>
      <c r="I3" s="18" t="s">
        <v>80</v>
      </c>
      <c r="J3" s="19" t="s">
        <v>83</v>
      </c>
      <c r="K3" s="15" t="s">
        <v>84</v>
      </c>
      <c r="L3" s="20" t="s">
        <v>80</v>
      </c>
      <c r="M3" s="21" t="s">
        <v>85</v>
      </c>
      <c r="N3" s="21" t="s">
        <v>80</v>
      </c>
      <c r="O3" s="22" t="s">
        <v>86</v>
      </c>
      <c r="P3" s="23" t="s">
        <v>80</v>
      </c>
      <c r="Q3" s="24" t="s">
        <v>83</v>
      </c>
    </row>
    <row r="4" spans="1:17" x14ac:dyDescent="0.25">
      <c r="A4" t="s">
        <v>66</v>
      </c>
      <c r="B4">
        <v>1280.40026720739</v>
      </c>
      <c r="C4">
        <v>233.42666061333099</v>
      </c>
      <c r="D4">
        <v>384.65031653983698</v>
      </c>
      <c r="E4">
        <v>16.210005188189498</v>
      </c>
      <c r="F4" s="31">
        <f>IF(ISNUMBER(D4),(D4*(EXP(B$1*0.00001867)-1)/(EXP(B$2*0.00001867)-1)),"&lt; DL")</f>
        <v>398.24171696458467</v>
      </c>
      <c r="G4" s="31">
        <f>E4/D4*F4</f>
        <v>16.782776513017208</v>
      </c>
      <c r="H4" s="52">
        <v>7.8953817628318799</v>
      </c>
      <c r="I4" s="52">
        <v>0.34493024034507003</v>
      </c>
      <c r="J4" s="53">
        <v>0.96462590966648909</v>
      </c>
      <c r="K4">
        <v>48.601132133794003</v>
      </c>
      <c r="L4">
        <v>1.07325853307695</v>
      </c>
      <c r="M4" s="32">
        <f>IF(ISNUMBER(K4),(K4*(EXP(B$1*0.00001867)-1)/(EXP(B$2*0.00001867)-1)),"&lt; DL")</f>
        <v>50.318425528658672</v>
      </c>
      <c r="N4" s="32">
        <f>L4/K4*M4</f>
        <v>1.1111815136519976</v>
      </c>
      <c r="O4" s="33">
        <v>0.126155520673046</v>
      </c>
      <c r="P4" s="33">
        <v>6.1661723818399999E-3</v>
      </c>
      <c r="Q4" s="34">
        <v>0.45180243030559181</v>
      </c>
    </row>
    <row r="5" spans="1:17" x14ac:dyDescent="0.25">
      <c r="A5" t="s">
        <v>65</v>
      </c>
      <c r="B5">
        <v>277.59561760854098</v>
      </c>
      <c r="C5">
        <v>260.32425920583501</v>
      </c>
      <c r="D5">
        <v>62.812834616991204</v>
      </c>
      <c r="E5">
        <v>2.5244640340977398</v>
      </c>
      <c r="F5" s="31">
        <f t="shared" ref="F5:F68" si="0">IF(ISNUMBER(D5),(D5*(EXP(B$1*0.00001867)-1)/(EXP(B$2*0.00001867)-1)),"&lt; DL")</f>
        <v>65.032290445788277</v>
      </c>
      <c r="G5" s="31">
        <f t="shared" ref="G5:G68" si="1">E5/D5*F5</f>
        <v>2.613664536657947</v>
      </c>
      <c r="H5" s="52">
        <v>1.5372623750910499</v>
      </c>
      <c r="I5" s="52">
        <v>8.1415701903214996E-2</v>
      </c>
      <c r="J5" s="53">
        <v>0.75885818275677075</v>
      </c>
      <c r="K5">
        <v>40.766694321698601</v>
      </c>
      <c r="L5">
        <v>1.59626453583727</v>
      </c>
      <c r="M5" s="32">
        <f t="shared" ref="M5:M68" si="2">IF(ISNUMBER(K5),(K5*(EXP(B$1*0.00001867)-1)/(EXP(B$2*0.00001867)-1)),"&lt; DL")</f>
        <v>42.207162307020305</v>
      </c>
      <c r="N5" s="32">
        <f t="shared" ref="N5:N68" si="3">L5/K5*M5</f>
        <v>1.6526676364132746</v>
      </c>
      <c r="O5" s="50">
        <v>0.64951833775623902</v>
      </c>
      <c r="P5" s="50">
        <v>3.4355878894765997E-2</v>
      </c>
      <c r="Q5" s="50">
        <v>0.74026927091342898</v>
      </c>
    </row>
    <row r="6" spans="1:17" x14ac:dyDescent="0.25">
      <c r="A6" t="s">
        <v>64</v>
      </c>
      <c r="B6">
        <v>177.452499578968</v>
      </c>
      <c r="C6">
        <v>186.200006303154</v>
      </c>
      <c r="D6">
        <v>55.822844756199203</v>
      </c>
      <c r="E6">
        <v>2.6107972818473599</v>
      </c>
      <c r="F6" s="31">
        <f t="shared" si="0"/>
        <v>57.795313264102937</v>
      </c>
      <c r="G6" s="31">
        <f t="shared" si="1"/>
        <v>2.7030483206730498</v>
      </c>
      <c r="H6" s="52">
        <v>1.37733398992963</v>
      </c>
      <c r="I6" s="52">
        <v>8.8701140361528E-2</v>
      </c>
      <c r="J6" s="53">
        <v>0.72622509027410853</v>
      </c>
      <c r="K6">
        <v>40.3061394142496</v>
      </c>
      <c r="L6">
        <v>1.9246328922656</v>
      </c>
      <c r="M6" s="32">
        <f t="shared" si="2"/>
        <v>41.730333953546271</v>
      </c>
      <c r="N6" s="32">
        <f t="shared" si="3"/>
        <v>1.9926387021781806</v>
      </c>
      <c r="O6" s="50">
        <v>0.72342446202294997</v>
      </c>
      <c r="P6" s="50">
        <v>4.6374843175070998E-2</v>
      </c>
      <c r="Q6" s="50">
        <v>0.74488192666870356</v>
      </c>
    </row>
    <row r="7" spans="1:17" x14ac:dyDescent="0.25">
      <c r="A7" t="s">
        <v>63</v>
      </c>
      <c r="B7">
        <v>202.33256954048099</v>
      </c>
      <c r="C7">
        <v>242.35739369901299</v>
      </c>
      <c r="D7">
        <v>45.039317984161499</v>
      </c>
      <c r="E7">
        <v>1.8685091132615601</v>
      </c>
      <c r="F7" s="31">
        <f t="shared" si="0"/>
        <v>46.630756699426101</v>
      </c>
      <c r="G7" s="31">
        <f t="shared" si="1"/>
        <v>1.9345318213255425</v>
      </c>
      <c r="H7" s="52">
        <v>1.2050813510065299</v>
      </c>
      <c r="I7" s="52">
        <v>7.3830495939921997E-2</v>
      </c>
      <c r="J7" s="53">
        <v>0.6771486154605133</v>
      </c>
      <c r="K7">
        <v>37.299382825251001</v>
      </c>
      <c r="L7">
        <v>1.67960745526441</v>
      </c>
      <c r="M7" s="32">
        <f t="shared" si="2"/>
        <v>38.617335328538331</v>
      </c>
      <c r="N7" s="32">
        <f t="shared" si="3"/>
        <v>1.7389554305533523</v>
      </c>
      <c r="O7" s="50">
        <v>0.827723756021565</v>
      </c>
      <c r="P7" s="50">
        <v>4.8280379005351003E-2</v>
      </c>
      <c r="Q7" s="50">
        <v>0.7720063934152499</v>
      </c>
    </row>
    <row r="8" spans="1:17" x14ac:dyDescent="0.25">
      <c r="A8" t="s">
        <v>62</v>
      </c>
      <c r="B8">
        <v>788.02789029439998</v>
      </c>
      <c r="C8">
        <v>220.364519360446</v>
      </c>
      <c r="D8">
        <v>239.79229657293499</v>
      </c>
      <c r="E8">
        <v>13.257733961225499</v>
      </c>
      <c r="F8" s="31">
        <f t="shared" si="0"/>
        <v>248.26522115235642</v>
      </c>
      <c r="G8" s="31">
        <f t="shared" si="1"/>
        <v>13.7261884593596</v>
      </c>
      <c r="H8" s="52">
        <v>5.1354038700385498</v>
      </c>
      <c r="I8" s="52">
        <v>0.29774587375058198</v>
      </c>
      <c r="J8" s="53">
        <v>0.95359271642020083</v>
      </c>
      <c r="K8">
        <v>46.393950034163097</v>
      </c>
      <c r="L8">
        <v>1.1996830540354999</v>
      </c>
      <c r="M8" s="32">
        <f t="shared" si="2"/>
        <v>48.033253903382047</v>
      </c>
      <c r="N8" s="32">
        <f t="shared" si="3"/>
        <v>1.2420731732400216</v>
      </c>
      <c r="O8" s="50">
        <v>0.19257605141218401</v>
      </c>
      <c r="P8" s="50">
        <v>1.0416510153682E-2</v>
      </c>
      <c r="Q8" s="50">
        <v>0.47806308536775943</v>
      </c>
    </row>
    <row r="9" spans="1:17" x14ac:dyDescent="0.25">
      <c r="A9" t="s">
        <v>61</v>
      </c>
      <c r="B9">
        <v>797.55467150157301</v>
      </c>
      <c r="C9">
        <v>200.95802755162501</v>
      </c>
      <c r="D9">
        <v>277.16217156271301</v>
      </c>
      <c r="E9">
        <v>12.5114700397289</v>
      </c>
      <c r="F9" s="31">
        <f t="shared" si="0"/>
        <v>286.9555394460105</v>
      </c>
      <c r="G9" s="31">
        <f t="shared" si="1"/>
        <v>12.953555726130716</v>
      </c>
      <c r="H9" s="52">
        <v>5.7262789870723898</v>
      </c>
      <c r="I9" s="52">
        <v>0.27750583907901499</v>
      </c>
      <c r="J9" s="53">
        <v>0.93148263378157581</v>
      </c>
      <c r="K9">
        <v>48.323061638743802</v>
      </c>
      <c r="L9">
        <v>1.2445925029309399</v>
      </c>
      <c r="M9" s="32">
        <f t="shared" si="2"/>
        <v>50.03052957063074</v>
      </c>
      <c r="N9" s="32">
        <f t="shared" si="3"/>
        <v>1.2885694720002516</v>
      </c>
      <c r="O9" s="50">
        <v>0.174091339202187</v>
      </c>
      <c r="P9" s="50">
        <v>8.4338009862730007E-3</v>
      </c>
      <c r="Q9" s="50">
        <v>0.53165090272908921</v>
      </c>
    </row>
    <row r="10" spans="1:17" x14ac:dyDescent="0.25">
      <c r="A10" t="s">
        <v>60</v>
      </c>
      <c r="B10">
        <v>534.59235832832701</v>
      </c>
      <c r="C10">
        <v>34.126632938813302</v>
      </c>
      <c r="D10">
        <v>1097.9586867994401</v>
      </c>
      <c r="E10">
        <v>158.229114011169</v>
      </c>
      <c r="F10" s="31">
        <f t="shared" si="0"/>
        <v>1136.7544332747345</v>
      </c>
      <c r="G10" s="31">
        <f t="shared" si="1"/>
        <v>163.8200498687666</v>
      </c>
      <c r="H10" s="52">
        <v>22.711264810559499</v>
      </c>
      <c r="I10" s="52">
        <v>5.7330662736814002</v>
      </c>
      <c r="J10" s="53">
        <v>0.57089305020376846</v>
      </c>
      <c r="K10">
        <v>48.700727057384803</v>
      </c>
      <c r="L10">
        <v>1.45309787841295</v>
      </c>
      <c r="M10" s="32">
        <f t="shared" si="2"/>
        <v>50.421539582297179</v>
      </c>
      <c r="N10" s="32">
        <f t="shared" si="3"/>
        <v>1.5044422664782497</v>
      </c>
      <c r="O10" s="50">
        <v>4.4189891631457E-2</v>
      </c>
      <c r="P10" s="50">
        <v>4.7561452454500004E-3</v>
      </c>
      <c r="Q10" s="50">
        <v>0.27722171855967814</v>
      </c>
    </row>
    <row r="11" spans="1:17" x14ac:dyDescent="0.25">
      <c r="A11" t="s">
        <v>59</v>
      </c>
      <c r="B11">
        <v>965.47085410447096</v>
      </c>
      <c r="C11">
        <v>194.449232857303</v>
      </c>
      <c r="D11">
        <v>341.55554699942002</v>
      </c>
      <c r="E11">
        <v>27.730971316409398</v>
      </c>
      <c r="F11" s="31">
        <f t="shared" si="0"/>
        <v>353.62421822351365</v>
      </c>
      <c r="G11" s="31">
        <f t="shared" si="1"/>
        <v>28.710829434606154</v>
      </c>
      <c r="H11" s="52">
        <v>7.1740260230324102</v>
      </c>
      <c r="I11" s="52">
        <v>0.55580846125372496</v>
      </c>
      <c r="J11" s="53">
        <v>0.95424186760344398</v>
      </c>
      <c r="K11">
        <v>47.595306419706702</v>
      </c>
      <c r="L11">
        <v>1.14855627877149</v>
      </c>
      <c r="M11" s="32">
        <f t="shared" si="2"/>
        <v>49.277059534348432</v>
      </c>
      <c r="N11" s="32">
        <f t="shared" si="3"/>
        <v>1.1891398624158953</v>
      </c>
      <c r="O11" s="50">
        <v>0.139493460906494</v>
      </c>
      <c r="P11" s="50">
        <v>1.0687781946641E-2</v>
      </c>
      <c r="Q11" s="50">
        <v>0.31495928648305638</v>
      </c>
    </row>
    <row r="12" spans="1:17" x14ac:dyDescent="0.25">
      <c r="A12" t="s">
        <v>58</v>
      </c>
      <c r="B12">
        <v>817.26453294380303</v>
      </c>
      <c r="C12">
        <v>192.36276939176699</v>
      </c>
      <c r="D12">
        <v>296.018411105209</v>
      </c>
      <c r="E12">
        <v>13.6239393920994</v>
      </c>
      <c r="F12" s="31">
        <f t="shared" si="0"/>
        <v>306.47805350098434</v>
      </c>
      <c r="G12" s="31">
        <f t="shared" si="1"/>
        <v>14.105333551101321</v>
      </c>
      <c r="H12" s="52">
        <v>6.1467933316508203</v>
      </c>
      <c r="I12" s="52">
        <v>0.30280867803483102</v>
      </c>
      <c r="J12" s="53">
        <v>0.93425251142415477</v>
      </c>
      <c r="K12">
        <v>48.154189478829601</v>
      </c>
      <c r="L12">
        <v>1.22908171226998</v>
      </c>
      <c r="M12" s="32">
        <f t="shared" si="2"/>
        <v>49.855690408878004</v>
      </c>
      <c r="N12" s="32">
        <f t="shared" si="3"/>
        <v>1.2725106163625775</v>
      </c>
      <c r="O12" s="50">
        <v>0.16302554094166699</v>
      </c>
      <c r="P12" s="50">
        <v>8.1068517352919992E-3</v>
      </c>
      <c r="Q12" s="50">
        <v>0.51327498508069036</v>
      </c>
    </row>
    <row r="13" spans="1:17" x14ac:dyDescent="0.25">
      <c r="A13" t="s">
        <v>57</v>
      </c>
      <c r="B13">
        <v>475.34777127401998</v>
      </c>
      <c r="C13">
        <v>184.53751328418801</v>
      </c>
      <c r="D13">
        <v>174.19748257701499</v>
      </c>
      <c r="E13">
        <v>8.7744258384237206</v>
      </c>
      <c r="F13" s="31">
        <f t="shared" si="0"/>
        <v>180.35265166665755</v>
      </c>
      <c r="G13" s="31">
        <f t="shared" si="1"/>
        <v>9.084465190893404</v>
      </c>
      <c r="H13" s="52">
        <v>3.69908984830843</v>
      </c>
      <c r="I13" s="52">
        <v>0.205337667869565</v>
      </c>
      <c r="J13" s="53">
        <v>0.90740901188803202</v>
      </c>
      <c r="K13">
        <v>46.9626370505189</v>
      </c>
      <c r="L13">
        <v>1.4706407328289799</v>
      </c>
      <c r="M13" s="32">
        <f t="shared" si="2"/>
        <v>48.62203515240396</v>
      </c>
      <c r="N13" s="32">
        <f t="shared" si="3"/>
        <v>1.5226049876894145</v>
      </c>
      <c r="O13" s="50">
        <v>0.269607007268865</v>
      </c>
      <c r="P13" s="50">
        <v>1.4987278356415E-2</v>
      </c>
      <c r="Q13" s="50">
        <v>0.56332952938779945</v>
      </c>
    </row>
    <row r="14" spans="1:17" x14ac:dyDescent="0.25">
      <c r="A14" t="s">
        <v>56</v>
      </c>
      <c r="B14">
        <v>568.63944986789795</v>
      </c>
      <c r="C14">
        <v>188.47101750543001</v>
      </c>
      <c r="D14">
        <v>204.848738119426</v>
      </c>
      <c r="E14">
        <v>11.776120654822099</v>
      </c>
      <c r="F14" s="31">
        <f t="shared" si="0"/>
        <v>212.08695191145094</v>
      </c>
      <c r="G14" s="31">
        <f t="shared" si="1"/>
        <v>12.192223188441758</v>
      </c>
      <c r="H14" s="52">
        <v>4.3530608207824004</v>
      </c>
      <c r="I14" s="52">
        <v>0.24331749843608899</v>
      </c>
      <c r="J14" s="53">
        <v>0.97232097389336436</v>
      </c>
      <c r="K14">
        <v>46.928913991217698</v>
      </c>
      <c r="L14">
        <v>1.36686182279919</v>
      </c>
      <c r="M14" s="32">
        <f t="shared" si="2"/>
        <v>48.587120507959575</v>
      </c>
      <c r="N14" s="32">
        <f t="shared" si="3"/>
        <v>1.4151591088279156</v>
      </c>
      <c r="O14" s="50">
        <v>0.229075068979504</v>
      </c>
      <c r="P14" s="50">
        <v>1.3871216137228999E-2</v>
      </c>
      <c r="Q14" s="50">
        <v>0.48100256987159601</v>
      </c>
    </row>
    <row r="15" spans="1:17" x14ac:dyDescent="0.25">
      <c r="A15" t="s">
        <v>55</v>
      </c>
      <c r="B15">
        <v>318.42505929850302</v>
      </c>
      <c r="C15">
        <v>51.2922375322715</v>
      </c>
      <c r="D15">
        <v>439.603380443584</v>
      </c>
      <c r="E15">
        <v>46.786081883474402</v>
      </c>
      <c r="F15" s="31">
        <f t="shared" si="0"/>
        <v>455.13651616391473</v>
      </c>
      <c r="G15" s="31">
        <f t="shared" si="1"/>
        <v>48.439241508828509</v>
      </c>
      <c r="H15" s="52">
        <v>9.0425175072260604</v>
      </c>
      <c r="I15" s="52">
        <v>1.02715675425416</v>
      </c>
      <c r="J15" s="53">
        <v>0.93693245968514927</v>
      </c>
      <c r="K15">
        <v>48.593716275490401</v>
      </c>
      <c r="L15">
        <v>1.7925333693292</v>
      </c>
      <c r="M15" s="32">
        <f t="shared" si="2"/>
        <v>50.310747635214675</v>
      </c>
      <c r="N15" s="32">
        <f t="shared" si="3"/>
        <v>1.855871517641245</v>
      </c>
      <c r="O15" s="50">
        <v>0.11124516265826601</v>
      </c>
      <c r="P15" s="50">
        <v>1.4480187907134E-2</v>
      </c>
      <c r="Q15" s="50">
        <v>0.28339623301984695</v>
      </c>
    </row>
    <row r="16" spans="1:17" x14ac:dyDescent="0.25">
      <c r="A16" t="s">
        <v>54</v>
      </c>
      <c r="B16">
        <v>125.24514524258601</v>
      </c>
      <c r="C16">
        <v>73.744151993874297</v>
      </c>
      <c r="D16">
        <v>102.858592113751</v>
      </c>
      <c r="E16">
        <v>7.4783050215207796</v>
      </c>
      <c r="F16" s="31">
        <f t="shared" si="0"/>
        <v>106.49304203470668</v>
      </c>
      <c r="G16" s="31">
        <f t="shared" si="1"/>
        <v>7.742546681218891</v>
      </c>
      <c r="H16" s="52">
        <v>2.4525420416649801</v>
      </c>
      <c r="I16" s="52">
        <v>0.25676537089818002</v>
      </c>
      <c r="J16" s="53">
        <v>0.69445260082086302</v>
      </c>
      <c r="K16">
        <v>41.6144632088074</v>
      </c>
      <c r="L16">
        <v>2.3317248632133101</v>
      </c>
      <c r="M16" s="32">
        <f t="shared" si="2"/>
        <v>43.08488662615887</v>
      </c>
      <c r="N16" s="32">
        <f t="shared" si="3"/>
        <v>2.4141150366605997</v>
      </c>
      <c r="O16" s="50">
        <v>0.40647160146636802</v>
      </c>
      <c r="P16" s="50">
        <v>3.8797072957659003E-2</v>
      </c>
      <c r="Q16" s="50">
        <v>0.58703534919098432</v>
      </c>
    </row>
    <row r="17" spans="1:17" x14ac:dyDescent="0.25">
      <c r="A17" t="s">
        <v>53</v>
      </c>
      <c r="B17">
        <v>620.66118727381104</v>
      </c>
      <c r="C17">
        <v>172.22242866274499</v>
      </c>
      <c r="D17">
        <v>240.53659353555099</v>
      </c>
      <c r="E17">
        <v>38.052268640260799</v>
      </c>
      <c r="F17" s="31">
        <f t="shared" si="0"/>
        <v>249.03581742533004</v>
      </c>
      <c r="G17" s="31">
        <f t="shared" si="1"/>
        <v>39.396823936125976</v>
      </c>
      <c r="H17" s="52">
        <v>5.1697212448726404</v>
      </c>
      <c r="I17" s="52">
        <v>0.79185948457136501</v>
      </c>
      <c r="J17" s="53">
        <v>0.96823683079217537</v>
      </c>
      <c r="K17">
        <v>46.161309438740503</v>
      </c>
      <c r="L17">
        <v>1.20525717390719</v>
      </c>
      <c r="M17" s="32">
        <f t="shared" si="2"/>
        <v>47.792393084677478</v>
      </c>
      <c r="N17" s="32">
        <f t="shared" si="3"/>
        <v>1.2478442514708605</v>
      </c>
      <c r="O17" s="50">
        <v>0.19286881952180601</v>
      </c>
      <c r="P17" s="50">
        <v>2.6238477824668E-2</v>
      </c>
      <c r="Q17" s="50">
        <v>0.1919221017877091</v>
      </c>
    </row>
    <row r="18" spans="1:17" x14ac:dyDescent="0.25">
      <c r="A18" t="s">
        <v>52</v>
      </c>
      <c r="B18">
        <v>1713.44404561121</v>
      </c>
      <c r="C18">
        <v>224.742881304451</v>
      </c>
      <c r="D18">
        <v>531.76403320203099</v>
      </c>
      <c r="E18">
        <v>23.6988848422187</v>
      </c>
      <c r="F18" s="31">
        <f t="shared" si="0"/>
        <v>550.55361323342845</v>
      </c>
      <c r="G18" s="31">
        <f t="shared" si="1"/>
        <v>24.536271475377024</v>
      </c>
      <c r="H18" s="52">
        <v>11.0179337501565</v>
      </c>
      <c r="I18" s="52">
        <v>0.52221251845485595</v>
      </c>
      <c r="J18" s="53">
        <v>0.94029002531560513</v>
      </c>
      <c r="K18">
        <v>48.292616994960703</v>
      </c>
      <c r="L18">
        <v>0.81704092133458295</v>
      </c>
      <c r="M18" s="32">
        <f t="shared" si="2"/>
        <v>49.999009182654405</v>
      </c>
      <c r="N18" s="32">
        <f t="shared" si="3"/>
        <v>0.84591059814950642</v>
      </c>
      <c r="O18" s="50">
        <v>9.0706321242777999E-2</v>
      </c>
      <c r="P18" s="50">
        <v>4.262965886516E-3</v>
      </c>
      <c r="Q18" s="50">
        <v>0.35998861369463964</v>
      </c>
    </row>
    <row r="19" spans="1:17" x14ac:dyDescent="0.25">
      <c r="A19" t="s">
        <v>51</v>
      </c>
      <c r="B19">
        <v>277.12087244819497</v>
      </c>
      <c r="C19">
        <v>263.51678117998802</v>
      </c>
      <c r="D19">
        <v>61.8169393556282</v>
      </c>
      <c r="E19">
        <v>2.45399436201392</v>
      </c>
      <c r="F19" s="31">
        <f t="shared" si="0"/>
        <v>64.001205791108106</v>
      </c>
      <c r="G19" s="31">
        <f t="shared" si="1"/>
        <v>2.5407048587430969</v>
      </c>
      <c r="H19" s="52">
        <v>1.51517699839988</v>
      </c>
      <c r="I19" s="52">
        <v>8.5184841765202995E-2</v>
      </c>
      <c r="J19" s="53">
        <v>0.70610146025916776</v>
      </c>
      <c r="K19">
        <v>40.584899223782102</v>
      </c>
      <c r="L19">
        <v>1.5640142314891901</v>
      </c>
      <c r="M19" s="32">
        <f t="shared" si="2"/>
        <v>42.018943582592158</v>
      </c>
      <c r="N19" s="32">
        <f t="shared" si="3"/>
        <v>1.6192777858816434</v>
      </c>
      <c r="O19" s="50">
        <v>0.65668586471532597</v>
      </c>
      <c r="P19" s="50">
        <v>3.8588536536417001E-2</v>
      </c>
      <c r="Q19" s="50">
        <v>0.65580630604142143</v>
      </c>
    </row>
    <row r="20" spans="1:17" x14ac:dyDescent="0.25">
      <c r="A20" t="s">
        <v>50</v>
      </c>
      <c r="B20">
        <v>324.407727097063</v>
      </c>
      <c r="C20">
        <v>236.37473171867799</v>
      </c>
      <c r="D20">
        <v>81.9898398009543</v>
      </c>
      <c r="E20">
        <v>3.4306574186235501</v>
      </c>
      <c r="F20" s="31">
        <f t="shared" si="0"/>
        <v>84.886904213951539</v>
      </c>
      <c r="G20" s="31">
        <f t="shared" si="1"/>
        <v>3.5518777496402669</v>
      </c>
      <c r="H20" s="52">
        <v>1.9730138028898201</v>
      </c>
      <c r="I20" s="52">
        <v>0.108076302645497</v>
      </c>
      <c r="J20" s="53">
        <v>0.76386561152952126</v>
      </c>
      <c r="K20">
        <v>41.199722097553497</v>
      </c>
      <c r="L20">
        <v>1.4687884633610599</v>
      </c>
      <c r="M20" s="32">
        <f t="shared" si="2"/>
        <v>42.655490873342821</v>
      </c>
      <c r="N20" s="32">
        <f t="shared" si="3"/>
        <v>1.5206872693320734</v>
      </c>
      <c r="O20" s="50">
        <v>0.50192334125333304</v>
      </c>
      <c r="P20" s="50">
        <v>2.7295825601711999E-2</v>
      </c>
      <c r="Q20" s="50">
        <v>0.65555045595085837</v>
      </c>
    </row>
    <row r="21" spans="1:17" x14ac:dyDescent="0.25">
      <c r="A21" t="s">
        <v>49</v>
      </c>
      <c r="B21">
        <v>302.037972426978</v>
      </c>
      <c r="C21">
        <v>241.638114357473</v>
      </c>
      <c r="D21">
        <v>71.334576533630198</v>
      </c>
      <c r="E21">
        <v>2.9504451589594298</v>
      </c>
      <c r="F21" s="31">
        <f t="shared" si="0"/>
        <v>73.855143272064083</v>
      </c>
      <c r="G21" s="31">
        <f t="shared" si="1"/>
        <v>3.054697462577443</v>
      </c>
      <c r="H21" s="52">
        <v>1.80496692337294</v>
      </c>
      <c r="I21" s="52">
        <v>0.10003181094395</v>
      </c>
      <c r="J21" s="53">
        <v>0.74630882256241349</v>
      </c>
      <c r="K21">
        <v>39.5033814213227</v>
      </c>
      <c r="L21">
        <v>1.4598572320385099</v>
      </c>
      <c r="M21" s="32">
        <f t="shared" si="2"/>
        <v>40.899210962965959</v>
      </c>
      <c r="N21" s="32">
        <f t="shared" si="3"/>
        <v>1.5114404580243497</v>
      </c>
      <c r="O21" s="50">
        <v>0.55387925932122195</v>
      </c>
      <c r="P21" s="50">
        <v>3.2431519256701E-2</v>
      </c>
      <c r="Q21" s="50">
        <v>0.63113740909195026</v>
      </c>
    </row>
    <row r="22" spans="1:17" x14ac:dyDescent="0.25">
      <c r="A22" t="s">
        <v>48</v>
      </c>
      <c r="B22">
        <v>207.13129198460899</v>
      </c>
      <c r="C22">
        <v>78.882326724735606</v>
      </c>
      <c r="D22">
        <v>177.227783974321</v>
      </c>
      <c r="E22">
        <v>33.234157020057999</v>
      </c>
      <c r="F22" s="31">
        <f t="shared" si="0"/>
        <v>183.49002704239919</v>
      </c>
      <c r="G22" s="31">
        <f t="shared" si="1"/>
        <v>34.408467078871553</v>
      </c>
      <c r="H22" s="52">
        <v>3.7772614397503301</v>
      </c>
      <c r="I22" s="52">
        <v>0.76510527297689801</v>
      </c>
      <c r="J22" s="53">
        <v>0.92578195275188135</v>
      </c>
      <c r="K22">
        <v>46.991188344647497</v>
      </c>
      <c r="L22">
        <v>2.09661451420159</v>
      </c>
      <c r="M22" s="32">
        <f t="shared" si="2"/>
        <v>48.651595290291318</v>
      </c>
      <c r="N22" s="32">
        <f t="shared" si="3"/>
        <v>2.1706971970268372</v>
      </c>
      <c r="O22" s="50">
        <v>0.26311722877264199</v>
      </c>
      <c r="P22" s="50">
        <v>5.1453753411109998E-2</v>
      </c>
      <c r="Q22" s="50">
        <v>0.22815730882891597</v>
      </c>
    </row>
    <row r="23" spans="1:17" x14ac:dyDescent="0.25">
      <c r="A23" t="s">
        <v>47</v>
      </c>
      <c r="B23">
        <v>305.02024096168998</v>
      </c>
      <c r="C23">
        <v>265.74810748695802</v>
      </c>
      <c r="D23">
        <v>70.616583620605596</v>
      </c>
      <c r="E23">
        <v>2.7921722097125299</v>
      </c>
      <c r="F23" s="31">
        <f t="shared" si="0"/>
        <v>73.111780487331501</v>
      </c>
      <c r="G23" s="31">
        <f t="shared" si="1"/>
        <v>2.8908320285797928</v>
      </c>
      <c r="H23" s="52">
        <v>1.65372342884669</v>
      </c>
      <c r="I23" s="52">
        <v>8.8954721664134997E-2</v>
      </c>
      <c r="J23" s="53">
        <v>0.73507113911571109</v>
      </c>
      <c r="K23">
        <v>42.568808508250498</v>
      </c>
      <c r="L23">
        <v>1.5674310796730699</v>
      </c>
      <c r="M23" s="32">
        <f t="shared" si="2"/>
        <v>44.072953174618185</v>
      </c>
      <c r="N23" s="32">
        <f t="shared" si="3"/>
        <v>1.6228153664550746</v>
      </c>
      <c r="O23" s="50">
        <v>0.60372260822199297</v>
      </c>
      <c r="P23" s="50">
        <v>3.2258881533758998E-2</v>
      </c>
      <c r="Q23" s="50">
        <v>0.68910451171023546</v>
      </c>
    </row>
    <row r="24" spans="1:17" x14ac:dyDescent="0.25">
      <c r="A24" t="s">
        <v>46</v>
      </c>
      <c r="B24">
        <v>539.33882205730799</v>
      </c>
      <c r="C24">
        <v>193.06320022811499</v>
      </c>
      <c r="D24">
        <v>190.454330472717</v>
      </c>
      <c r="E24">
        <v>8.8061017808691595</v>
      </c>
      <c r="F24" s="31">
        <f t="shared" si="0"/>
        <v>197.18392604764705</v>
      </c>
      <c r="G24" s="31">
        <f t="shared" si="1"/>
        <v>9.1172603847708444</v>
      </c>
      <c r="H24" s="52">
        <v>4.0436673989720902</v>
      </c>
      <c r="I24" s="52">
        <v>0.21770605470794899</v>
      </c>
      <c r="J24" s="53">
        <v>0.85881133518907837</v>
      </c>
      <c r="K24">
        <v>47.054269879375703</v>
      </c>
      <c r="L24">
        <v>1.31318728547158</v>
      </c>
      <c r="M24" s="32">
        <f t="shared" si="2"/>
        <v>48.716905775214116</v>
      </c>
      <c r="N24" s="32">
        <f t="shared" si="3"/>
        <v>1.3595880122149917</v>
      </c>
      <c r="O24" s="50">
        <v>0.247958134219535</v>
      </c>
      <c r="P24" s="50">
        <v>1.3745557087961E-2</v>
      </c>
      <c r="Q24" s="50">
        <v>0.50343527657728704</v>
      </c>
    </row>
    <row r="25" spans="1:17" x14ac:dyDescent="0.25">
      <c r="A25" t="s">
        <v>45</v>
      </c>
      <c r="B25">
        <v>361.05119545466601</v>
      </c>
      <c r="C25">
        <v>54.055261140981798</v>
      </c>
      <c r="D25">
        <v>466.79335398133202</v>
      </c>
      <c r="E25">
        <v>46.6461899682783</v>
      </c>
      <c r="F25" s="31">
        <f t="shared" si="0"/>
        <v>483.28723197067774</v>
      </c>
      <c r="G25" s="31">
        <f t="shared" si="1"/>
        <v>48.294406592278037</v>
      </c>
      <c r="H25" s="52">
        <v>9.6226994886692392</v>
      </c>
      <c r="I25" s="52">
        <v>1.0408559360878</v>
      </c>
      <c r="J25" s="53">
        <v>0.92384223399552434</v>
      </c>
      <c r="K25">
        <v>48.419611333993799</v>
      </c>
      <c r="L25">
        <v>1.6402922592407501</v>
      </c>
      <c r="M25" s="32">
        <f t="shared" si="2"/>
        <v>50.130490794514941</v>
      </c>
      <c r="N25" s="32">
        <f t="shared" si="3"/>
        <v>1.6982510544121721</v>
      </c>
      <c r="O25" s="50">
        <v>0.103689864003376</v>
      </c>
      <c r="P25" s="50">
        <v>1.1312206492774E-2</v>
      </c>
      <c r="Q25" s="50">
        <v>0.31051952784021758</v>
      </c>
    </row>
    <row r="26" spans="1:17" x14ac:dyDescent="0.25">
      <c r="A26" t="s">
        <v>44</v>
      </c>
      <c r="B26">
        <v>517.76349644204799</v>
      </c>
      <c r="C26">
        <v>99.042636966387903</v>
      </c>
      <c r="D26">
        <v>356.38718072466497</v>
      </c>
      <c r="E26">
        <v>38.723373598351202</v>
      </c>
      <c r="F26" s="31">
        <f t="shared" si="0"/>
        <v>368.9799193009614</v>
      </c>
      <c r="G26" s="31">
        <f t="shared" si="1"/>
        <v>40.091642006672622</v>
      </c>
      <c r="H26" s="52">
        <v>7.5176830239806103</v>
      </c>
      <c r="I26" s="52">
        <v>0.82236985869906798</v>
      </c>
      <c r="J26" s="53">
        <v>0.99327141682049769</v>
      </c>
      <c r="K26">
        <v>47.082032810403703</v>
      </c>
      <c r="L26">
        <v>1.3394450944960901</v>
      </c>
      <c r="M26" s="32">
        <f t="shared" si="2"/>
        <v>48.745649693638562</v>
      </c>
      <c r="N26" s="32">
        <f t="shared" si="3"/>
        <v>1.3867736260049806</v>
      </c>
      <c r="O26" s="50">
        <v>0.132541294122381</v>
      </c>
      <c r="P26" s="50">
        <v>1.4982268811664E-2</v>
      </c>
      <c r="Q26" s="50">
        <v>0.25167688623062251</v>
      </c>
    </row>
    <row r="27" spans="1:17" x14ac:dyDescent="0.25">
      <c r="A27" t="s">
        <v>43</v>
      </c>
      <c r="B27">
        <v>241.71282882672901</v>
      </c>
      <c r="C27">
        <v>74.085846284376402</v>
      </c>
      <c r="D27">
        <v>212.88255338169299</v>
      </c>
      <c r="E27">
        <v>36.545896313941199</v>
      </c>
      <c r="F27" s="31">
        <f t="shared" si="0"/>
        <v>220.40463747220136</v>
      </c>
      <c r="G27" s="31">
        <f t="shared" si="1"/>
        <v>37.837224799388167</v>
      </c>
      <c r="H27" s="52">
        <v>4.6823204124982896</v>
      </c>
      <c r="I27" s="52">
        <v>0.89921126218355696</v>
      </c>
      <c r="J27" s="53">
        <v>0.89391852779558634</v>
      </c>
      <c r="K27">
        <v>45.236292217797399</v>
      </c>
      <c r="L27">
        <v>1.8681714783954499</v>
      </c>
      <c r="M27" s="32">
        <f t="shared" si="2"/>
        <v>46.834690905711405</v>
      </c>
      <c r="N27" s="32">
        <f t="shared" si="3"/>
        <v>1.9341822563232403</v>
      </c>
      <c r="O27" s="50">
        <v>0.21278334339517399</v>
      </c>
      <c r="P27" s="50">
        <v>3.8839276125768998E-2</v>
      </c>
      <c r="Q27" s="50">
        <v>0.2262539854259758</v>
      </c>
    </row>
    <row r="28" spans="1:17" x14ac:dyDescent="0.25">
      <c r="A28" t="s">
        <v>42</v>
      </c>
      <c r="B28">
        <v>276.17492198303</v>
      </c>
      <c r="C28">
        <v>76.581810709236706</v>
      </c>
      <c r="D28">
        <v>250.81071495660299</v>
      </c>
      <c r="E28">
        <v>40.873355646110603</v>
      </c>
      <c r="F28" s="31">
        <f t="shared" si="0"/>
        <v>259.67296909032444</v>
      </c>
      <c r="G28" s="31">
        <f t="shared" si="1"/>
        <v>42.317592448738779</v>
      </c>
      <c r="H28" s="52">
        <v>5.1888054928758303</v>
      </c>
      <c r="I28" s="52">
        <v>0.90211751869686096</v>
      </c>
      <c r="J28" s="53">
        <v>0.93734287459457921</v>
      </c>
      <c r="K28">
        <v>47.916943349017998</v>
      </c>
      <c r="L28">
        <v>1.8443216168990899</v>
      </c>
      <c r="M28" s="32">
        <f t="shared" si="2"/>
        <v>49.610061321843084</v>
      </c>
      <c r="N28" s="32">
        <f t="shared" si="3"/>
        <v>1.9094896735194142</v>
      </c>
      <c r="O28" s="50">
        <v>0.19168592349796501</v>
      </c>
      <c r="P28" s="50">
        <v>3.0841276402963001E-2</v>
      </c>
      <c r="Q28" s="50">
        <v>0.23922437476449182</v>
      </c>
    </row>
    <row r="29" spans="1:17" x14ac:dyDescent="0.25">
      <c r="A29" t="s">
        <v>41</v>
      </c>
      <c r="B29">
        <v>411.88925919090798</v>
      </c>
      <c r="C29">
        <v>738.34939177445699</v>
      </c>
      <c r="D29">
        <v>26.265170583435101</v>
      </c>
      <c r="E29">
        <v>0.74667496173829495</v>
      </c>
      <c r="F29" s="31">
        <f t="shared" si="0"/>
        <v>27.193235465416809</v>
      </c>
      <c r="G29" s="31">
        <f t="shared" si="1"/>
        <v>0.77305829734401854</v>
      </c>
      <c r="H29" s="52">
        <v>0.80482371396573205</v>
      </c>
      <c r="I29" s="52">
        <v>3.1783816319517003E-2</v>
      </c>
      <c r="J29" s="53">
        <v>0.71985675555770745</v>
      </c>
      <c r="K29">
        <v>32.451423812289498</v>
      </c>
      <c r="L29">
        <v>1.03035513479994</v>
      </c>
      <c r="M29" s="32">
        <f t="shared" si="2"/>
        <v>33.598076437857635</v>
      </c>
      <c r="N29" s="32">
        <f t="shared" si="3"/>
        <v>1.0667621481692129</v>
      </c>
      <c r="O29" s="50">
        <v>1.23868761557544</v>
      </c>
      <c r="P29" s="50">
        <v>4.8533150999471003E-2</v>
      </c>
      <c r="Q29" s="50">
        <v>0.81035719094971059</v>
      </c>
    </row>
    <row r="30" spans="1:17" x14ac:dyDescent="0.25">
      <c r="A30" t="s">
        <v>40</v>
      </c>
      <c r="B30">
        <v>2008.36019147256</v>
      </c>
      <c r="C30">
        <v>206.58877123842299</v>
      </c>
      <c r="D30">
        <v>683.521133037391</v>
      </c>
      <c r="E30">
        <v>30.463510329302299</v>
      </c>
      <c r="F30" s="31">
        <f t="shared" si="0"/>
        <v>707.67296398207259</v>
      </c>
      <c r="G30" s="31">
        <f t="shared" si="1"/>
        <v>31.539921161232819</v>
      </c>
      <c r="H30" s="52">
        <v>14.073938502397199</v>
      </c>
      <c r="I30" s="52">
        <v>0.63150475203387102</v>
      </c>
      <c r="J30" s="53">
        <v>0.9932693294765641</v>
      </c>
      <c r="K30">
        <v>48.568350223658697</v>
      </c>
      <c r="L30">
        <v>0.95041226786189303</v>
      </c>
      <c r="M30" s="32">
        <f t="shared" si="2"/>
        <v>50.284485288351313</v>
      </c>
      <c r="N30" s="32">
        <f t="shared" si="3"/>
        <v>0.98399454544144538</v>
      </c>
      <c r="O30" s="50">
        <v>7.1404891685135002E-2</v>
      </c>
      <c r="P30" s="50">
        <v>3.3422630727559998E-3</v>
      </c>
      <c r="Q30" s="50">
        <v>0.41806712325741324</v>
      </c>
    </row>
    <row r="31" spans="1:17" x14ac:dyDescent="0.25">
      <c r="A31" t="s">
        <v>39</v>
      </c>
      <c r="B31">
        <v>288.531009199729</v>
      </c>
      <c r="C31">
        <v>261.35689109204702</v>
      </c>
      <c r="D31">
        <v>67.614311610954104</v>
      </c>
      <c r="E31">
        <v>3.3792731732519101</v>
      </c>
      <c r="F31" s="31">
        <f t="shared" si="0"/>
        <v>70.00342490173432</v>
      </c>
      <c r="G31" s="31">
        <f t="shared" si="1"/>
        <v>3.4986778711485194</v>
      </c>
      <c r="H31" s="52">
        <v>1.5947699998456399</v>
      </c>
      <c r="I31" s="52">
        <v>8.3569730891658006E-2</v>
      </c>
      <c r="J31" s="53">
        <v>0.95374818276118467</v>
      </c>
      <c r="K31">
        <v>42.382143895993899</v>
      </c>
      <c r="L31">
        <v>1.6292050891468299</v>
      </c>
      <c r="M31" s="32">
        <f t="shared" si="2"/>
        <v>43.879692874326985</v>
      </c>
      <c r="N31" s="32">
        <f t="shared" si="3"/>
        <v>1.6867721254613266</v>
      </c>
      <c r="O31" s="50">
        <v>0.62836808216658002</v>
      </c>
      <c r="P31" s="50">
        <v>3.2893664104846003E-2</v>
      </c>
      <c r="Q31" s="50">
        <v>0.73433579803845417</v>
      </c>
    </row>
    <row r="32" spans="1:17" x14ac:dyDescent="0.25">
      <c r="A32" t="s">
        <v>38</v>
      </c>
      <c r="B32">
        <v>414.07824360540502</v>
      </c>
      <c r="C32">
        <v>370.10847747346202</v>
      </c>
      <c r="D32">
        <v>63.667505174273799</v>
      </c>
      <c r="E32">
        <v>2.48718069910724</v>
      </c>
      <c r="F32" s="31">
        <f t="shared" si="0"/>
        <v>65.917160301695574</v>
      </c>
      <c r="G32" s="31">
        <f t="shared" si="1"/>
        <v>2.5750638162052852</v>
      </c>
      <c r="H32" s="52">
        <v>1.61499195847595</v>
      </c>
      <c r="I32" s="52">
        <v>7.0952892029187004E-2</v>
      </c>
      <c r="J32" s="53">
        <v>0.88918017021968776</v>
      </c>
      <c r="K32">
        <v>39.427226385487003</v>
      </c>
      <c r="L32">
        <v>1.3024584597139599</v>
      </c>
      <c r="M32" s="32">
        <f t="shared" si="2"/>
        <v>40.820365032200776</v>
      </c>
      <c r="N32" s="32">
        <f t="shared" si="3"/>
        <v>1.3484800894940026</v>
      </c>
      <c r="O32" s="50">
        <v>0.62084160868206995</v>
      </c>
      <c r="P32" s="50">
        <v>2.7318013261966999E-2</v>
      </c>
      <c r="Q32" s="50">
        <v>0.75075694501302803</v>
      </c>
    </row>
    <row r="33" spans="1:17" x14ac:dyDescent="0.25">
      <c r="A33" t="s">
        <v>37</v>
      </c>
      <c r="B33">
        <v>250.35671572104201</v>
      </c>
      <c r="C33">
        <v>276.98011491623799</v>
      </c>
      <c r="D33">
        <v>53.281257136299999</v>
      </c>
      <c r="E33">
        <v>15.2027743910034</v>
      </c>
      <c r="F33" s="31">
        <f t="shared" si="0"/>
        <v>55.163920089466707</v>
      </c>
      <c r="G33" s="31">
        <f t="shared" si="1"/>
        <v>15.739955787795068</v>
      </c>
      <c r="H33" s="52">
        <v>1.30087824898634</v>
      </c>
      <c r="I33" s="52">
        <v>0.27133192748224</v>
      </c>
      <c r="J33" s="53">
        <v>0.73099744715056203</v>
      </c>
      <c r="K33">
        <v>41.3063324036303</v>
      </c>
      <c r="L33">
        <v>2.1682348992645899</v>
      </c>
      <c r="M33" s="32">
        <f t="shared" si="2"/>
        <v>42.765868194022211</v>
      </c>
      <c r="N33" s="32">
        <f t="shared" si="3"/>
        <v>2.2448482477102956</v>
      </c>
      <c r="O33" s="50">
        <v>0.76717762503247799</v>
      </c>
      <c r="P33" s="50">
        <v>0.116888317390424</v>
      </c>
      <c r="Q33" s="50">
        <v>0.34452006130682272</v>
      </c>
    </row>
    <row r="34" spans="1:17" x14ac:dyDescent="0.25">
      <c r="A34" t="s">
        <v>36</v>
      </c>
      <c r="B34">
        <v>88.5698206235123</v>
      </c>
      <c r="C34">
        <v>415.89379186453601</v>
      </c>
      <c r="D34">
        <v>0.39761779585218099</v>
      </c>
      <c r="E34">
        <v>1.5934993236368E-2</v>
      </c>
      <c r="F34" s="31">
        <f t="shared" si="0"/>
        <v>0.41166739479193099</v>
      </c>
      <c r="G34" s="31">
        <f t="shared" si="1"/>
        <v>1.6498047170105484E-2</v>
      </c>
      <c r="H34" s="52">
        <v>0.30753748096331401</v>
      </c>
      <c r="I34" s="52">
        <v>2.2293963220283E-2</v>
      </c>
      <c r="J34" s="53">
        <v>0.55283667004827508</v>
      </c>
      <c r="K34">
        <v>1.29200526691611</v>
      </c>
      <c r="L34">
        <v>9.0539539551639001E-2</v>
      </c>
      <c r="M34" s="32">
        <f t="shared" si="2"/>
        <v>1.3376575390668368</v>
      </c>
      <c r="N34" s="32">
        <f t="shared" si="3"/>
        <v>9.3738702748456915E-2</v>
      </c>
      <c r="O34" s="50">
        <v>3.2610793074754998</v>
      </c>
      <c r="P34" s="50">
        <v>0.23336236062784399</v>
      </c>
      <c r="Q34" s="50">
        <v>0.97927473235629869</v>
      </c>
    </row>
    <row r="35" spans="1:17" x14ac:dyDescent="0.25">
      <c r="A35" t="s">
        <v>35</v>
      </c>
      <c r="B35">
        <v>94.064710466735207</v>
      </c>
      <c r="C35">
        <v>442.51319272096202</v>
      </c>
      <c r="D35">
        <v>0.382044534852786</v>
      </c>
      <c r="E35">
        <v>1.5001693454466E-2</v>
      </c>
      <c r="F35" s="31">
        <f t="shared" si="0"/>
        <v>0.3955438614619009</v>
      </c>
      <c r="G35" s="31">
        <f t="shared" si="1"/>
        <v>1.553176977059415E-2</v>
      </c>
      <c r="H35" s="52">
        <v>0.30642595973368703</v>
      </c>
      <c r="I35" s="52">
        <v>2.1340883779221002E-2</v>
      </c>
      <c r="J35" s="53">
        <v>0.56381866594120467</v>
      </c>
      <c r="K35">
        <v>1.2407006412514301</v>
      </c>
      <c r="L35">
        <v>8.4565077396082003E-2</v>
      </c>
      <c r="M35" s="32">
        <f t="shared" si="2"/>
        <v>1.2845400935991651</v>
      </c>
      <c r="N35" s="32">
        <f t="shared" si="3"/>
        <v>8.7553136366575246E-2</v>
      </c>
      <c r="O35" s="50">
        <v>3.2547823519504799</v>
      </c>
      <c r="P35" s="50">
        <v>0.22571406909091901</v>
      </c>
      <c r="Q35" s="50">
        <v>0.98285028142936637</v>
      </c>
    </row>
    <row r="36" spans="1:17" x14ac:dyDescent="0.25">
      <c r="A36" t="s">
        <v>34</v>
      </c>
      <c r="B36">
        <v>103.95610015054901</v>
      </c>
      <c r="C36">
        <v>512.28222283682305</v>
      </c>
      <c r="D36">
        <v>0.57380649019012897</v>
      </c>
      <c r="E36">
        <v>1.9920427475128E-2</v>
      </c>
      <c r="F36" s="31">
        <f t="shared" si="0"/>
        <v>0.59408161655593661</v>
      </c>
      <c r="G36" s="31">
        <f t="shared" si="1"/>
        <v>2.0624304463666941E-2</v>
      </c>
      <c r="H36" s="52">
        <v>0.29280893014077902</v>
      </c>
      <c r="I36" s="52">
        <v>1.9325641888983999E-2</v>
      </c>
      <c r="J36" s="53">
        <v>0.5259973882761021</v>
      </c>
      <c r="K36">
        <v>1.9563414837181501</v>
      </c>
      <c r="L36">
        <v>0.124579966033947</v>
      </c>
      <c r="M36" s="32">
        <f t="shared" si="2"/>
        <v>2.0254676986968514</v>
      </c>
      <c r="N36" s="32">
        <f t="shared" si="3"/>
        <v>0.12898192836300562</v>
      </c>
      <c r="O36" s="50">
        <v>3.4182608798551599</v>
      </c>
      <c r="P36" s="50">
        <v>0.22497591369075601</v>
      </c>
      <c r="Q36" s="50">
        <v>0.96754845658445876</v>
      </c>
    </row>
    <row r="37" spans="1:17" x14ac:dyDescent="0.25">
      <c r="A37" t="s">
        <v>33</v>
      </c>
      <c r="B37">
        <v>88.124095124360807</v>
      </c>
      <c r="C37">
        <v>408.52592220456</v>
      </c>
      <c r="D37">
        <v>0.89887166171425503</v>
      </c>
      <c r="E37">
        <v>3.2773320721442997E-2</v>
      </c>
      <c r="F37" s="31">
        <f t="shared" si="0"/>
        <v>0.9306327812545051</v>
      </c>
      <c r="G37" s="31">
        <f t="shared" si="1"/>
        <v>3.3931347391434517E-2</v>
      </c>
      <c r="H37" s="52">
        <v>0.31107645342740198</v>
      </c>
      <c r="I37" s="52">
        <v>2.2412855258053001E-2</v>
      </c>
      <c r="J37" s="53">
        <v>0.50604916389339238</v>
      </c>
      <c r="K37">
        <v>2.86505168306264</v>
      </c>
      <c r="L37">
        <v>0.194537355237061</v>
      </c>
      <c r="M37" s="32">
        <f t="shared" si="2"/>
        <v>2.9662866567197299</v>
      </c>
      <c r="N37" s="32">
        <f t="shared" si="3"/>
        <v>0.20141122217257529</v>
      </c>
      <c r="O37" s="50">
        <v>3.2047201257209301</v>
      </c>
      <c r="P37" s="50">
        <v>0.229850908767738</v>
      </c>
      <c r="Q37" s="50">
        <v>0.9467044732403378</v>
      </c>
    </row>
    <row r="38" spans="1:17" x14ac:dyDescent="0.25">
      <c r="A38" t="s">
        <v>32</v>
      </c>
      <c r="B38">
        <v>80.091259752645996</v>
      </c>
      <c r="C38">
        <v>390.14393284528001</v>
      </c>
      <c r="D38">
        <v>0.14567231343543199</v>
      </c>
      <c r="E38">
        <v>7.5508651035050001E-3</v>
      </c>
      <c r="F38" s="31">
        <f t="shared" si="0"/>
        <v>0.15081956187788909</v>
      </c>
      <c r="G38" s="31">
        <f t="shared" si="1"/>
        <v>7.8176706324804609E-3</v>
      </c>
      <c r="H38" s="52">
        <v>0.29540674460446797</v>
      </c>
      <c r="I38" s="52">
        <v>2.4142815578395E-2</v>
      </c>
      <c r="J38" s="53">
        <v>0.63423789066488045</v>
      </c>
      <c r="K38">
        <v>0.48980230247810103</v>
      </c>
      <c r="L38">
        <v>3.9037869141439002E-2</v>
      </c>
      <c r="M38" s="32">
        <f t="shared" si="2"/>
        <v>0.50710918859177412</v>
      </c>
      <c r="N38" s="32">
        <f t="shared" si="3"/>
        <v>4.0417250071118412E-2</v>
      </c>
      <c r="O38" s="50">
        <v>3.3699061047521401</v>
      </c>
      <c r="P38" s="50">
        <v>0.259460022954141</v>
      </c>
      <c r="Q38" s="50">
        <v>0.966022785540538</v>
      </c>
    </row>
    <row r="39" spans="1:17" x14ac:dyDescent="0.25">
      <c r="A39" t="s">
        <v>31</v>
      </c>
      <c r="B39">
        <v>642.97874110278599</v>
      </c>
      <c r="C39">
        <v>3224.1328686448801</v>
      </c>
      <c r="D39">
        <v>5.0720904911048997E-2</v>
      </c>
      <c r="E39">
        <v>1.3996520260704999E-2</v>
      </c>
      <c r="F39" s="31">
        <f t="shared" si="0"/>
        <v>5.2513099272808277E-2</v>
      </c>
      <c r="G39" s="31">
        <f t="shared" si="1"/>
        <v>1.449107935304526E-2</v>
      </c>
      <c r="H39" s="52">
        <v>0.28744628360490598</v>
      </c>
      <c r="I39" s="52">
        <v>1.9911560641596E-2</v>
      </c>
      <c r="J39" s="53">
        <v>0.25102415787493004</v>
      </c>
      <c r="K39">
        <v>0.17612548375388201</v>
      </c>
      <c r="L39">
        <v>4.8145906903766002E-2</v>
      </c>
      <c r="M39" s="32">
        <f t="shared" si="2"/>
        <v>0.18234877766986007</v>
      </c>
      <c r="N39" s="32">
        <f t="shared" si="3"/>
        <v>4.984711517372966E-2</v>
      </c>
      <c r="O39" s="50">
        <v>3.4692953522118799</v>
      </c>
      <c r="P39" s="50">
        <v>0.18555256171141099</v>
      </c>
      <c r="Q39" s="50">
        <v>0.19565389922864798</v>
      </c>
    </row>
    <row r="40" spans="1:17" x14ac:dyDescent="0.25">
      <c r="A40" t="s">
        <v>30</v>
      </c>
      <c r="B40">
        <v>29.9311061378272</v>
      </c>
      <c r="C40">
        <v>137.72623398923</v>
      </c>
      <c r="D40">
        <v>3.5667766625588002E-2</v>
      </c>
      <c r="E40">
        <v>5.1585721846590001E-3</v>
      </c>
      <c r="F40" s="31">
        <f t="shared" si="0"/>
        <v>3.6928066897340441E-2</v>
      </c>
      <c r="G40" s="31">
        <f t="shared" si="1"/>
        <v>5.3408474023485834E-3</v>
      </c>
      <c r="H40" s="52">
        <v>0.31413326754287102</v>
      </c>
      <c r="I40" s="52">
        <v>3.8843988665249997E-2</v>
      </c>
      <c r="J40" s="53">
        <v>0.85498066068819767</v>
      </c>
      <c r="K40">
        <v>0.113234177184177</v>
      </c>
      <c r="L40">
        <v>1.9798023642147999E-2</v>
      </c>
      <c r="M40" s="32">
        <f t="shared" si="2"/>
        <v>0.11723524250948679</v>
      </c>
      <c r="N40" s="32">
        <f t="shared" si="3"/>
        <v>2.0497575560783132E-2</v>
      </c>
      <c r="O40" s="50">
        <v>3.1733106632438899</v>
      </c>
      <c r="P40" s="50">
        <v>0.44363619068311699</v>
      </c>
      <c r="Q40" s="50">
        <v>0.7995949941346967</v>
      </c>
    </row>
    <row r="41" spans="1:17" x14ac:dyDescent="0.25">
      <c r="A41" t="s">
        <v>29</v>
      </c>
      <c r="B41">
        <v>77.743153705132798</v>
      </c>
      <c r="C41">
        <v>345.46198572641703</v>
      </c>
      <c r="D41">
        <v>1.02771199888236</v>
      </c>
      <c r="E41">
        <v>3.9829500618401001E-2</v>
      </c>
      <c r="F41" s="31">
        <f t="shared" si="0"/>
        <v>1.0640256185454842</v>
      </c>
      <c r="G41" s="31">
        <f t="shared" si="1"/>
        <v>4.1236853396612885E-2</v>
      </c>
      <c r="H41" s="52">
        <v>0.32416837026808998</v>
      </c>
      <c r="I41" s="52">
        <v>2.4955466989042999E-2</v>
      </c>
      <c r="J41" s="53">
        <v>0.503429163652376</v>
      </c>
      <c r="K41">
        <v>3.1680120356038901</v>
      </c>
      <c r="L41">
        <v>0.23792545929956699</v>
      </c>
      <c r="M41" s="32">
        <f t="shared" si="2"/>
        <v>3.2799519412138554</v>
      </c>
      <c r="N41" s="32">
        <f t="shared" si="3"/>
        <v>0.24633242024443736</v>
      </c>
      <c r="O41" s="50">
        <v>3.0828326364934999</v>
      </c>
      <c r="P41" s="50">
        <v>0.23670709886117799</v>
      </c>
      <c r="Q41" s="50">
        <v>0.97812139567236445</v>
      </c>
    </row>
    <row r="42" spans="1:17" x14ac:dyDescent="0.25">
      <c r="A42" t="s">
        <v>28</v>
      </c>
      <c r="B42">
        <v>96.629115195412595</v>
      </c>
      <c r="C42">
        <v>496.506897770183</v>
      </c>
      <c r="D42">
        <v>0.10615097435306201</v>
      </c>
      <c r="E42">
        <v>5.4074004515870001E-3</v>
      </c>
      <c r="F42" s="31">
        <f t="shared" si="0"/>
        <v>0.10990175873012405</v>
      </c>
      <c r="G42" s="31">
        <f t="shared" si="1"/>
        <v>5.5984678747353937E-3</v>
      </c>
      <c r="H42" s="52">
        <v>0.28184189640798402</v>
      </c>
      <c r="I42" s="52">
        <v>2.0963559540681E-2</v>
      </c>
      <c r="J42" s="53">
        <v>0.68486516086819005</v>
      </c>
      <c r="K42">
        <v>0.37826161208266701</v>
      </c>
      <c r="L42">
        <v>2.8570010980234001E-2</v>
      </c>
      <c r="M42" s="32">
        <f t="shared" si="2"/>
        <v>0.39162727126468322</v>
      </c>
      <c r="N42" s="32">
        <f t="shared" si="3"/>
        <v>2.957951608831464E-2</v>
      </c>
      <c r="O42" s="50">
        <v>3.5810305516767098</v>
      </c>
      <c r="P42" s="50">
        <v>0.24380653906743999</v>
      </c>
      <c r="Q42" s="50">
        <v>0.90140338603119197</v>
      </c>
    </row>
    <row r="43" spans="1:17" x14ac:dyDescent="0.25">
      <c r="A43" t="s">
        <v>27</v>
      </c>
      <c r="B43">
        <v>102.95868487286999</v>
      </c>
      <c r="C43">
        <v>491.82827866203797</v>
      </c>
      <c r="D43">
        <v>0.46045388431566597</v>
      </c>
      <c r="E43">
        <v>2.9293983635951999E-2</v>
      </c>
      <c r="F43" s="31">
        <f t="shared" si="0"/>
        <v>0.47672376074566886</v>
      </c>
      <c r="G43" s="31">
        <f t="shared" si="1"/>
        <v>3.0329069906551737E-2</v>
      </c>
      <c r="H43" s="52">
        <v>0.30367416943898001</v>
      </c>
      <c r="I43" s="52">
        <v>2.0197110537555001E-2</v>
      </c>
      <c r="J43" s="53">
        <v>0.95655710897243396</v>
      </c>
      <c r="K43">
        <v>1.5124014987698799</v>
      </c>
      <c r="L43">
        <v>0.132569710225582</v>
      </c>
      <c r="M43" s="32">
        <f t="shared" si="2"/>
        <v>1.5658413465715939</v>
      </c>
      <c r="N43" s="32">
        <f t="shared" si="3"/>
        <v>0.13725398562687899</v>
      </c>
      <c r="O43" s="50">
        <v>3.3003276648274298</v>
      </c>
      <c r="P43" s="50">
        <v>0.22866457280454</v>
      </c>
      <c r="Q43" s="50">
        <v>0.79043218641765578</v>
      </c>
    </row>
    <row r="44" spans="1:17" x14ac:dyDescent="0.25">
      <c r="A44" t="s">
        <v>26</v>
      </c>
      <c r="B44">
        <v>122.433657280688</v>
      </c>
      <c r="C44">
        <v>649.10195864815296</v>
      </c>
      <c r="D44">
        <v>0.48867039895058501</v>
      </c>
      <c r="E44">
        <v>2.1676939317789998E-2</v>
      </c>
      <c r="F44" s="31">
        <f t="shared" si="0"/>
        <v>0.5059372898961193</v>
      </c>
      <c r="G44" s="31">
        <f t="shared" si="1"/>
        <v>2.2442881654459124E-2</v>
      </c>
      <c r="H44" s="52">
        <v>0.27194393819609303</v>
      </c>
      <c r="I44" s="52">
        <v>1.6599272742126001E-2</v>
      </c>
      <c r="J44" s="53">
        <v>0.72672859834410097</v>
      </c>
      <c r="K44">
        <v>1.7977614179274299</v>
      </c>
      <c r="L44">
        <v>0.107128941709526</v>
      </c>
      <c r="M44" s="32">
        <f t="shared" si="2"/>
        <v>1.8612842963667704</v>
      </c>
      <c r="N44" s="32">
        <f t="shared" si="3"/>
        <v>0.11091428200756999</v>
      </c>
      <c r="O44" s="50">
        <v>3.68851605432944</v>
      </c>
      <c r="P44" s="50">
        <v>0.22271383772720099</v>
      </c>
      <c r="Q44" s="50">
        <v>0.98691383111611908</v>
      </c>
    </row>
    <row r="45" spans="1:17" x14ac:dyDescent="0.25">
      <c r="A45" t="s">
        <v>25</v>
      </c>
      <c r="B45">
        <v>87.229965056891899</v>
      </c>
      <c r="C45">
        <v>445.04050851372602</v>
      </c>
      <c r="D45">
        <v>0.53196245920890495</v>
      </c>
      <c r="E45">
        <v>1.9794514245132001E-2</v>
      </c>
      <c r="F45" s="31">
        <f t="shared" si="0"/>
        <v>0.55075905051053442</v>
      </c>
      <c r="G45" s="31">
        <f t="shared" si="1"/>
        <v>2.0493942161217176E-2</v>
      </c>
      <c r="H45" s="52">
        <v>0.282665763352694</v>
      </c>
      <c r="I45" s="52">
        <v>2.0302334462511999E-2</v>
      </c>
      <c r="J45" s="53">
        <v>0.51807316235645429</v>
      </c>
      <c r="K45">
        <v>1.8833652711845601</v>
      </c>
      <c r="L45">
        <v>0.13064846572421199</v>
      </c>
      <c r="M45" s="32">
        <f t="shared" si="2"/>
        <v>1.9499129131493416</v>
      </c>
      <c r="N45" s="32">
        <f t="shared" si="3"/>
        <v>0.13526485504246383</v>
      </c>
      <c r="O45" s="50">
        <v>3.5322678818075399</v>
      </c>
      <c r="P45" s="50">
        <v>0.25295663669815099</v>
      </c>
      <c r="Q45" s="50">
        <v>0.96867325751675037</v>
      </c>
    </row>
    <row r="46" spans="1:17" x14ac:dyDescent="0.25">
      <c r="A46" t="s">
        <v>24</v>
      </c>
      <c r="B46">
        <v>730.97797495829298</v>
      </c>
      <c r="C46">
        <v>282.46502559335897</v>
      </c>
      <c r="D46">
        <v>99.735429512464904</v>
      </c>
      <c r="E46">
        <v>3.8682574950153801</v>
      </c>
      <c r="F46" s="31">
        <f t="shared" si="0"/>
        <v>103.2595242570944</v>
      </c>
      <c r="G46" s="31">
        <f t="shared" si="1"/>
        <v>4.004940176141786</v>
      </c>
      <c r="H46" s="52">
        <v>3.7386820482593199</v>
      </c>
      <c r="I46" s="52">
        <v>0.16095639182405899</v>
      </c>
      <c r="J46" s="53">
        <v>0.90089923510260506</v>
      </c>
      <c r="K46">
        <v>26.674486444216001</v>
      </c>
      <c r="L46">
        <v>0.70882400180864202</v>
      </c>
      <c r="M46" s="32">
        <f t="shared" si="2"/>
        <v>27.617014269616341</v>
      </c>
      <c r="N46" s="32">
        <f t="shared" si="3"/>
        <v>0.7338698952474314</v>
      </c>
      <c r="O46" s="50">
        <v>0.26811216931121301</v>
      </c>
      <c r="P46" s="50">
        <v>1.1602457159882E-2</v>
      </c>
      <c r="Q46" s="50">
        <v>0.61405730350811616</v>
      </c>
    </row>
    <row r="47" spans="1:17" x14ac:dyDescent="0.25">
      <c r="A47" t="s">
        <v>23</v>
      </c>
      <c r="B47">
        <v>640.64136329879295</v>
      </c>
      <c r="C47">
        <v>319.91727081734598</v>
      </c>
      <c r="D47">
        <v>75.512039301721799</v>
      </c>
      <c r="E47">
        <v>2.77595545563821</v>
      </c>
      <c r="F47" s="31">
        <f t="shared" si="0"/>
        <v>78.18021431395448</v>
      </c>
      <c r="G47" s="31">
        <f t="shared" si="1"/>
        <v>2.8740422647125872</v>
      </c>
      <c r="H47" s="52">
        <v>2.89404952811172</v>
      </c>
      <c r="I47" s="52">
        <v>0.12180566670050499</v>
      </c>
      <c r="J47" s="53">
        <v>0.87344338460109539</v>
      </c>
      <c r="K47">
        <v>26.034597640721799</v>
      </c>
      <c r="L47">
        <v>0.72546300096878202</v>
      </c>
      <c r="M47" s="32">
        <f t="shared" si="2"/>
        <v>26.954515358755433</v>
      </c>
      <c r="N47" s="32">
        <f t="shared" si="3"/>
        <v>0.75109682399069722</v>
      </c>
      <c r="O47" s="50">
        <v>0.345990928558842</v>
      </c>
      <c r="P47" s="50">
        <v>1.4577866683452E-2</v>
      </c>
      <c r="Q47" s="50">
        <v>0.66135575340091302</v>
      </c>
    </row>
    <row r="48" spans="1:17" x14ac:dyDescent="0.25">
      <c r="A48" t="s">
        <v>22</v>
      </c>
      <c r="B48">
        <v>582.56162160630697</v>
      </c>
      <c r="C48">
        <v>319.03547792731803</v>
      </c>
      <c r="D48">
        <v>69.205401973177104</v>
      </c>
      <c r="E48">
        <v>2.5447840145791099</v>
      </c>
      <c r="F48" s="31">
        <f t="shared" si="0"/>
        <v>71.650735538047982</v>
      </c>
      <c r="G48" s="31">
        <f t="shared" si="1"/>
        <v>2.6347025121063554</v>
      </c>
      <c r="H48" s="52">
        <v>2.6324144486001599</v>
      </c>
      <c r="I48" s="52">
        <v>0.112634370527189</v>
      </c>
      <c r="J48" s="53">
        <v>0.85939784843024092</v>
      </c>
      <c r="K48">
        <v>26.238243445188299</v>
      </c>
      <c r="L48">
        <v>0.75786503649899195</v>
      </c>
      <c r="M48" s="32">
        <f t="shared" si="2"/>
        <v>27.165356872036689</v>
      </c>
      <c r="N48" s="32">
        <f t="shared" si="3"/>
        <v>0.78464376703958427</v>
      </c>
      <c r="O48" s="50">
        <v>0.379194628972995</v>
      </c>
      <c r="P48" s="50">
        <v>1.6247803459354001E-2</v>
      </c>
      <c r="Q48" s="50">
        <v>0.67410047735099077</v>
      </c>
    </row>
    <row r="49" spans="1:17" x14ac:dyDescent="0.25">
      <c r="A49" t="s">
        <v>21</v>
      </c>
      <c r="B49">
        <v>592.11084345383699</v>
      </c>
      <c r="C49">
        <v>337.41410036767098</v>
      </c>
      <c r="D49">
        <v>66.271497554271306</v>
      </c>
      <c r="E49">
        <v>2.3799877487491599</v>
      </c>
      <c r="F49" s="31">
        <f t="shared" si="0"/>
        <v>68.613163273177605</v>
      </c>
      <c r="G49" s="31">
        <f t="shared" si="1"/>
        <v>2.4640832638399255</v>
      </c>
      <c r="H49" s="52">
        <v>2.5306524863939601</v>
      </c>
      <c r="I49" s="52">
        <v>0.106077953576978</v>
      </c>
      <c r="J49" s="53">
        <v>0.85675237148364713</v>
      </c>
      <c r="K49">
        <v>26.137232448735698</v>
      </c>
      <c r="L49">
        <v>0.75031383871201196</v>
      </c>
      <c r="M49" s="32">
        <f t="shared" si="2"/>
        <v>27.060776709406248</v>
      </c>
      <c r="N49" s="32">
        <f t="shared" si="3"/>
        <v>0.77682575196844728</v>
      </c>
      <c r="O49" s="50">
        <v>0.39439028922713998</v>
      </c>
      <c r="P49" s="50">
        <v>1.6557186243635998E-2</v>
      </c>
      <c r="Q49" s="50">
        <v>0.6837904570257668</v>
      </c>
    </row>
    <row r="50" spans="1:17" x14ac:dyDescent="0.25">
      <c r="A50" t="s">
        <v>20</v>
      </c>
      <c r="B50">
        <v>592.29053471079703</v>
      </c>
      <c r="C50">
        <v>308.10606649938501</v>
      </c>
      <c r="D50">
        <v>73.085635474955794</v>
      </c>
      <c r="E50">
        <v>2.7307158818575101</v>
      </c>
      <c r="F50" s="31">
        <f t="shared" si="0"/>
        <v>75.668074886348791</v>
      </c>
      <c r="G50" s="31">
        <f t="shared" si="1"/>
        <v>2.8272041762918123</v>
      </c>
      <c r="H50" s="52">
        <v>2.77006668963767</v>
      </c>
      <c r="I50" s="52">
        <v>0.11952881237717899</v>
      </c>
      <c r="J50" s="53">
        <v>0.86588877396080866</v>
      </c>
      <c r="K50">
        <v>26.2929221367115</v>
      </c>
      <c r="L50">
        <v>0.75485632081659904</v>
      </c>
      <c r="M50" s="32">
        <f t="shared" si="2"/>
        <v>27.221967604063266</v>
      </c>
      <c r="N50" s="32">
        <f t="shared" si="3"/>
        <v>0.78152874009772966</v>
      </c>
      <c r="O50" s="50">
        <v>0.35970889762972003</v>
      </c>
      <c r="P50" s="50">
        <v>1.5540152945258E-2</v>
      </c>
      <c r="Q50" s="50">
        <v>0.66454031408773095</v>
      </c>
    </row>
    <row r="51" spans="1:17" x14ac:dyDescent="0.25">
      <c r="A51" t="s">
        <v>19</v>
      </c>
      <c r="B51">
        <v>527.19853924373501</v>
      </c>
      <c r="C51">
        <v>318.61396351702302</v>
      </c>
      <c r="D51">
        <v>62.111464649062498</v>
      </c>
      <c r="E51">
        <v>2.2858618138172</v>
      </c>
      <c r="F51" s="31">
        <f t="shared" si="0"/>
        <v>64.306137968473479</v>
      </c>
      <c r="G51" s="31">
        <f t="shared" si="1"/>
        <v>2.3666314424677251</v>
      </c>
      <c r="H51" s="52">
        <v>2.3869835507184098</v>
      </c>
      <c r="I51" s="52">
        <v>0.104084242628159</v>
      </c>
      <c r="J51" s="53">
        <v>0.84400037963771579</v>
      </c>
      <c r="K51">
        <v>26.0320344755519</v>
      </c>
      <c r="L51">
        <v>0.78190259872239098</v>
      </c>
      <c r="M51" s="32">
        <f t="shared" si="2"/>
        <v>26.951861625600323</v>
      </c>
      <c r="N51" s="32">
        <f t="shared" si="3"/>
        <v>0.80953068286901142</v>
      </c>
      <c r="O51" s="50">
        <v>0.41833284079041699</v>
      </c>
      <c r="P51" s="50">
        <v>1.8258570759387999E-2</v>
      </c>
      <c r="Q51" s="50">
        <v>0.68817632329791434</v>
      </c>
    </row>
    <row r="52" spans="1:17" x14ac:dyDescent="0.25">
      <c r="A52" t="s">
        <v>18</v>
      </c>
      <c r="B52">
        <v>543.494431459461</v>
      </c>
      <c r="C52">
        <v>292.08393354374999</v>
      </c>
      <c r="D52">
        <v>69.499146749765302</v>
      </c>
      <c r="E52">
        <v>2.6574781133981298</v>
      </c>
      <c r="F52" s="31">
        <f t="shared" si="0"/>
        <v>71.954859619447902</v>
      </c>
      <c r="G52" s="31">
        <f t="shared" si="1"/>
        <v>2.7513785928884578</v>
      </c>
      <c r="H52" s="52">
        <v>2.6862208405861101</v>
      </c>
      <c r="I52" s="52">
        <v>0.123228800537272</v>
      </c>
      <c r="J52" s="53">
        <v>0.83352708514919804</v>
      </c>
      <c r="K52">
        <v>25.788640584064701</v>
      </c>
      <c r="L52">
        <v>0.76464557212419504</v>
      </c>
      <c r="M52" s="32">
        <f t="shared" si="2"/>
        <v>26.699867549223384</v>
      </c>
      <c r="N52" s="32">
        <f t="shared" si="3"/>
        <v>0.79166388903925178</v>
      </c>
      <c r="O52" s="50">
        <v>0.37082201009082399</v>
      </c>
      <c r="P52" s="50">
        <v>1.7304243651522999E-2</v>
      </c>
      <c r="Q52" s="50">
        <v>0.6353961963842969</v>
      </c>
    </row>
    <row r="53" spans="1:17" x14ac:dyDescent="0.25">
      <c r="A53" t="s">
        <v>17</v>
      </c>
      <c r="B53">
        <v>311.43671986218197</v>
      </c>
      <c r="C53">
        <v>632.47944592030694</v>
      </c>
      <c r="D53">
        <v>11.722124769783001</v>
      </c>
      <c r="E53">
        <v>0.30598954754401803</v>
      </c>
      <c r="F53" s="31">
        <f t="shared" si="0"/>
        <v>12.136319389478507</v>
      </c>
      <c r="G53" s="31">
        <f t="shared" si="1"/>
        <v>0.31680151438150633</v>
      </c>
      <c r="H53" s="52">
        <v>0.71182756293334704</v>
      </c>
      <c r="I53" s="52">
        <v>3.1634685706216997E-2</v>
      </c>
      <c r="J53" s="53">
        <v>0.58736968496573938</v>
      </c>
      <c r="K53">
        <v>16.499237356251498</v>
      </c>
      <c r="L53">
        <v>0.60148669799948495</v>
      </c>
      <c r="M53" s="32">
        <f t="shared" si="2"/>
        <v>17.082228535432147</v>
      </c>
      <c r="N53" s="32">
        <f t="shared" si="3"/>
        <v>0.62273988878380515</v>
      </c>
      <c r="O53" s="50">
        <v>1.4067910371851999</v>
      </c>
      <c r="P53" s="50">
        <v>6.2055278493426999E-2</v>
      </c>
      <c r="Q53" s="50">
        <v>0.82644321915606156</v>
      </c>
    </row>
    <row r="54" spans="1:17" x14ac:dyDescent="0.25">
      <c r="A54" t="s">
        <v>16</v>
      </c>
      <c r="B54">
        <v>273.451704826195</v>
      </c>
      <c r="C54">
        <v>411.28040697332801</v>
      </c>
      <c r="D54">
        <v>20.710165739798398</v>
      </c>
      <c r="E54">
        <v>0.66273680183202299</v>
      </c>
      <c r="F54" s="31">
        <f t="shared" si="0"/>
        <v>21.441947681288987</v>
      </c>
      <c r="G54" s="31">
        <f t="shared" si="1"/>
        <v>0.68615423024061972</v>
      </c>
      <c r="H54" s="52">
        <v>0.95762018975074203</v>
      </c>
      <c r="I54" s="52">
        <v>4.7914375312809003E-2</v>
      </c>
      <c r="J54" s="53">
        <v>0.63956542346396461</v>
      </c>
      <c r="K54">
        <v>21.611409431081999</v>
      </c>
      <c r="L54">
        <v>0.83981784444135099</v>
      </c>
      <c r="M54" s="32">
        <f t="shared" si="2"/>
        <v>22.375036306430179</v>
      </c>
      <c r="N54" s="32">
        <f t="shared" si="3"/>
        <v>0.86949233089525391</v>
      </c>
      <c r="O54" s="50">
        <v>1.0437679517640399</v>
      </c>
      <c r="P54" s="50">
        <v>5.1899736331675002E-2</v>
      </c>
      <c r="Q54" s="50">
        <v>0.78152129025392247</v>
      </c>
    </row>
    <row r="55" spans="1:17" x14ac:dyDescent="0.25">
      <c r="A55" t="s">
        <v>15</v>
      </c>
      <c r="B55">
        <v>636.65640070584402</v>
      </c>
      <c r="C55">
        <v>360.50881568350098</v>
      </c>
      <c r="D55">
        <v>65.405006327703006</v>
      </c>
      <c r="E55">
        <v>2.23038034695122</v>
      </c>
      <c r="F55" s="31">
        <f t="shared" si="0"/>
        <v>67.716055071350411</v>
      </c>
      <c r="G55" s="31">
        <f t="shared" si="1"/>
        <v>2.3091895694876641</v>
      </c>
      <c r="H55" s="52">
        <v>2.55556171462533</v>
      </c>
      <c r="I55" s="52">
        <v>0.12640214378079201</v>
      </c>
      <c r="J55" s="53">
        <v>0.68944538876014705</v>
      </c>
      <c r="K55">
        <v>25.6600849242948</v>
      </c>
      <c r="L55">
        <v>0.66191617718955198</v>
      </c>
      <c r="M55" s="32">
        <f t="shared" si="2"/>
        <v>26.566769448244756</v>
      </c>
      <c r="N55" s="32">
        <f t="shared" si="3"/>
        <v>0.68530460929258319</v>
      </c>
      <c r="O55" s="50">
        <v>0.39220429188460798</v>
      </c>
      <c r="P55" s="50">
        <v>1.9820312156861999E-2</v>
      </c>
      <c r="Q55" s="50">
        <v>0.51044241854769579</v>
      </c>
    </row>
    <row r="56" spans="1:17" x14ac:dyDescent="0.25">
      <c r="A56" t="s">
        <v>14</v>
      </c>
      <c r="B56">
        <v>312.06206725151702</v>
      </c>
      <c r="C56">
        <v>302.10994700513203</v>
      </c>
      <c r="D56">
        <v>34.9243595759268</v>
      </c>
      <c r="E56">
        <v>1.2973360890396699</v>
      </c>
      <c r="F56" s="31">
        <f t="shared" si="0"/>
        <v>36.15839198189034</v>
      </c>
      <c r="G56" s="31">
        <f t="shared" si="1"/>
        <v>1.3431767227618265</v>
      </c>
      <c r="H56" s="52">
        <v>1.4915540576938</v>
      </c>
      <c r="I56" s="52">
        <v>7.7226458493999006E-2</v>
      </c>
      <c r="J56" s="53">
        <v>0.71745873453681352</v>
      </c>
      <c r="K56">
        <v>23.348844632960201</v>
      </c>
      <c r="L56">
        <v>0.84912409630194896</v>
      </c>
      <c r="M56" s="32">
        <f t="shared" si="2"/>
        <v>24.173862794173431</v>
      </c>
      <c r="N56" s="32">
        <f t="shared" si="3"/>
        <v>0.87912741387869808</v>
      </c>
      <c r="O56" s="50">
        <v>0.670087305696209</v>
      </c>
      <c r="P56" s="50">
        <v>3.4434556248545002E-2</v>
      </c>
      <c r="Q56" s="50">
        <v>0.70768936638312763</v>
      </c>
    </row>
    <row r="57" spans="1:17" x14ac:dyDescent="0.25">
      <c r="A57" t="s">
        <v>13</v>
      </c>
      <c r="B57">
        <v>1472.19202234053</v>
      </c>
      <c r="C57">
        <v>3713.7663028903498</v>
      </c>
      <c r="D57">
        <v>8.5925966406064198</v>
      </c>
      <c r="E57">
        <v>0.20082424675156499</v>
      </c>
      <c r="F57" s="31">
        <f t="shared" si="0"/>
        <v>8.89621116166383</v>
      </c>
      <c r="G57" s="31">
        <f t="shared" si="1"/>
        <v>0.20792025742731904</v>
      </c>
      <c r="H57" s="52">
        <v>0.57387957372549303</v>
      </c>
      <c r="I57" s="52">
        <v>1.3249562654447E-2</v>
      </c>
      <c r="J57" s="53">
        <v>0.98784556587631989</v>
      </c>
      <c r="K57">
        <v>14.968003659807801</v>
      </c>
      <c r="L57">
        <v>0.261154510128563</v>
      </c>
      <c r="M57" s="32">
        <f t="shared" si="2"/>
        <v>15.496889566180032</v>
      </c>
      <c r="N57" s="32">
        <f t="shared" si="3"/>
        <v>0.27038225638863539</v>
      </c>
      <c r="O57" s="50">
        <v>1.74448246732511</v>
      </c>
      <c r="P57" s="50">
        <v>3.7535899886598001E-2</v>
      </c>
      <c r="Q57" s="50">
        <v>0.8108740958434365</v>
      </c>
    </row>
    <row r="58" spans="1:17" x14ac:dyDescent="0.25">
      <c r="A58" t="s">
        <v>12</v>
      </c>
      <c r="B58">
        <v>547.15671708107197</v>
      </c>
      <c r="C58">
        <v>298.33140356778</v>
      </c>
      <c r="D58">
        <v>71.316275061301297</v>
      </c>
      <c r="E58">
        <v>2.70039021979035</v>
      </c>
      <c r="F58" s="31">
        <f t="shared" si="0"/>
        <v>73.836195127607056</v>
      </c>
      <c r="G58" s="31">
        <f t="shared" si="1"/>
        <v>2.7958069741827569</v>
      </c>
      <c r="H58" s="52">
        <v>2.64633941487266</v>
      </c>
      <c r="I58" s="52">
        <v>0.117014502081215</v>
      </c>
      <c r="J58" s="53">
        <v>0.85633507210289284</v>
      </c>
      <c r="K58">
        <v>26.907967479942702</v>
      </c>
      <c r="L58">
        <v>0.79601857853982905</v>
      </c>
      <c r="M58" s="32">
        <f t="shared" si="2"/>
        <v>27.858745225105725</v>
      </c>
      <c r="N58" s="32">
        <f t="shared" si="3"/>
        <v>0.82414544281436497</v>
      </c>
      <c r="O58" s="50">
        <v>0.376324253290517</v>
      </c>
      <c r="P58" s="50">
        <v>1.6647760287188E-2</v>
      </c>
      <c r="Q58" s="50">
        <v>0.66872676339826387</v>
      </c>
    </row>
    <row r="59" spans="1:17" x14ac:dyDescent="0.25">
      <c r="A59" t="s">
        <v>11</v>
      </c>
      <c r="B59">
        <v>1734.2063400251</v>
      </c>
      <c r="C59">
        <v>293.08285969474599</v>
      </c>
      <c r="D59">
        <v>244.10065270986101</v>
      </c>
      <c r="E59">
        <v>9.2088483918231496</v>
      </c>
      <c r="F59" s="31">
        <f t="shared" si="0"/>
        <v>252.72581060591173</v>
      </c>
      <c r="G59" s="31">
        <f t="shared" si="1"/>
        <v>9.5342378184326542</v>
      </c>
      <c r="H59" s="52">
        <v>8.5470470294625098</v>
      </c>
      <c r="I59" s="52">
        <v>0.34664699010924199</v>
      </c>
      <c r="J59" s="53">
        <v>0.9301758127506361</v>
      </c>
      <c r="K59">
        <v>28.5131689995711</v>
      </c>
      <c r="L59">
        <v>0.46275340542869903</v>
      </c>
      <c r="M59" s="32">
        <f t="shared" si="2"/>
        <v>29.520665628555516</v>
      </c>
      <c r="N59" s="32">
        <f t="shared" si="3"/>
        <v>0.47910453413093079</v>
      </c>
      <c r="O59" s="50">
        <v>0.116990129536979</v>
      </c>
      <c r="P59" s="50">
        <v>5.1311237985810004E-3</v>
      </c>
      <c r="Q59" s="50">
        <v>0.37003334710539582</v>
      </c>
    </row>
    <row r="60" spans="1:17" x14ac:dyDescent="0.25">
      <c r="A60" t="s">
        <v>10</v>
      </c>
      <c r="B60">
        <v>367.78618156639197</v>
      </c>
      <c r="C60">
        <v>267.00719238730397</v>
      </c>
      <c r="D60">
        <v>51.1221451935251</v>
      </c>
      <c r="E60">
        <v>2.01911142893653</v>
      </c>
      <c r="F60" s="31">
        <f t="shared" si="0"/>
        <v>52.928517152731139</v>
      </c>
      <c r="G60" s="31">
        <f t="shared" si="1"/>
        <v>2.0904555842714929</v>
      </c>
      <c r="H60" s="52">
        <v>1.99441122651809</v>
      </c>
      <c r="I60" s="52">
        <v>0.102943085231742</v>
      </c>
      <c r="J60" s="53">
        <v>0.76518905204840759</v>
      </c>
      <c r="K60">
        <v>25.580891237805101</v>
      </c>
      <c r="L60">
        <v>0.859234140525862</v>
      </c>
      <c r="M60" s="32">
        <f t="shared" si="2"/>
        <v>26.484777497830887</v>
      </c>
      <c r="N60" s="32">
        <f t="shared" si="3"/>
        <v>0.88959469077200071</v>
      </c>
      <c r="O60" s="50">
        <v>0.50272890531734504</v>
      </c>
      <c r="P60" s="50">
        <v>2.6387513183793E-2</v>
      </c>
      <c r="Q60" s="50">
        <v>0.6399281969898436</v>
      </c>
    </row>
    <row r="61" spans="1:17" x14ac:dyDescent="0.25">
      <c r="A61" t="s">
        <v>9</v>
      </c>
      <c r="B61">
        <v>1123.7720539166301</v>
      </c>
      <c r="C61">
        <v>4103.9136769180104</v>
      </c>
      <c r="D61">
        <v>3.4060416505318201</v>
      </c>
      <c r="E61">
        <v>4.3881622011248997E-2</v>
      </c>
      <c r="F61" s="31">
        <f t="shared" si="0"/>
        <v>3.5263921973666155</v>
      </c>
      <c r="G61" s="31">
        <f t="shared" si="1"/>
        <v>4.5432154196968749E-2</v>
      </c>
      <c r="H61" s="52">
        <v>0.39574230710212599</v>
      </c>
      <c r="I61" s="52">
        <v>9.5224858143860003E-3</v>
      </c>
      <c r="J61" s="53">
        <v>0.53542033900913055</v>
      </c>
      <c r="K61">
        <v>8.59938488754368</v>
      </c>
      <c r="L61">
        <v>0.18694554936559901</v>
      </c>
      <c r="M61" s="32">
        <f t="shared" si="2"/>
        <v>8.9032392674503864</v>
      </c>
      <c r="N61" s="32">
        <f t="shared" si="3"/>
        <v>0.19355116415335952</v>
      </c>
      <c r="O61" s="50">
        <v>2.5317884539664899</v>
      </c>
      <c r="P61" s="50">
        <v>6.0959699873561E-2</v>
      </c>
      <c r="Q61" s="50">
        <v>0.90288479171182667</v>
      </c>
    </row>
    <row r="62" spans="1:17" x14ac:dyDescent="0.25">
      <c r="A62" t="s">
        <v>8</v>
      </c>
      <c r="B62">
        <v>260.362330528212</v>
      </c>
      <c r="C62">
        <v>304.27077081652999</v>
      </c>
      <c r="D62">
        <v>27.736233452044001</v>
      </c>
      <c r="E62">
        <v>1.4218253222803101</v>
      </c>
      <c r="F62" s="31">
        <f t="shared" si="0"/>
        <v>28.716277504814123</v>
      </c>
      <c r="G62" s="31">
        <f t="shared" si="1"/>
        <v>1.4720647123398169</v>
      </c>
      <c r="H62" s="52">
        <v>1.2320820020862899</v>
      </c>
      <c r="I62" s="52">
        <v>9.0797791509696996E-2</v>
      </c>
      <c r="J62" s="53">
        <v>0.69560563081769622</v>
      </c>
      <c r="K62">
        <v>22.488160996210699</v>
      </c>
      <c r="L62">
        <v>1.2440400204123001</v>
      </c>
      <c r="M62" s="32">
        <f t="shared" si="2"/>
        <v>23.28276739005215</v>
      </c>
      <c r="N62" s="32">
        <f t="shared" si="3"/>
        <v>1.2879974678256672</v>
      </c>
      <c r="O62" s="50">
        <v>0.81047220513992202</v>
      </c>
      <c r="P62" s="50">
        <v>6.0674061850697E-2</v>
      </c>
      <c r="Q62" s="50">
        <v>0.73895070095607018</v>
      </c>
    </row>
    <row r="63" spans="1:17" x14ac:dyDescent="0.25">
      <c r="A63" t="s">
        <v>7</v>
      </c>
      <c r="B63">
        <v>435.00230828173602</v>
      </c>
      <c r="C63">
        <v>322.91363405921601</v>
      </c>
      <c r="D63">
        <v>48.241544959960002</v>
      </c>
      <c r="E63">
        <v>1.97421460638518</v>
      </c>
      <c r="F63" s="31">
        <f t="shared" si="0"/>
        <v>49.946132546309691</v>
      </c>
      <c r="G63" s="31">
        <f t="shared" si="1"/>
        <v>2.0439723580000488</v>
      </c>
      <c r="H63" s="52">
        <v>1.93495122680193</v>
      </c>
      <c r="I63" s="52">
        <v>9.1066747160355996E-2</v>
      </c>
      <c r="J63" s="53">
        <v>0.86952755905687706</v>
      </c>
      <c r="K63">
        <v>24.792738043405201</v>
      </c>
      <c r="L63">
        <v>0.76846890750203101</v>
      </c>
      <c r="M63" s="32">
        <f t="shared" si="2"/>
        <v>25.66877535803691</v>
      </c>
      <c r="N63" s="32">
        <f t="shared" si="3"/>
        <v>0.79562231980072284</v>
      </c>
      <c r="O63" s="50">
        <v>0.51421657737431203</v>
      </c>
      <c r="P63" s="50">
        <v>2.4060897291017E-2</v>
      </c>
      <c r="Q63" s="50">
        <v>0.66242400625645548</v>
      </c>
    </row>
    <row r="64" spans="1:17" x14ac:dyDescent="0.25">
      <c r="A64" t="s">
        <v>6</v>
      </c>
      <c r="B64">
        <v>427.26208793929999</v>
      </c>
      <c r="C64">
        <v>323.02962656413501</v>
      </c>
      <c r="D64">
        <v>45.991493929031101</v>
      </c>
      <c r="E64">
        <v>2.1147467574578198</v>
      </c>
      <c r="F64" s="31">
        <f t="shared" si="0"/>
        <v>47.616577240400417</v>
      </c>
      <c r="G64" s="31">
        <f t="shared" si="1"/>
        <v>2.1894701327980535</v>
      </c>
      <c r="H64" s="52">
        <v>1.9140181965198799</v>
      </c>
      <c r="I64" s="52">
        <v>0.11688691238888201</v>
      </c>
      <c r="J64" s="53">
        <v>0.75294113856967182</v>
      </c>
      <c r="K64">
        <v>23.989878271132</v>
      </c>
      <c r="L64">
        <v>0.95844371098514003</v>
      </c>
      <c r="M64" s="32">
        <f t="shared" si="2"/>
        <v>24.837546991794916</v>
      </c>
      <c r="N64" s="32">
        <f t="shared" si="3"/>
        <v>0.9923097750449914</v>
      </c>
      <c r="O64" s="50">
        <v>0.52181717930806604</v>
      </c>
      <c r="P64" s="50">
        <v>3.1431671978820998E-2</v>
      </c>
      <c r="Q64" s="50">
        <v>0.6632686295806014</v>
      </c>
    </row>
    <row r="65" spans="1:17" x14ac:dyDescent="0.25">
      <c r="A65" t="s">
        <v>5</v>
      </c>
      <c r="B65">
        <v>380.90331284650301</v>
      </c>
      <c r="C65">
        <v>321.66575227057598</v>
      </c>
      <c r="D65">
        <v>39.8128076599452</v>
      </c>
      <c r="E65">
        <v>2.2120339213272699</v>
      </c>
      <c r="F65" s="31">
        <f t="shared" si="0"/>
        <v>41.21957060195291</v>
      </c>
      <c r="G65" s="31">
        <f t="shared" si="1"/>
        <v>2.2901948833364356</v>
      </c>
      <c r="H65" s="52">
        <v>1.7114228414647801</v>
      </c>
      <c r="I65" s="52">
        <v>0.13531608913441201</v>
      </c>
      <c r="J65" s="53">
        <v>0.70271118030185631</v>
      </c>
      <c r="K65">
        <v>23.186326971013099</v>
      </c>
      <c r="L65">
        <v>1.16971236721065</v>
      </c>
      <c r="M65" s="32">
        <f t="shared" si="2"/>
        <v>24.005602662963632</v>
      </c>
      <c r="N65" s="32">
        <f t="shared" si="3"/>
        <v>1.2110434892218103</v>
      </c>
      <c r="O65" s="50">
        <v>0.58282901254888198</v>
      </c>
      <c r="P65" s="50">
        <v>4.3432279344054997E-2</v>
      </c>
      <c r="Q65" s="50">
        <v>0.67697973125076605</v>
      </c>
    </row>
    <row r="66" spans="1:17" x14ac:dyDescent="0.25">
      <c r="A66" t="s">
        <v>4</v>
      </c>
      <c r="B66">
        <v>704.54155319285701</v>
      </c>
      <c r="C66">
        <v>362.33597586222101</v>
      </c>
      <c r="D66">
        <v>73.297244959777004</v>
      </c>
      <c r="E66">
        <v>2.6985238695845202</v>
      </c>
      <c r="F66" s="31">
        <f t="shared" si="0"/>
        <v>75.887161472106129</v>
      </c>
      <c r="G66" s="31">
        <f t="shared" si="1"/>
        <v>2.7938746775526302</v>
      </c>
      <c r="H66" s="52">
        <v>2.8200298409910101</v>
      </c>
      <c r="I66" s="52">
        <v>0.12325318565396</v>
      </c>
      <c r="J66" s="53">
        <v>0.84235307157176431</v>
      </c>
      <c r="K66">
        <v>26.0776992113618</v>
      </c>
      <c r="L66">
        <v>0.70198215719761503</v>
      </c>
      <c r="M66" s="32">
        <f t="shared" si="2"/>
        <v>26.999139898909078</v>
      </c>
      <c r="N66" s="32">
        <f t="shared" si="3"/>
        <v>0.72678629794375382</v>
      </c>
      <c r="O66" s="50">
        <v>0.35698629186654202</v>
      </c>
      <c r="P66" s="50">
        <v>1.5732065055664001E-2</v>
      </c>
      <c r="Q66" s="50">
        <v>0.61083316344426264</v>
      </c>
    </row>
    <row r="67" spans="1:17" x14ac:dyDescent="0.25">
      <c r="A67" t="s">
        <v>3</v>
      </c>
      <c r="B67">
        <v>1198.18512708451</v>
      </c>
      <c r="C67">
        <v>316.54485675783297</v>
      </c>
      <c r="D67">
        <v>150.149011319571</v>
      </c>
      <c r="E67">
        <v>5.5428983650279697</v>
      </c>
      <c r="F67" s="31">
        <f t="shared" si="0"/>
        <v>155.45444133866448</v>
      </c>
      <c r="G67" s="31">
        <f t="shared" si="1"/>
        <v>5.7387535299748365</v>
      </c>
      <c r="H67" s="52">
        <v>5.4806148696200196</v>
      </c>
      <c r="I67" s="52">
        <v>0.21300695594969801</v>
      </c>
      <c r="J67" s="53">
        <v>0.94983886806421758</v>
      </c>
      <c r="K67">
        <v>27.3899382743815</v>
      </c>
      <c r="L67">
        <v>0.61700983720469105</v>
      </c>
      <c r="M67" s="32">
        <f t="shared" si="2"/>
        <v>28.357746183770509</v>
      </c>
      <c r="N67" s="32">
        <f t="shared" si="3"/>
        <v>0.63881152929452134</v>
      </c>
      <c r="O67" s="50">
        <v>0.18313930991428301</v>
      </c>
      <c r="P67" s="50">
        <v>7.277106086041E-3</v>
      </c>
      <c r="Q67" s="50">
        <v>0.56692277194252594</v>
      </c>
    </row>
    <row r="68" spans="1:17" x14ac:dyDescent="0.25">
      <c r="A68" t="s">
        <v>2</v>
      </c>
      <c r="B68">
        <v>962.35909656089302</v>
      </c>
      <c r="C68">
        <v>355.01513116249401</v>
      </c>
      <c r="D68">
        <v>103.29787823452099</v>
      </c>
      <c r="E68">
        <v>3.6324612030002799</v>
      </c>
      <c r="F68" s="31">
        <f t="shared" si="0"/>
        <v>106.94785008100666</v>
      </c>
      <c r="G68" s="31">
        <f t="shared" si="1"/>
        <v>3.7608121560982855</v>
      </c>
      <c r="H68" s="52">
        <v>3.92223263229867</v>
      </c>
      <c r="I68" s="52">
        <v>0.14981806180099</v>
      </c>
      <c r="J68" s="53">
        <v>0.92061650699426334</v>
      </c>
      <c r="K68">
        <v>26.338219105798601</v>
      </c>
      <c r="L68">
        <v>0.63634870547401101</v>
      </c>
      <c r="M68" s="32">
        <f t="shared" si="2"/>
        <v>27.26886511582099</v>
      </c>
      <c r="N68" s="32">
        <f t="shared" si="3"/>
        <v>0.65883372548821229</v>
      </c>
      <c r="O68" s="50">
        <v>0.25604824847898</v>
      </c>
      <c r="P68" s="50">
        <v>1.0164946178974E-2</v>
      </c>
      <c r="Q68" s="50">
        <v>0.60859094253967339</v>
      </c>
    </row>
    <row r="69" spans="1:17" x14ac:dyDescent="0.25">
      <c r="A69" t="s">
        <v>1</v>
      </c>
      <c r="B69">
        <v>487.57136769843498</v>
      </c>
      <c r="C69">
        <v>241.88549899749299</v>
      </c>
      <c r="D69">
        <v>75.677637845066201</v>
      </c>
      <c r="E69">
        <v>3.1436719496647898</v>
      </c>
      <c r="F69" s="31">
        <f>IF(ISNUMBER(D69),(D69*(EXP(B$1*0.00001867)-1)/(EXP(B$2*0.00001867)-1)),"&lt; DL")</f>
        <v>78.351664187755588</v>
      </c>
      <c r="G69" s="31">
        <f>E69/D69*F69</f>
        <v>3.2547518121650887</v>
      </c>
      <c r="H69" s="52">
        <v>2.91369109467038</v>
      </c>
      <c r="I69" s="52">
        <v>0.14078829688127401</v>
      </c>
      <c r="J69" s="53">
        <v>0.85969936008513292</v>
      </c>
      <c r="K69">
        <v>25.9288112728205</v>
      </c>
      <c r="L69">
        <v>0.80236105437351402</v>
      </c>
      <c r="M69" s="32">
        <f>IF(ISNUMBER(K69),(K69*(EXP(B$1*0.00001867)-1)/(EXP(B$2*0.00001867)-1)),"&lt; DL")</f>
        <v>26.844991089638924</v>
      </c>
      <c r="N69" s="32">
        <f>L69/K69*M69</f>
        <v>0.83071202642863207</v>
      </c>
      <c r="O69" s="50">
        <v>0.34276993413896401</v>
      </c>
      <c r="P69" s="50">
        <v>1.7856588579975002E-2</v>
      </c>
      <c r="Q69" s="50">
        <v>0.59400686240635714</v>
      </c>
    </row>
  </sheetData>
  <mergeCells count="6">
    <mergeCell ref="D1:I1"/>
    <mergeCell ref="K1:Q1"/>
    <mergeCell ref="D2:E2"/>
    <mergeCell ref="F2:G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3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38" sqref="E538"/>
    </sheetView>
  </sheetViews>
  <sheetFormatPr defaultRowHeight="15" x14ac:dyDescent="0.25"/>
  <cols>
    <col min="1" max="1" width="31.42578125" bestFit="1" customWidth="1"/>
    <col min="2" max="3" width="9.28515625" bestFit="1" customWidth="1"/>
    <col min="5" max="5" width="9.28515625" bestFit="1" customWidth="1"/>
    <col min="7" max="7" width="9.28515625" bestFit="1" customWidth="1"/>
    <col min="9" max="13" width="9.28515625" bestFit="1" customWidth="1"/>
    <col min="14" max="14" width="9.28515625" style="87" bestFit="1" customWidth="1"/>
    <col min="16" max="24" width="9.28515625" bestFit="1" customWidth="1"/>
    <col min="25" max="25" width="11.5703125" bestFit="1" customWidth="1"/>
    <col min="26" max="48" width="9.28515625" bestFit="1" customWidth="1"/>
    <col min="49" max="49" width="12" bestFit="1" customWidth="1"/>
    <col min="50" max="50" width="9.28515625" bestFit="1" customWidth="1"/>
  </cols>
  <sheetData>
    <row r="1" spans="1:52" ht="15.75" thickBot="1" x14ac:dyDescent="0.3">
      <c r="A1" s="2"/>
      <c r="B1" s="3" t="s">
        <v>67</v>
      </c>
      <c r="C1" s="4" t="s">
        <v>68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"/>
      <c r="Z1" s="1"/>
    </row>
    <row r="2" spans="1:52" ht="15.75" thickBot="1" x14ac:dyDescent="0.3">
      <c r="A2" s="5" t="s">
        <v>69</v>
      </c>
      <c r="B2" s="6">
        <v>1057</v>
      </c>
      <c r="C2" s="7">
        <v>9.3000000000000007</v>
      </c>
      <c r="D2" s="191" t="s">
        <v>70</v>
      </c>
      <c r="E2" s="191"/>
      <c r="F2" s="191"/>
      <c r="G2" s="191"/>
      <c r="H2" s="191"/>
      <c r="I2" s="191"/>
      <c r="J2" s="1"/>
      <c r="K2" s="191" t="s">
        <v>71</v>
      </c>
      <c r="L2" s="191"/>
      <c r="M2" s="191"/>
      <c r="N2" s="191"/>
      <c r="O2" s="191"/>
      <c r="P2" s="191"/>
      <c r="Q2" s="191"/>
      <c r="R2" s="190" t="s">
        <v>72</v>
      </c>
      <c r="S2" s="190"/>
      <c r="T2" s="190"/>
      <c r="U2" s="190"/>
      <c r="V2" s="190"/>
      <c r="W2" s="190"/>
      <c r="X2" s="190"/>
      <c r="Y2" s="190" t="s">
        <v>73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52" ht="15.75" thickBot="1" x14ac:dyDescent="0.3">
      <c r="A3" s="8" t="s">
        <v>74</v>
      </c>
      <c r="B3" s="9">
        <v>1029</v>
      </c>
      <c r="C3" s="10">
        <v>1.7</v>
      </c>
      <c r="D3" s="191" t="s">
        <v>75</v>
      </c>
      <c r="E3" s="191"/>
      <c r="F3" s="192" t="s">
        <v>76</v>
      </c>
      <c r="G3" s="192"/>
      <c r="H3" s="117" t="s">
        <v>420</v>
      </c>
      <c r="I3" s="118"/>
      <c r="J3" s="119"/>
      <c r="K3" s="191" t="s">
        <v>75</v>
      </c>
      <c r="L3" s="191"/>
      <c r="M3" s="193" t="s">
        <v>76</v>
      </c>
      <c r="N3" s="193"/>
      <c r="O3" s="117" t="s">
        <v>420</v>
      </c>
      <c r="P3" s="118">
        <v>700.7</v>
      </c>
      <c r="Q3" s="119">
        <f>P3*SQRT(((29.7/P3)^2)+(($C$2/$B$2))^2)</f>
        <v>30.333124630415259</v>
      </c>
      <c r="R3" s="191" t="s">
        <v>75</v>
      </c>
      <c r="S3" s="191"/>
      <c r="T3" s="191" t="s">
        <v>76</v>
      </c>
      <c r="U3" s="191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52" ht="17.25" x14ac:dyDescent="0.25">
      <c r="A4" s="14" t="s">
        <v>0</v>
      </c>
      <c r="B4" s="15" t="s">
        <v>77</v>
      </c>
      <c r="C4" s="16" t="s">
        <v>78</v>
      </c>
      <c r="D4" s="15" t="s">
        <v>79</v>
      </c>
      <c r="E4" s="15" t="s">
        <v>80</v>
      </c>
      <c r="F4" s="17" t="s">
        <v>81</v>
      </c>
      <c r="G4" s="17" t="s">
        <v>80</v>
      </c>
      <c r="H4" s="18" t="s">
        <v>82</v>
      </c>
      <c r="I4" s="18" t="s">
        <v>80</v>
      </c>
      <c r="J4" s="19" t="s">
        <v>83</v>
      </c>
      <c r="K4" s="15" t="s">
        <v>84</v>
      </c>
      <c r="L4" s="20" t="s">
        <v>80</v>
      </c>
      <c r="M4" s="21" t="s">
        <v>85</v>
      </c>
      <c r="N4" s="90" t="s">
        <v>80</v>
      </c>
      <c r="O4" s="22" t="s">
        <v>86</v>
      </c>
      <c r="P4" s="23" t="s">
        <v>80</v>
      </c>
      <c r="Q4" s="24" t="s">
        <v>83</v>
      </c>
      <c r="R4" s="15" t="s">
        <v>87</v>
      </c>
      <c r="S4" s="20" t="s">
        <v>80</v>
      </c>
      <c r="T4" s="25" t="s">
        <v>88</v>
      </c>
      <c r="U4" s="25" t="s">
        <v>80</v>
      </c>
      <c r="V4" s="25" t="s">
        <v>89</v>
      </c>
      <c r="W4" s="25" t="s">
        <v>80</v>
      </c>
      <c r="X4" s="26" t="s">
        <v>90</v>
      </c>
      <c r="Y4" s="27" t="s">
        <v>130</v>
      </c>
      <c r="Z4" s="27" t="s">
        <v>80</v>
      </c>
      <c r="AA4" s="27" t="s">
        <v>131</v>
      </c>
      <c r="AB4" s="27" t="s">
        <v>80</v>
      </c>
      <c r="AC4" s="27" t="s">
        <v>132</v>
      </c>
      <c r="AD4" s="27" t="s">
        <v>80</v>
      </c>
      <c r="AE4" s="27" t="s">
        <v>133</v>
      </c>
      <c r="AF4" s="28" t="s">
        <v>80</v>
      </c>
      <c r="AG4" s="28" t="s">
        <v>134</v>
      </c>
      <c r="AH4" s="28" t="s">
        <v>80</v>
      </c>
      <c r="AI4" s="28" t="s">
        <v>91</v>
      </c>
      <c r="AJ4" s="28" t="s">
        <v>80</v>
      </c>
      <c r="AK4" s="28" t="s">
        <v>92</v>
      </c>
      <c r="AL4" s="28" t="s">
        <v>80</v>
      </c>
      <c r="AM4" s="28" t="s">
        <v>93</v>
      </c>
      <c r="AN4" s="28" t="s">
        <v>80</v>
      </c>
      <c r="AO4" s="28" t="s">
        <v>135</v>
      </c>
      <c r="AP4" s="28" t="s">
        <v>80</v>
      </c>
      <c r="AQ4" s="28" t="s">
        <v>136</v>
      </c>
      <c r="AR4" s="28" t="s">
        <v>80</v>
      </c>
      <c r="AS4" s="28" t="s">
        <v>94</v>
      </c>
      <c r="AT4" s="28" t="s">
        <v>80</v>
      </c>
      <c r="AU4" s="28" t="s">
        <v>137</v>
      </c>
      <c r="AV4" s="28" t="s">
        <v>80</v>
      </c>
      <c r="AW4" s="28" t="s">
        <v>138</v>
      </c>
      <c r="AX4" s="29" t="s">
        <v>80</v>
      </c>
    </row>
    <row r="5" spans="1:52" x14ac:dyDescent="0.25">
      <c r="A5" t="s">
        <v>1015</v>
      </c>
      <c r="B5">
        <v>257.970767403624</v>
      </c>
      <c r="C5">
        <v>744.56484378541495</v>
      </c>
      <c r="D5" s="67">
        <v>13.780242073861499</v>
      </c>
      <c r="E5" s="68">
        <v>0.32521017053256601</v>
      </c>
      <c r="F5" s="69">
        <f>IF(ISNUMBER(D5),(D5*(EXP(B$2*0.00001867)-1)/(EXP(B$3*0.00001867)-1)),"&lt; DL")</f>
        <v>14.158927031829231</v>
      </c>
      <c r="G5" s="69">
        <f>E5</f>
        <v>0.32521017053256601</v>
      </c>
      <c r="H5" s="70">
        <v>0.50505623258979604</v>
      </c>
      <c r="I5" s="70">
        <v>2.3262995354994001E-2</v>
      </c>
      <c r="J5" s="71">
        <v>0.51236726290923951</v>
      </c>
      <c r="K5" s="67">
        <v>27.274996348688401</v>
      </c>
      <c r="L5" s="68">
        <v>1.0867557000036501</v>
      </c>
      <c r="M5" s="74">
        <f>IF(ISNUMBER(K5),(K5*(EXP(B$2*0.00001867)-1)/(EXP(B$3*0.00001867)-1)),"&lt; DL")</f>
        <v>28.024520978989674</v>
      </c>
      <c r="N5" s="91">
        <f>L5</f>
        <v>1.0867557000036501</v>
      </c>
      <c r="O5" s="75">
        <v>1.98024179700216</v>
      </c>
      <c r="P5" s="75">
        <v>9.1195860572963999E-2</v>
      </c>
      <c r="Q5" s="76">
        <v>0.86518767207977731</v>
      </c>
      <c r="R5" s="35"/>
      <c r="S5" s="35"/>
      <c r="T5" s="36"/>
      <c r="U5" s="36"/>
      <c r="V5" s="37"/>
      <c r="W5" s="37"/>
      <c r="X5" s="38"/>
      <c r="Y5" s="42">
        <v>39620.875722589997</v>
      </c>
      <c r="Z5" s="42">
        <v>538.37158562233003</v>
      </c>
      <c r="AA5" s="43">
        <v>9756.2418747226093</v>
      </c>
      <c r="AB5" s="43">
        <v>201.163420983723</v>
      </c>
      <c r="AC5" s="44">
        <v>22.074058631701298</v>
      </c>
      <c r="AD5" s="44">
        <v>2.3424259934533</v>
      </c>
      <c r="AE5" s="43">
        <v>202901.40264074301</v>
      </c>
      <c r="AF5" s="43">
        <v>9374.2981989351192</v>
      </c>
      <c r="AG5" s="30">
        <v>3.8677537837719998E-3</v>
      </c>
      <c r="AH5" s="30">
        <v>2.4887253329550002E-3</v>
      </c>
      <c r="AI5" s="44">
        <v>355.77446007128299</v>
      </c>
      <c r="AJ5" s="44">
        <v>36.019239751094098</v>
      </c>
      <c r="AK5" s="35">
        <v>7.2894442778697899</v>
      </c>
      <c r="AL5" s="35">
        <v>0.55413359552800601</v>
      </c>
      <c r="AM5" s="45">
        <v>6.8862213153530003E-3</v>
      </c>
      <c r="AN5" s="45">
        <v>5.756582134765E-3</v>
      </c>
      <c r="AO5" s="30">
        <v>5.1147489350702E-2</v>
      </c>
      <c r="AP5" s="30">
        <v>1.4680967016347E-2</v>
      </c>
      <c r="AQ5" s="44">
        <v>0.34108701822590798</v>
      </c>
      <c r="AR5" s="44">
        <v>4.5558805951124999E-2</v>
      </c>
      <c r="AS5" s="35">
        <v>93.4038944548698</v>
      </c>
      <c r="AT5" s="35">
        <v>0.85495495233126095</v>
      </c>
      <c r="AU5" s="45">
        <v>15.2258153533573</v>
      </c>
      <c r="AV5" s="45">
        <v>0.15782930047512</v>
      </c>
      <c r="AW5" s="45">
        <v>0.15124241037502401</v>
      </c>
      <c r="AX5" s="46">
        <v>3.6539281902830002E-3</v>
      </c>
    </row>
    <row r="6" spans="1:52" x14ac:dyDescent="0.25">
      <c r="A6" t="s">
        <v>1016</v>
      </c>
      <c r="B6">
        <v>244.29317466597101</v>
      </c>
      <c r="C6">
        <v>762.60774925240105</v>
      </c>
      <c r="D6" s="63">
        <v>12.591794167247301</v>
      </c>
      <c r="E6">
        <v>0.29351782909083501</v>
      </c>
      <c r="F6" s="31">
        <f t="shared" ref="F6:F11" si="0">IF(ISNUMBER(D6),(D6*(EXP(B$2*0.00001867)-1)/(EXP(B$3*0.00001867)-1)),"&lt; DL")</f>
        <v>12.937820239895686</v>
      </c>
      <c r="G6" s="31">
        <f t="shared" ref="G6:G11" si="1">E6</f>
        <v>0.29351782909083501</v>
      </c>
      <c r="H6" s="52">
        <v>0.46748128564517</v>
      </c>
      <c r="I6" s="52">
        <v>2.1911172040972E-2</v>
      </c>
      <c r="J6" s="54">
        <v>0.49733095518693521</v>
      </c>
      <c r="K6" s="63">
        <v>26.916100526272899</v>
      </c>
      <c r="L6">
        <v>1.0996117376563299</v>
      </c>
      <c r="M6" s="32">
        <f t="shared" ref="M6:M11" si="2">IF(ISNUMBER(K6),(K6*(EXP(B$2*0.00001867)-1)/(EXP(B$3*0.00001867)-1)),"&lt; DL")</f>
        <v>27.655762597651204</v>
      </c>
      <c r="N6" s="92">
        <f t="shared" ref="N6:N11" si="3">L6</f>
        <v>1.0996117376563299</v>
      </c>
      <c r="O6" s="33">
        <v>2.1389448708799801</v>
      </c>
      <c r="P6" s="33">
        <v>0.10018830284489599</v>
      </c>
      <c r="Q6" s="34">
        <v>0.87218737660477663</v>
      </c>
      <c r="R6" s="35"/>
      <c r="S6" s="35"/>
      <c r="T6" s="36"/>
      <c r="U6" s="36"/>
      <c r="V6" s="37"/>
      <c r="W6" s="37"/>
      <c r="X6" s="38"/>
      <c r="Y6" s="42">
        <v>37144.330754672199</v>
      </c>
      <c r="Z6" s="42">
        <v>626.65314154565101</v>
      </c>
      <c r="AA6" s="43">
        <v>9940.1499459869592</v>
      </c>
      <c r="AB6" s="43">
        <v>199.57564920047699</v>
      </c>
      <c r="AC6" s="44">
        <v>21.667601139629301</v>
      </c>
      <c r="AD6" s="44">
        <v>2.3885766941459998</v>
      </c>
      <c r="AE6" s="43">
        <v>207399.62290926999</v>
      </c>
      <c r="AF6" s="43">
        <v>9756.8769511436494</v>
      </c>
      <c r="AG6" s="30">
        <v>2.0174474533930001E-3</v>
      </c>
      <c r="AH6" s="30">
        <v>1.7266807723560001E-3</v>
      </c>
      <c r="AI6" s="44">
        <v>352.46582669097302</v>
      </c>
      <c r="AJ6" s="44">
        <v>34.9125886682436</v>
      </c>
      <c r="AK6" s="35">
        <v>6.2479758761038804</v>
      </c>
      <c r="AL6" s="35">
        <v>0.59827152146018503</v>
      </c>
      <c r="AM6" s="45">
        <v>1.0782601945455999E-2</v>
      </c>
      <c r="AN6" s="45">
        <v>6.9183985591879998E-3</v>
      </c>
      <c r="AO6" s="30">
        <v>5.2030172089538002E-2</v>
      </c>
      <c r="AP6" s="30">
        <v>1.42256589747E-2</v>
      </c>
      <c r="AQ6" s="44">
        <v>0.30057229700695798</v>
      </c>
      <c r="AR6" s="44">
        <v>3.6556885796673003E-2</v>
      </c>
      <c r="AS6" s="35">
        <v>84.498358787314103</v>
      </c>
      <c r="AT6" s="35">
        <v>0.86489647366785805</v>
      </c>
      <c r="AU6" s="45">
        <v>13.151033752335</v>
      </c>
      <c r="AV6" s="45">
        <v>0.158094167541632</v>
      </c>
      <c r="AW6" s="45">
        <v>0.14283831854701201</v>
      </c>
      <c r="AX6" s="46">
        <v>3.6000195552039998E-3</v>
      </c>
    </row>
    <row r="7" spans="1:52" x14ac:dyDescent="0.25">
      <c r="A7" t="s">
        <v>1017</v>
      </c>
      <c r="B7">
        <v>242.5689920534</v>
      </c>
      <c r="C7">
        <v>764.97308473816304</v>
      </c>
      <c r="D7" s="63">
        <v>12.533527469539999</v>
      </c>
      <c r="E7">
        <v>0.29150934013449997</v>
      </c>
      <c r="F7" s="31">
        <f t="shared" si="0"/>
        <v>12.877952356820673</v>
      </c>
      <c r="G7" s="31">
        <f t="shared" si="1"/>
        <v>0.29150934013449997</v>
      </c>
      <c r="H7" s="52">
        <v>0.46247289526750901</v>
      </c>
      <c r="I7" s="52">
        <v>2.2607175744404E-2</v>
      </c>
      <c r="J7" s="54">
        <v>0.47579418649647232</v>
      </c>
      <c r="K7" s="63">
        <v>27.15987530792</v>
      </c>
      <c r="L7">
        <v>1.1144639398466201</v>
      </c>
      <c r="M7" s="32">
        <f t="shared" si="2"/>
        <v>27.906236379391832</v>
      </c>
      <c r="N7" s="92">
        <f t="shared" si="3"/>
        <v>1.1144639398466201</v>
      </c>
      <c r="O7" s="33">
        <v>2.1629647998622499</v>
      </c>
      <c r="P7" s="33">
        <v>0.101585395219254</v>
      </c>
      <c r="Q7" s="34">
        <v>0.87368811162491977</v>
      </c>
      <c r="R7" s="35"/>
      <c r="S7" s="35"/>
      <c r="T7" s="36"/>
      <c r="U7" s="36"/>
      <c r="V7" s="37"/>
      <c r="W7" s="37"/>
      <c r="X7" s="38"/>
      <c r="Y7" s="42">
        <v>37101.950950574101</v>
      </c>
      <c r="Z7" s="42">
        <v>673.40280277280999</v>
      </c>
      <c r="AA7" s="43">
        <v>10074.194534157299</v>
      </c>
      <c r="AB7" s="43">
        <v>235.44770237745601</v>
      </c>
      <c r="AC7" s="44">
        <v>24.029831808739399</v>
      </c>
      <c r="AD7" s="44">
        <v>2.7311048103773801</v>
      </c>
      <c r="AE7" s="43">
        <v>209791.60405899701</v>
      </c>
      <c r="AF7" s="43">
        <v>9879.5847807086593</v>
      </c>
      <c r="AG7" s="30">
        <v>3.1326326658109999E-3</v>
      </c>
      <c r="AH7" s="30">
        <v>2.154096551474E-3</v>
      </c>
      <c r="AI7" s="44">
        <v>348.09330381188801</v>
      </c>
      <c r="AJ7" s="44">
        <v>35.4053704936752</v>
      </c>
      <c r="AK7" s="35">
        <v>5.7737647973154802</v>
      </c>
      <c r="AL7" s="35">
        <v>0.44596200281835402</v>
      </c>
      <c r="AM7" s="45">
        <v>4.1393672352889998E-3</v>
      </c>
      <c r="AN7" s="45">
        <v>4.2887368664869998E-3</v>
      </c>
      <c r="AO7" s="30">
        <v>6.9578000359481001E-2</v>
      </c>
      <c r="AP7" s="30">
        <v>1.6478890011624999E-2</v>
      </c>
      <c r="AQ7" s="44">
        <v>0.27456146234231799</v>
      </c>
      <c r="AR7" s="44">
        <v>3.4964667432821998E-2</v>
      </c>
      <c r="AS7" s="35">
        <v>86.380358749365797</v>
      </c>
      <c r="AT7" s="35">
        <v>0.79896329456892401</v>
      </c>
      <c r="AU7" s="45">
        <v>13.1733092509974</v>
      </c>
      <c r="AV7" s="45">
        <v>0.12847592769170499</v>
      </c>
      <c r="AW7" s="45">
        <v>0.143585222827222</v>
      </c>
      <c r="AX7" s="46">
        <v>3.9496571915309999E-3</v>
      </c>
    </row>
    <row r="8" spans="1:52" x14ac:dyDescent="0.25">
      <c r="A8" t="s">
        <v>1018</v>
      </c>
      <c r="B8">
        <v>180.564545992907</v>
      </c>
      <c r="C8">
        <v>548.49198786073896</v>
      </c>
      <c r="D8" s="63">
        <v>15.2970502812791</v>
      </c>
      <c r="E8">
        <v>0.41762870025174798</v>
      </c>
      <c r="F8" s="31">
        <f t="shared" si="0"/>
        <v>15.717417558700459</v>
      </c>
      <c r="G8" s="31">
        <f t="shared" si="1"/>
        <v>0.41762870025174798</v>
      </c>
      <c r="H8" s="52">
        <v>0.47873488344759002</v>
      </c>
      <c r="I8" s="52">
        <v>2.6292570896280999E-2</v>
      </c>
      <c r="J8" s="54">
        <v>0.49710102955635066</v>
      </c>
      <c r="K8" s="63">
        <v>31.839598427998901</v>
      </c>
      <c r="L8">
        <v>1.50646368232581</v>
      </c>
      <c r="M8" s="32">
        <f t="shared" si="2"/>
        <v>32.714559617199363</v>
      </c>
      <c r="N8" s="92">
        <f t="shared" si="3"/>
        <v>1.50646368232581</v>
      </c>
      <c r="O8" s="33">
        <v>2.08389127063296</v>
      </c>
      <c r="P8" s="33">
        <v>0.113885403887211</v>
      </c>
      <c r="Q8" s="34">
        <v>0.86576111052407834</v>
      </c>
      <c r="R8" s="35"/>
      <c r="S8" s="35"/>
      <c r="T8" s="36"/>
      <c r="U8" s="36"/>
      <c r="V8" s="37"/>
      <c r="W8" s="37"/>
      <c r="X8" s="38"/>
      <c r="Y8" s="42">
        <v>37385.587224417897</v>
      </c>
      <c r="Z8" s="42">
        <v>616.46431758963001</v>
      </c>
      <c r="AA8" s="43">
        <v>9993.8415236532601</v>
      </c>
      <c r="AB8" s="43">
        <v>244.64349446287</v>
      </c>
      <c r="AC8" s="44">
        <v>16.310167574877799</v>
      </c>
      <c r="AD8" s="44">
        <v>1.92308859144224</v>
      </c>
      <c r="AE8" s="43">
        <v>212151.05158167699</v>
      </c>
      <c r="AF8" s="43">
        <v>10224.647722834699</v>
      </c>
      <c r="AG8" s="30">
        <v>1.1778665512274E-2</v>
      </c>
      <c r="AH8" s="30">
        <v>4.1906880928950004E-3</v>
      </c>
      <c r="AI8" s="44">
        <v>353.10115091286298</v>
      </c>
      <c r="AJ8" s="44">
        <v>35.517786255315698</v>
      </c>
      <c r="AK8" s="35">
        <v>4.2751767309339996</v>
      </c>
      <c r="AL8" s="35">
        <v>0.41140767307491199</v>
      </c>
      <c r="AM8" s="45">
        <v>3.3195232401122002E-2</v>
      </c>
      <c r="AN8" s="45">
        <v>1.2199238876561999E-2</v>
      </c>
      <c r="AO8" s="30">
        <v>6.9000375961740995E-2</v>
      </c>
      <c r="AP8" s="30">
        <v>1.6456380251236E-2</v>
      </c>
      <c r="AQ8" s="44">
        <v>0.236042693397398</v>
      </c>
      <c r="AR8" s="44">
        <v>3.2501930991312003E-2</v>
      </c>
      <c r="AS8" s="35">
        <v>77.463064676458202</v>
      </c>
      <c r="AT8" s="35">
        <v>0.791557073713268</v>
      </c>
      <c r="AU8" s="45">
        <v>11.607973361416599</v>
      </c>
      <c r="AV8" s="45">
        <v>0.133491606326474</v>
      </c>
      <c r="AW8" s="45">
        <v>0.103521949178392</v>
      </c>
      <c r="AX8" s="46">
        <v>3.1450365983570002E-3</v>
      </c>
    </row>
    <row r="9" spans="1:52" x14ac:dyDescent="0.25">
      <c r="A9" t="s">
        <v>1019</v>
      </c>
      <c r="B9">
        <v>256.75712823190599</v>
      </c>
      <c r="C9">
        <v>835.31620607505897</v>
      </c>
      <c r="D9" s="63">
        <v>11.883598502050001</v>
      </c>
      <c r="E9">
        <v>0.265161807838454</v>
      </c>
      <c r="F9" s="31">
        <f t="shared" si="0"/>
        <v>12.210163157092607</v>
      </c>
      <c r="G9" s="31">
        <f t="shared" si="1"/>
        <v>0.265161807838454</v>
      </c>
      <c r="H9" s="52">
        <v>0.44775303132911798</v>
      </c>
      <c r="I9" s="52">
        <v>2.0369032776828999E-2</v>
      </c>
      <c r="J9" s="54">
        <v>0.49049109684408865</v>
      </c>
      <c r="K9" s="63">
        <v>26.490503538492799</v>
      </c>
      <c r="L9">
        <v>1.05664763979752</v>
      </c>
      <c r="M9" s="32">
        <f t="shared" si="2"/>
        <v>27.218470084018595</v>
      </c>
      <c r="N9" s="92">
        <f t="shared" si="3"/>
        <v>1.05664763979752</v>
      </c>
      <c r="O9" s="33">
        <v>2.2285755690845401</v>
      </c>
      <c r="P9" s="33">
        <v>0.10133129346762999</v>
      </c>
      <c r="Q9" s="34">
        <v>0.87725075897014659</v>
      </c>
      <c r="R9" s="35"/>
      <c r="S9" s="35"/>
      <c r="T9" s="36"/>
      <c r="U9" s="36"/>
      <c r="V9" s="37"/>
      <c r="W9" s="37"/>
      <c r="X9" s="38"/>
      <c r="Y9" s="42">
        <v>35904.477481628899</v>
      </c>
      <c r="Z9" s="42">
        <v>602.71088454946403</v>
      </c>
      <c r="AA9" s="43">
        <v>10300.2411480311</v>
      </c>
      <c r="AB9" s="43">
        <v>224.62369618284899</v>
      </c>
      <c r="AC9" s="44">
        <v>25.8835869443534</v>
      </c>
      <c r="AD9" s="44">
        <v>2.5830398901668401</v>
      </c>
      <c r="AE9" s="43">
        <v>208945.786645074</v>
      </c>
      <c r="AF9" s="43">
        <v>9917.6314678757008</v>
      </c>
      <c r="AG9" s="30">
        <v>5.0149461197739999E-3</v>
      </c>
      <c r="AH9" s="30">
        <v>2.7007194481710002E-3</v>
      </c>
      <c r="AI9" s="44">
        <v>350.27707951981301</v>
      </c>
      <c r="AJ9" s="44">
        <v>35.3344518086706</v>
      </c>
      <c r="AK9" s="35">
        <v>6.6846604588933998</v>
      </c>
      <c r="AL9" s="35">
        <v>0.46178229894571998</v>
      </c>
      <c r="AM9" s="45">
        <v>4.2244376046868003E-2</v>
      </c>
      <c r="AN9" s="45">
        <v>1.3609603438506E-2</v>
      </c>
      <c r="AO9" s="30">
        <v>6.5503619371310995E-2</v>
      </c>
      <c r="AP9" s="30">
        <v>1.5846545097923999E-2</v>
      </c>
      <c r="AQ9" s="44">
        <v>0.27307705184420999</v>
      </c>
      <c r="AR9" s="44">
        <v>3.4567912556439997E-2</v>
      </c>
      <c r="AS9" s="35">
        <v>89.653356137716401</v>
      </c>
      <c r="AT9" s="35">
        <v>1.0624347147367801</v>
      </c>
      <c r="AU9" s="45">
        <v>13.3749634759173</v>
      </c>
      <c r="AV9" s="45">
        <v>0.16168974375282699</v>
      </c>
      <c r="AW9" s="45">
        <v>0.153910388766058</v>
      </c>
      <c r="AX9" s="46">
        <v>4.1416566655339999E-3</v>
      </c>
    </row>
    <row r="10" spans="1:52" x14ac:dyDescent="0.25">
      <c r="A10" t="s">
        <v>1020</v>
      </c>
      <c r="B10">
        <v>255.98984139104101</v>
      </c>
      <c r="C10">
        <v>842.56609968932196</v>
      </c>
      <c r="D10" s="63">
        <v>12.1088555311108</v>
      </c>
      <c r="E10">
        <v>0.49090130002496801</v>
      </c>
      <c r="F10" s="31">
        <f t="shared" si="0"/>
        <v>12.441610313157316</v>
      </c>
      <c r="G10" s="31">
        <f t="shared" si="1"/>
        <v>0.49090130002496801</v>
      </c>
      <c r="H10" s="52">
        <v>0.44075635728211499</v>
      </c>
      <c r="I10" s="52">
        <v>3.3466462803018002E-2</v>
      </c>
      <c r="J10" s="54">
        <v>0.5339245090998197</v>
      </c>
      <c r="K10" s="63">
        <v>27.4905911461267</v>
      </c>
      <c r="L10">
        <v>1.48394593481766</v>
      </c>
      <c r="M10" s="32">
        <f t="shared" si="2"/>
        <v>28.246040382568296</v>
      </c>
      <c r="N10" s="92">
        <f t="shared" si="3"/>
        <v>1.48394593481766</v>
      </c>
      <c r="O10" s="33">
        <v>2.26862258031111</v>
      </c>
      <c r="P10" s="33">
        <v>0.130925389889511</v>
      </c>
      <c r="Q10" s="34">
        <v>0.93534617403592579</v>
      </c>
      <c r="R10" s="35"/>
      <c r="S10" s="35"/>
      <c r="T10" s="36"/>
      <c r="U10" s="36"/>
      <c r="V10" s="37"/>
      <c r="W10" s="37"/>
      <c r="X10" s="38"/>
      <c r="Y10" s="42">
        <v>37139.739687694302</v>
      </c>
      <c r="Z10" s="42">
        <v>829.06898844029797</v>
      </c>
      <c r="AA10" s="43">
        <v>9703.8786918974693</v>
      </c>
      <c r="AB10" s="43">
        <v>308.67335752376698</v>
      </c>
      <c r="AC10" s="44">
        <v>20.070475202529298</v>
      </c>
      <c r="AD10" s="44">
        <v>2.7522776448226098</v>
      </c>
      <c r="AE10" s="43">
        <v>208767.42845229799</v>
      </c>
      <c r="AF10" s="43">
        <v>10393.909105349199</v>
      </c>
      <c r="AG10" s="30">
        <v>8.9696422056967998E-2</v>
      </c>
      <c r="AH10" s="30">
        <v>1.4305468519537999E-2</v>
      </c>
      <c r="AI10" s="44">
        <v>352.34094918135798</v>
      </c>
      <c r="AJ10" s="44">
        <v>36.545063319723504</v>
      </c>
      <c r="AK10" s="35">
        <v>6.1204368453534999</v>
      </c>
      <c r="AL10" s="35">
        <v>1.1330961366229999</v>
      </c>
      <c r="AM10" s="45">
        <v>9.3017575980649997E-2</v>
      </c>
      <c r="AN10" s="45">
        <v>2.5443341308491001E-2</v>
      </c>
      <c r="AO10" s="30">
        <v>0.14767763011586901</v>
      </c>
      <c r="AP10" s="30">
        <v>2.9990038928001998E-2</v>
      </c>
      <c r="AQ10" s="44">
        <v>0.280987461537759</v>
      </c>
      <c r="AR10" s="44">
        <v>4.4106832913862998E-2</v>
      </c>
      <c r="AS10" s="35">
        <v>86.862621493950797</v>
      </c>
      <c r="AT10" s="35">
        <v>1.43485435135537</v>
      </c>
      <c r="AU10" s="45">
        <v>13.6027627338974</v>
      </c>
      <c r="AV10" s="45">
        <v>0.19859909074122201</v>
      </c>
      <c r="AW10" s="45">
        <v>0.154294555075558</v>
      </c>
      <c r="AX10" s="46">
        <v>7.8098649833660003E-3</v>
      </c>
      <c r="AZ10" s="49"/>
    </row>
    <row r="11" spans="1:52" x14ac:dyDescent="0.25">
      <c r="A11" t="s">
        <v>1021</v>
      </c>
      <c r="B11">
        <v>296.87852929862601</v>
      </c>
      <c r="C11">
        <v>904.46561459030204</v>
      </c>
      <c r="D11" s="63">
        <v>13.6672080049212</v>
      </c>
      <c r="E11">
        <v>0.30970488115761202</v>
      </c>
      <c r="F11" s="31">
        <f t="shared" si="0"/>
        <v>14.042786754636843</v>
      </c>
      <c r="G11" s="31">
        <f t="shared" si="1"/>
        <v>0.30970488115761202</v>
      </c>
      <c r="H11" s="52">
        <v>0.47800315765624002</v>
      </c>
      <c r="I11" s="52">
        <v>2.3106678125901999E-2</v>
      </c>
      <c r="J11" s="54">
        <v>0.46877182056856331</v>
      </c>
      <c r="K11" s="63">
        <v>28.5959863208931</v>
      </c>
      <c r="L11">
        <v>1.1222895024164801</v>
      </c>
      <c r="M11" s="32">
        <f t="shared" si="2"/>
        <v>29.381812130042963</v>
      </c>
      <c r="N11" s="92">
        <f t="shared" si="3"/>
        <v>1.1222895024164801</v>
      </c>
      <c r="O11" s="33">
        <v>2.0939918534648498</v>
      </c>
      <c r="P11" s="33">
        <v>9.4521476478397995E-2</v>
      </c>
      <c r="Q11" s="34">
        <v>0.8694493974482439</v>
      </c>
      <c r="R11" s="35"/>
      <c r="S11" s="35"/>
      <c r="T11" s="36"/>
      <c r="U11" s="36"/>
      <c r="V11" s="37"/>
      <c r="W11" s="37"/>
      <c r="X11" s="38"/>
      <c r="Y11" s="42">
        <v>37266.534854583399</v>
      </c>
      <c r="Z11" s="42">
        <v>729.06153974909103</v>
      </c>
      <c r="AA11" s="43">
        <v>10132.8849570771</v>
      </c>
      <c r="AB11" s="43">
        <v>244.29737649061599</v>
      </c>
      <c r="AC11" s="44">
        <v>25.3025704287659</v>
      </c>
      <c r="AD11" s="44">
        <v>2.6968591514390501</v>
      </c>
      <c r="AE11" s="43">
        <v>209169.06929634599</v>
      </c>
      <c r="AF11" s="43">
        <v>10216.666482496399</v>
      </c>
      <c r="AG11" s="30">
        <v>3.5198545226220001E-3</v>
      </c>
      <c r="AH11" s="30">
        <v>2.4155749122440002E-3</v>
      </c>
      <c r="AI11" s="44">
        <v>360.94154078698801</v>
      </c>
      <c r="AJ11" s="44">
        <v>36.538551369092602</v>
      </c>
      <c r="AK11" s="35">
        <v>6.8129123508120104</v>
      </c>
      <c r="AL11" s="35">
        <v>0.65537433186009997</v>
      </c>
      <c r="AM11" s="45">
        <v>1.1044854435498999E-2</v>
      </c>
      <c r="AN11" s="45">
        <v>7.4672706948779996E-3</v>
      </c>
      <c r="AO11" s="30">
        <v>4.8224507093266998E-2</v>
      </c>
      <c r="AP11" s="30">
        <v>1.4602792437059999E-2</v>
      </c>
      <c r="AQ11" s="44">
        <v>0.33187915081925401</v>
      </c>
      <c r="AR11" s="44">
        <v>4.0984947822879002E-2</v>
      </c>
      <c r="AS11" s="35">
        <v>105.474960534131</v>
      </c>
      <c r="AT11" s="35">
        <v>1.3658935770062901</v>
      </c>
      <c r="AU11" s="45">
        <v>16.978177930419601</v>
      </c>
      <c r="AV11" s="45">
        <v>0.20588780583593799</v>
      </c>
      <c r="AW11" s="45">
        <v>0.16971456683789901</v>
      </c>
      <c r="AX11" s="46">
        <v>3.9800428901029996E-3</v>
      </c>
    </row>
    <row r="12" spans="1:52" x14ac:dyDescent="0.25">
      <c r="A12" t="s">
        <v>1022</v>
      </c>
      <c r="B12">
        <v>305.61516712744299</v>
      </c>
      <c r="C12">
        <v>943.23227736206002</v>
      </c>
      <c r="D12" s="63">
        <v>12.8709384638135</v>
      </c>
      <c r="E12">
        <v>0.45117191294468101</v>
      </c>
      <c r="F12" s="31">
        <f t="shared" ref="F12:F64" si="4">IF(ISNUMBER(D12),(D12*(EXP(B$2*0.00001867)-1)/(EXP(B$3*0.00001867)-1)),"&lt; DL")</f>
        <v>13.224635500850285</v>
      </c>
      <c r="G12" s="31">
        <f t="shared" ref="G12:G64" si="5">E12</f>
        <v>0.45117191294468101</v>
      </c>
      <c r="H12" s="52">
        <v>0.471536239286176</v>
      </c>
      <c r="I12" s="52">
        <v>2.3188431214612001E-2</v>
      </c>
      <c r="J12" s="85">
        <v>0.7128128972896568</v>
      </c>
      <c r="K12" s="63">
        <v>27.260398705569099</v>
      </c>
      <c r="L12">
        <v>1.17791695788333</v>
      </c>
      <c r="M12" s="32">
        <f t="shared" ref="M12:M64" si="6">IF(ISNUMBER(K12),(K12*(EXP(B$2*0.00001867)-1)/(EXP(B$3*0.00001867)-1)),"&lt; DL")</f>
        <v>28.009522188499997</v>
      </c>
      <c r="N12" s="92">
        <f t="shared" ref="N12:N64" si="7">L12</f>
        <v>1.17791695788333</v>
      </c>
      <c r="O12" s="50">
        <v>2.11846281488664</v>
      </c>
      <c r="P12" s="50">
        <v>0.104223901063469</v>
      </c>
      <c r="Q12" s="77">
        <v>0.87828606322517466</v>
      </c>
      <c r="R12" s="35"/>
      <c r="Y12">
        <v>38257.697249575103</v>
      </c>
      <c r="Z12">
        <v>860.98165528730203</v>
      </c>
      <c r="AA12">
        <v>9447.9956900613997</v>
      </c>
      <c r="AB12">
        <v>261.093848841556</v>
      </c>
      <c r="AC12">
        <v>21.2837773656316</v>
      </c>
      <c r="AD12">
        <v>2.80537915406887</v>
      </c>
      <c r="AE12">
        <v>204775.227484545</v>
      </c>
      <c r="AF12">
        <v>9914.5762492878202</v>
      </c>
      <c r="AG12">
        <v>1.2881823588878001E-2</v>
      </c>
      <c r="AH12">
        <v>4.8902667648550004E-3</v>
      </c>
      <c r="AI12">
        <v>345.83763318228603</v>
      </c>
      <c r="AJ12">
        <v>36.1911549474898</v>
      </c>
      <c r="AK12">
        <v>5.9252352660487402</v>
      </c>
      <c r="AL12">
        <v>0.56930475873977404</v>
      </c>
      <c r="AM12">
        <v>4.2058766493911999E-2</v>
      </c>
      <c r="AN12">
        <v>1.5436956149119E-2</v>
      </c>
      <c r="AO12">
        <v>9.3471902930696002E-2</v>
      </c>
      <c r="AP12">
        <v>2.1540816609166999E-2</v>
      </c>
      <c r="AQ12">
        <v>0.253242372410942</v>
      </c>
      <c r="AR12">
        <v>3.7850513658053003E-2</v>
      </c>
      <c r="AS12">
        <v>92.031037142440496</v>
      </c>
      <c r="AT12">
        <v>1.30532568473178</v>
      </c>
      <c r="AU12">
        <v>15.1553050083819</v>
      </c>
      <c r="AV12">
        <v>0.22200120823569799</v>
      </c>
      <c r="AW12">
        <v>0.161143761274086</v>
      </c>
      <c r="AX12">
        <v>5.3006471293759998E-3</v>
      </c>
    </row>
    <row r="13" spans="1:52" x14ac:dyDescent="0.25">
      <c r="A13" t="s">
        <v>1023</v>
      </c>
      <c r="B13">
        <v>329.96901451986599</v>
      </c>
      <c r="C13">
        <v>1047.5823588225301</v>
      </c>
      <c r="D13" s="63">
        <v>13.647881128745601</v>
      </c>
      <c r="E13">
        <v>0.63495122061058296</v>
      </c>
      <c r="F13" s="31">
        <f t="shared" si="4"/>
        <v>14.022928770426061</v>
      </c>
      <c r="G13" s="31">
        <f t="shared" si="5"/>
        <v>0.63495122061058296</v>
      </c>
      <c r="H13" s="52">
        <v>0.457701250090991</v>
      </c>
      <c r="I13" s="52">
        <v>2.6724088470097999E-2</v>
      </c>
      <c r="J13" s="85">
        <v>0.79680918010481572</v>
      </c>
      <c r="K13" s="63">
        <v>29.751172753620299</v>
      </c>
      <c r="L13">
        <v>1.29762732103417</v>
      </c>
      <c r="M13" s="32">
        <f t="shared" si="6"/>
        <v>30.568743413359684</v>
      </c>
      <c r="N13" s="92">
        <f t="shared" si="7"/>
        <v>1.29762732103417</v>
      </c>
      <c r="O13" s="50">
        <v>2.1814435724343202</v>
      </c>
      <c r="P13" s="50">
        <v>0.11522213736832999</v>
      </c>
      <c r="Q13" s="77">
        <v>0.8257602011982087</v>
      </c>
      <c r="R13" s="35"/>
      <c r="Y13">
        <v>38178.812613738599</v>
      </c>
      <c r="Z13">
        <v>982.88692640740999</v>
      </c>
      <c r="AA13">
        <v>10080.243944934</v>
      </c>
      <c r="AB13">
        <v>276.22575299438103</v>
      </c>
      <c r="AC13">
        <v>23.6006171477061</v>
      </c>
      <c r="AD13">
        <v>2.7286422181283601</v>
      </c>
      <c r="AE13">
        <v>210365.988791243</v>
      </c>
      <c r="AF13">
        <v>10500.1827435995</v>
      </c>
      <c r="AG13">
        <v>4.582119426713E-3</v>
      </c>
      <c r="AH13">
        <v>3.1166272354479999E-3</v>
      </c>
      <c r="AI13">
        <v>368.82206619474499</v>
      </c>
      <c r="AJ13">
        <v>38.551312600802099</v>
      </c>
      <c r="AK13">
        <v>8.6098154008607608</v>
      </c>
      <c r="AL13">
        <v>1.04681999574461</v>
      </c>
      <c r="AM13">
        <v>1.4209101143926E-2</v>
      </c>
      <c r="AN13">
        <v>9.5777922388029998E-3</v>
      </c>
      <c r="AO13">
        <v>3.7800794583640003E-2</v>
      </c>
      <c r="AP13">
        <v>1.4610407293853E-2</v>
      </c>
      <c r="AQ13">
        <v>0.279753508908335</v>
      </c>
      <c r="AR13">
        <v>4.2525377265171999E-2</v>
      </c>
      <c r="AS13">
        <v>116.727108452891</v>
      </c>
      <c r="AT13">
        <v>1.8045516935469399</v>
      </c>
      <c r="AU13">
        <v>19.5109235795471</v>
      </c>
      <c r="AV13">
        <v>0.29961676991166603</v>
      </c>
      <c r="AW13">
        <v>0.19581335545872799</v>
      </c>
      <c r="AX13">
        <v>9.9658206462450005E-3</v>
      </c>
    </row>
    <row r="14" spans="1:52" x14ac:dyDescent="0.25">
      <c r="A14" t="s">
        <v>1024</v>
      </c>
      <c r="B14">
        <v>286.49320634179202</v>
      </c>
      <c r="C14">
        <v>869.36245502652605</v>
      </c>
      <c r="D14" s="63">
        <v>13.0896926926176</v>
      </c>
      <c r="E14">
        <v>0.36095507516262898</v>
      </c>
      <c r="F14" s="31">
        <f t="shared" si="4"/>
        <v>13.449401157864131</v>
      </c>
      <c r="G14" s="31">
        <f t="shared" si="5"/>
        <v>0.36095507516262898</v>
      </c>
      <c r="H14" s="52">
        <v>0.48087352576182901</v>
      </c>
      <c r="I14" s="52">
        <v>2.9310203991965999E-2</v>
      </c>
      <c r="J14" s="85">
        <v>0.45241368009883942</v>
      </c>
      <c r="K14" s="63">
        <v>27.076905393429499</v>
      </c>
      <c r="L14">
        <v>1.28560936023836</v>
      </c>
      <c r="M14" s="32">
        <f t="shared" si="6"/>
        <v>27.820986428134702</v>
      </c>
      <c r="N14" s="92">
        <f t="shared" si="7"/>
        <v>1.28560936023836</v>
      </c>
      <c r="O14" s="50">
        <v>2.0901319996289698</v>
      </c>
      <c r="P14" s="50">
        <v>0.113874207502612</v>
      </c>
      <c r="Q14" s="77">
        <v>0.87148184658669181</v>
      </c>
      <c r="R14" s="35"/>
      <c r="Y14">
        <v>36290.0993215665</v>
      </c>
      <c r="Z14">
        <v>860.02126763007197</v>
      </c>
      <c r="AA14">
        <v>10083.5428866275</v>
      </c>
      <c r="AB14">
        <v>292.42631074675302</v>
      </c>
      <c r="AC14">
        <v>22.1885203002205</v>
      </c>
      <c r="AD14">
        <v>2.9073815924808799</v>
      </c>
      <c r="AE14">
        <v>210860.59642282201</v>
      </c>
      <c r="AF14">
        <v>10640.2223995896</v>
      </c>
      <c r="AG14">
        <v>1.3497367334982999E-2</v>
      </c>
      <c r="AH14">
        <v>5.6683203294919998E-3</v>
      </c>
      <c r="AI14">
        <v>351.00362432776598</v>
      </c>
      <c r="AJ14">
        <v>35.875985779322598</v>
      </c>
      <c r="AK14">
        <v>7.0531614563494198</v>
      </c>
      <c r="AL14">
        <v>0.72251053059764303</v>
      </c>
      <c r="AM14">
        <v>27.3938781085931</v>
      </c>
      <c r="AN14">
        <v>0.76218092128019999</v>
      </c>
      <c r="AO14">
        <v>11.5046935982693</v>
      </c>
      <c r="AP14">
        <v>0.34577571259965401</v>
      </c>
      <c r="AQ14">
        <v>2.3395190552129099</v>
      </c>
      <c r="AR14">
        <v>0.130322658594965</v>
      </c>
      <c r="AS14">
        <v>95.893294545671097</v>
      </c>
      <c r="AT14">
        <v>1.2923789520292699</v>
      </c>
      <c r="AU14">
        <v>15.181736003427501</v>
      </c>
      <c r="AV14">
        <v>0.206084500938395</v>
      </c>
      <c r="AW14">
        <v>0.15881489927967199</v>
      </c>
      <c r="AX14">
        <v>4.6936857582320001E-3</v>
      </c>
    </row>
    <row r="15" spans="1:52" x14ac:dyDescent="0.25">
      <c r="A15" t="s">
        <v>1025</v>
      </c>
      <c r="B15">
        <v>17373.151185892999</v>
      </c>
      <c r="C15">
        <v>89179.269341052597</v>
      </c>
      <c r="D15" s="63">
        <v>0.16452095917169099</v>
      </c>
      <c r="E15">
        <v>7.3735883293379004E-2</v>
      </c>
      <c r="F15" s="31">
        <f t="shared" si="4"/>
        <v>0.16904204176042989</v>
      </c>
      <c r="G15" s="31">
        <f t="shared" si="5"/>
        <v>7.3735883293379004E-2</v>
      </c>
      <c r="H15" s="52">
        <v>0.28496453033320102</v>
      </c>
      <c r="I15" s="52">
        <v>2.3385168603632999E-2</v>
      </c>
      <c r="J15" s="85">
        <v>0.1831015600821477</v>
      </c>
      <c r="K15" s="63">
        <v>0.57794260882012505</v>
      </c>
      <c r="L15">
        <v>0.24491610450391299</v>
      </c>
      <c r="M15" s="32">
        <f t="shared" si="6"/>
        <v>0.59382463551862119</v>
      </c>
      <c r="N15" s="92">
        <f t="shared" si="7"/>
        <v>0.24491610450391299</v>
      </c>
      <c r="O15" s="50">
        <v>3.5094864869805802</v>
      </c>
      <c r="P15" s="50">
        <v>0.18547890442913101</v>
      </c>
      <c r="Q15" s="77">
        <v>0.12471489295099203</v>
      </c>
      <c r="R15" s="35"/>
      <c r="Y15">
        <v>40085.850302713297</v>
      </c>
      <c r="Z15">
        <v>583.937757648922</v>
      </c>
      <c r="AA15">
        <v>10080.122803271501</v>
      </c>
      <c r="AB15">
        <v>211.26652065510001</v>
      </c>
      <c r="AC15">
        <v>25.261416400368599</v>
      </c>
      <c r="AD15">
        <v>2.5741216377112002</v>
      </c>
      <c r="AE15">
        <v>202679.81134283499</v>
      </c>
      <c r="AF15">
        <v>9456.7606732716904</v>
      </c>
      <c r="AG15">
        <v>2.9780427119380001E-3</v>
      </c>
      <c r="AH15">
        <v>2.1757741958539998E-3</v>
      </c>
      <c r="AI15">
        <v>386.52793229919502</v>
      </c>
      <c r="AJ15">
        <v>38.7356893873839</v>
      </c>
      <c r="AK15">
        <v>654.59788700383001</v>
      </c>
      <c r="AL15">
        <v>111.11843973945901</v>
      </c>
      <c r="AM15">
        <v>1.0415735912567999E-2</v>
      </c>
      <c r="AN15">
        <v>7.0550298787489998E-3</v>
      </c>
      <c r="AO15">
        <v>7.4826195473101001E-2</v>
      </c>
      <c r="AP15">
        <v>1.7721354735156999E-2</v>
      </c>
      <c r="AQ15">
        <v>0.30473842261272799</v>
      </c>
      <c r="AR15">
        <v>3.8215809589041999E-2</v>
      </c>
      <c r="AS15">
        <v>125.228653340004</v>
      </c>
      <c r="AT15">
        <v>1.0744599556616901</v>
      </c>
      <c r="AU15">
        <v>21.4038707056859</v>
      </c>
      <c r="AV15">
        <v>0.22821385036654801</v>
      </c>
      <c r="AW15">
        <v>17.9595674091711</v>
      </c>
      <c r="AX15">
        <v>3.0156172221620299</v>
      </c>
    </row>
    <row r="16" spans="1:52" x14ac:dyDescent="0.25">
      <c r="A16" t="s">
        <v>1026</v>
      </c>
      <c r="B16">
        <v>262.28813806478001</v>
      </c>
      <c r="C16">
        <v>752.51489248971097</v>
      </c>
      <c r="D16" s="63">
        <v>15.309277520696799</v>
      </c>
      <c r="E16">
        <v>0.37331764956554903</v>
      </c>
      <c r="F16" s="31">
        <f t="shared" si="4"/>
        <v>15.729980806122963</v>
      </c>
      <c r="G16" s="31">
        <f t="shared" si="5"/>
        <v>0.37331764956554903</v>
      </c>
      <c r="H16" s="52">
        <v>0.50841058087827196</v>
      </c>
      <c r="I16" s="52">
        <v>2.3244755553611E-2</v>
      </c>
      <c r="J16" s="85">
        <v>0.53335138098055057</v>
      </c>
      <c r="K16" s="63">
        <v>30.117282351656499</v>
      </c>
      <c r="L16">
        <v>1.1902110905786301</v>
      </c>
      <c r="M16" s="32">
        <f t="shared" si="6"/>
        <v>30.94491380691753</v>
      </c>
      <c r="N16" s="92">
        <f t="shared" si="7"/>
        <v>1.1902110905786301</v>
      </c>
      <c r="O16" s="50">
        <v>1.9716599447691401</v>
      </c>
      <c r="P16" s="50">
        <v>9.0179108501835997E-2</v>
      </c>
      <c r="Q16" s="77">
        <v>0.86404087545086183</v>
      </c>
      <c r="R16" s="35"/>
      <c r="Y16">
        <v>39146.782789896002</v>
      </c>
      <c r="Z16">
        <v>544.30585707780904</v>
      </c>
      <c r="AA16">
        <v>9787.3202411647799</v>
      </c>
      <c r="AB16">
        <v>194.48631738403699</v>
      </c>
      <c r="AC16">
        <v>18.875260202962298</v>
      </c>
      <c r="AD16">
        <v>2.12123199906189</v>
      </c>
      <c r="AE16">
        <v>203359.82942207099</v>
      </c>
      <c r="AF16">
        <v>9417.3663543654893</v>
      </c>
      <c r="AG16">
        <v>8.3780417509640003E-3</v>
      </c>
      <c r="AH16">
        <v>3.6010226448520001E-3</v>
      </c>
      <c r="AI16">
        <v>361.344061690464</v>
      </c>
      <c r="AJ16">
        <v>36.1931432123395</v>
      </c>
      <c r="AK16">
        <v>7.1248995524615504</v>
      </c>
      <c r="AL16">
        <v>0.48621026003781698</v>
      </c>
      <c r="AM16">
        <v>1.7088874395218001E-2</v>
      </c>
      <c r="AN16">
        <v>8.9140182513830005E-3</v>
      </c>
      <c r="AO16">
        <v>7.0631127039555999E-2</v>
      </c>
      <c r="AP16">
        <v>1.6965327506566999E-2</v>
      </c>
      <c r="AQ16">
        <v>0.25180848860067201</v>
      </c>
      <c r="AR16">
        <v>3.4193930196092001E-2</v>
      </c>
      <c r="AS16">
        <v>100.04374615176</v>
      </c>
      <c r="AT16">
        <v>0.73022995986456596</v>
      </c>
      <c r="AU16">
        <v>16.501694108457698</v>
      </c>
      <c r="AV16">
        <v>0.14881717177682199</v>
      </c>
      <c r="AW16">
        <v>0.14762387538993299</v>
      </c>
      <c r="AX16">
        <v>4.1884300231559996E-3</v>
      </c>
    </row>
    <row r="17" spans="1:50" x14ac:dyDescent="0.25">
      <c r="A17" t="s">
        <v>1027</v>
      </c>
      <c r="B17">
        <v>360.060965273536</v>
      </c>
      <c r="C17">
        <v>1156.14279821029</v>
      </c>
      <c r="D17" s="63">
        <v>11.8613199250562</v>
      </c>
      <c r="E17">
        <v>0.42672820134543499</v>
      </c>
      <c r="F17" s="31">
        <f t="shared" si="4"/>
        <v>12.187272358488528</v>
      </c>
      <c r="G17" s="31">
        <f t="shared" si="5"/>
        <v>0.42672820134543499</v>
      </c>
      <c r="H17" s="52">
        <v>0.45245980143456399</v>
      </c>
      <c r="I17" s="52">
        <v>1.7541054633877999E-2</v>
      </c>
      <c r="J17" s="85">
        <v>0.92798856480249015</v>
      </c>
      <c r="K17" s="63">
        <v>26.275826910636301</v>
      </c>
      <c r="L17">
        <v>0.89112724022866296</v>
      </c>
      <c r="M17" s="32">
        <f t="shared" si="6"/>
        <v>26.997894081582114</v>
      </c>
      <c r="N17" s="92">
        <f t="shared" si="7"/>
        <v>0.89112724022866296</v>
      </c>
      <c r="O17" s="50">
        <v>2.20725263109254</v>
      </c>
      <c r="P17" s="50">
        <v>8.5661331361646997E-2</v>
      </c>
      <c r="Q17" s="77">
        <v>0.87387748550009614</v>
      </c>
      <c r="R17" s="35"/>
      <c r="Y17">
        <v>37286.227482538998</v>
      </c>
      <c r="Z17">
        <v>770.36674806809003</v>
      </c>
      <c r="AA17">
        <v>9574.2787357692905</v>
      </c>
      <c r="AB17">
        <v>226.696250707567</v>
      </c>
      <c r="AC17">
        <v>19.194155476890401</v>
      </c>
      <c r="AD17">
        <v>2.6377464620507101</v>
      </c>
      <c r="AE17">
        <v>208808.68894359801</v>
      </c>
      <c r="AF17">
        <v>10309.943624155099</v>
      </c>
      <c r="AG17">
        <v>0.10482445875657299</v>
      </c>
      <c r="AH17">
        <v>1.2388950474232999E-2</v>
      </c>
      <c r="AI17">
        <v>367.10539661095203</v>
      </c>
      <c r="AJ17">
        <v>27.553528513208601</v>
      </c>
      <c r="AK17">
        <v>7.6569982461534103</v>
      </c>
      <c r="AL17">
        <v>1.02568550240026</v>
      </c>
      <c r="AM17">
        <v>0.130762224511148</v>
      </c>
      <c r="AN17">
        <v>2.3971110702668001E-2</v>
      </c>
      <c r="AO17">
        <v>0.16539374681003899</v>
      </c>
      <c r="AP17">
        <v>2.5120557967197001E-2</v>
      </c>
      <c r="AQ17">
        <v>0.259419711153143</v>
      </c>
      <c r="AR17">
        <v>3.3581746006826001E-2</v>
      </c>
      <c r="AS17">
        <v>107.863169888998</v>
      </c>
      <c r="AT17">
        <v>1.53260249405871</v>
      </c>
      <c r="AU17">
        <v>18.390260929209301</v>
      </c>
      <c r="AV17">
        <v>0.237593276265709</v>
      </c>
      <c r="AW17">
        <v>0.21134996749549201</v>
      </c>
      <c r="AX17">
        <v>8.4647466574429998E-3</v>
      </c>
    </row>
    <row r="18" spans="1:50" x14ac:dyDescent="0.25">
      <c r="A18" t="s">
        <v>1028</v>
      </c>
      <c r="B18">
        <v>269.87233537775398</v>
      </c>
      <c r="C18">
        <v>852.45296494873799</v>
      </c>
      <c r="D18" s="63">
        <v>13.093824423207799</v>
      </c>
      <c r="E18">
        <v>0.34277342491251001</v>
      </c>
      <c r="F18" s="31">
        <f t="shared" si="4"/>
        <v>13.453646429582019</v>
      </c>
      <c r="G18" s="31">
        <f t="shared" si="5"/>
        <v>0.34277342491251001</v>
      </c>
      <c r="H18" s="52">
        <v>0.46120723032375499</v>
      </c>
      <c r="I18" s="52">
        <v>2.0643444893974999E-2</v>
      </c>
      <c r="J18" s="85">
        <v>0.58486356286162355</v>
      </c>
      <c r="K18" s="63">
        <v>28.381918016594401</v>
      </c>
      <c r="L18">
        <v>1.1042686419185901</v>
      </c>
      <c r="M18" s="32">
        <f t="shared" si="6"/>
        <v>29.161861168068075</v>
      </c>
      <c r="N18" s="92">
        <f t="shared" si="7"/>
        <v>1.1042686419185901</v>
      </c>
      <c r="O18" s="50">
        <v>2.1696737213835</v>
      </c>
      <c r="P18" s="50">
        <v>9.7154869012313003E-2</v>
      </c>
      <c r="Q18" s="77">
        <v>0.86888611419939554</v>
      </c>
      <c r="R18" s="35"/>
      <c r="Y18">
        <v>36080.430418258497</v>
      </c>
      <c r="Z18">
        <v>601.24459232214701</v>
      </c>
      <c r="AA18">
        <v>10178.101587715</v>
      </c>
      <c r="AB18">
        <v>222.071781013454</v>
      </c>
      <c r="AC18">
        <v>25.410274631409902</v>
      </c>
      <c r="AD18">
        <v>2.7589455951284401</v>
      </c>
      <c r="AE18">
        <v>209798.123446996</v>
      </c>
      <c r="AF18">
        <v>9904.2387622976203</v>
      </c>
      <c r="AG18">
        <v>3.2166841760519998E-3</v>
      </c>
      <c r="AH18">
        <v>2.2296594649849999E-3</v>
      </c>
      <c r="AI18">
        <v>354.85257402340602</v>
      </c>
      <c r="AJ18">
        <v>25.241573938526098</v>
      </c>
      <c r="AK18">
        <v>6.5160506302902101</v>
      </c>
      <c r="AL18">
        <v>0.54553795259485205</v>
      </c>
      <c r="AM18">
        <v>3.4385937888226997E-2</v>
      </c>
      <c r="AN18">
        <v>1.2635252134892E-2</v>
      </c>
      <c r="AO18">
        <v>4.9305512249561999E-2</v>
      </c>
      <c r="AP18">
        <v>1.4135918970049E-2</v>
      </c>
      <c r="AQ18">
        <v>0.28402305833585501</v>
      </c>
      <c r="AR18">
        <v>3.6316710546039001E-2</v>
      </c>
      <c r="AS18">
        <v>102.563741346117</v>
      </c>
      <c r="AT18">
        <v>1.08136726858583</v>
      </c>
      <c r="AU18">
        <v>15.978627744272901</v>
      </c>
      <c r="AV18">
        <v>0.176219232870021</v>
      </c>
      <c r="AW18">
        <v>0.166638586937706</v>
      </c>
      <c r="AX18">
        <v>4.7288444632269996E-3</v>
      </c>
    </row>
    <row r="19" spans="1:50" x14ac:dyDescent="0.25">
      <c r="A19" t="s">
        <v>1029</v>
      </c>
      <c r="B19">
        <v>267.65643593346499</v>
      </c>
      <c r="C19">
        <v>853.20268694782806</v>
      </c>
      <c r="D19" s="63">
        <v>12.502643547922199</v>
      </c>
      <c r="E19">
        <v>0.27608340081682903</v>
      </c>
      <c r="F19" s="31">
        <f t="shared" si="4"/>
        <v>12.846219736283286</v>
      </c>
      <c r="G19" s="31">
        <f t="shared" si="5"/>
        <v>0.27608340081682903</v>
      </c>
      <c r="H19" s="52">
        <v>0.45767192163626802</v>
      </c>
      <c r="I19" s="52">
        <v>2.0550043476491999E-2</v>
      </c>
      <c r="J19" s="85">
        <v>0.49179031356222225</v>
      </c>
      <c r="K19" s="63">
        <v>27.2820571037891</v>
      </c>
      <c r="L19">
        <v>1.0656548991097401</v>
      </c>
      <c r="M19" s="32">
        <f t="shared" si="6"/>
        <v>28.03177576564179</v>
      </c>
      <c r="N19" s="92">
        <f t="shared" si="7"/>
        <v>1.0656548991097401</v>
      </c>
      <c r="O19" s="50">
        <v>2.1817080917917799</v>
      </c>
      <c r="P19" s="50">
        <v>9.7850003184490997E-2</v>
      </c>
      <c r="Q19" s="77">
        <v>0.87091399719609774</v>
      </c>
      <c r="R19" s="35"/>
      <c r="Y19">
        <v>35879.477522535402</v>
      </c>
      <c r="Z19">
        <v>506.29872632318899</v>
      </c>
      <c r="AA19">
        <v>10357.1002852974</v>
      </c>
      <c r="AB19">
        <v>225.77269096506501</v>
      </c>
      <c r="AC19">
        <v>31.747160069282</v>
      </c>
      <c r="AD19">
        <v>3.2364775925559601</v>
      </c>
      <c r="AE19">
        <v>208269.98569117099</v>
      </c>
      <c r="AF19">
        <v>9658.8620547468399</v>
      </c>
      <c r="AG19">
        <v>2.5072769710209998E-3</v>
      </c>
      <c r="AH19">
        <v>1.9937610470889999E-3</v>
      </c>
      <c r="AI19">
        <v>360.43877609696102</v>
      </c>
      <c r="AJ19">
        <v>27.2176102699868</v>
      </c>
      <c r="AK19">
        <v>8.2655551214771208</v>
      </c>
      <c r="AL19">
        <v>0.74903025493789899</v>
      </c>
      <c r="AM19">
        <v>5.5527643874465002E-2</v>
      </c>
      <c r="AN19">
        <v>1.6291050009185001E-2</v>
      </c>
      <c r="AO19">
        <v>0.102611724847676</v>
      </c>
      <c r="AP19">
        <v>2.0695856342537001E-2</v>
      </c>
      <c r="AQ19">
        <v>0.31674754534069899</v>
      </c>
      <c r="AR19">
        <v>3.8880207136175002E-2</v>
      </c>
      <c r="AS19">
        <v>99.663588525891996</v>
      </c>
      <c r="AT19">
        <v>0.78983248193348399</v>
      </c>
      <c r="AU19">
        <v>15.6512948416113</v>
      </c>
      <c r="AV19">
        <v>0.15172498339749799</v>
      </c>
      <c r="AW19">
        <v>0.17120678993225799</v>
      </c>
      <c r="AX19">
        <v>4.013869334737E-3</v>
      </c>
    </row>
    <row r="20" spans="1:50" x14ac:dyDescent="0.25">
      <c r="A20" t="s">
        <v>1030</v>
      </c>
      <c r="B20">
        <v>269.31599842710801</v>
      </c>
      <c r="C20">
        <v>843.66765902052305</v>
      </c>
      <c r="D20" s="63">
        <v>12.731267456038101</v>
      </c>
      <c r="E20">
        <v>0.28249430580325402</v>
      </c>
      <c r="F20" s="31">
        <f t="shared" si="4"/>
        <v>13.081126294193819</v>
      </c>
      <c r="G20" s="31">
        <f t="shared" si="5"/>
        <v>0.28249430580325402</v>
      </c>
      <c r="H20" s="52">
        <v>0.46515587645446999</v>
      </c>
      <c r="I20" s="52">
        <v>2.0862925175139001E-2</v>
      </c>
      <c r="J20" s="85">
        <v>0.49472216430929877</v>
      </c>
      <c r="K20" s="63">
        <v>27.422483480822599</v>
      </c>
      <c r="L20">
        <v>1.0696351013348899</v>
      </c>
      <c r="M20" s="32">
        <f t="shared" si="6"/>
        <v>28.176061099317668</v>
      </c>
      <c r="N20" s="92">
        <f t="shared" si="7"/>
        <v>1.0696351013348899</v>
      </c>
      <c r="O20" s="50">
        <v>2.1512162348199801</v>
      </c>
      <c r="P20" s="50">
        <v>9.6504508734975E-2</v>
      </c>
      <c r="Q20" s="77">
        <v>0.86949146911485964</v>
      </c>
      <c r="R20" s="35"/>
      <c r="Y20">
        <v>34738.353712333497</v>
      </c>
      <c r="Z20">
        <v>555.57033536345295</v>
      </c>
      <c r="AA20">
        <v>10448.9495263628</v>
      </c>
      <c r="AB20">
        <v>234.27677730562601</v>
      </c>
      <c r="AC20">
        <v>29.5652593336847</v>
      </c>
      <c r="AD20">
        <v>3.0492119938439601</v>
      </c>
      <c r="AE20">
        <v>210386.72586330501</v>
      </c>
      <c r="AF20">
        <v>9868.2561054253492</v>
      </c>
      <c r="AG20">
        <v>2.386242795164E-3</v>
      </c>
      <c r="AH20">
        <v>1.9178307241029999E-3</v>
      </c>
      <c r="AI20">
        <v>353.95629739630601</v>
      </c>
      <c r="AJ20">
        <v>25.313739246749599</v>
      </c>
      <c r="AK20">
        <v>7.8869047595508102</v>
      </c>
      <c r="AL20">
        <v>0.52795839305577397</v>
      </c>
      <c r="AM20">
        <v>0.44786924485174601</v>
      </c>
      <c r="AN20">
        <v>4.6524236677458003E-2</v>
      </c>
      <c r="AO20">
        <v>0.199748710703263</v>
      </c>
      <c r="AP20">
        <v>2.8533897640584002E-2</v>
      </c>
      <c r="AQ20">
        <v>0.35769871538101</v>
      </c>
      <c r="AR20">
        <v>4.0747293841793999E-2</v>
      </c>
      <c r="AS20">
        <v>99.083548091041905</v>
      </c>
      <c r="AT20">
        <v>0.95514500978480799</v>
      </c>
      <c r="AU20">
        <v>15.333987860096601</v>
      </c>
      <c r="AV20">
        <v>0.14881887539970101</v>
      </c>
      <c r="AW20">
        <v>0.16456317036902901</v>
      </c>
      <c r="AX20">
        <v>4.0254215901139997E-3</v>
      </c>
    </row>
    <row r="21" spans="1:50" x14ac:dyDescent="0.25">
      <c r="A21" t="s">
        <v>1031</v>
      </c>
      <c r="B21">
        <v>211.82320307227101</v>
      </c>
      <c r="C21">
        <v>672.98258306790399</v>
      </c>
      <c r="D21" s="63">
        <v>13.072167547975701</v>
      </c>
      <c r="E21">
        <v>0.395443377563649</v>
      </c>
      <c r="F21" s="31">
        <f t="shared" si="4"/>
        <v>13.431394417280265</v>
      </c>
      <c r="G21" s="31">
        <f t="shared" si="5"/>
        <v>0.395443377563649</v>
      </c>
      <c r="H21" s="52">
        <v>0.458337271432399</v>
      </c>
      <c r="I21" s="52">
        <v>2.7866495555353001E-2</v>
      </c>
      <c r="J21" s="85">
        <v>0.49755319596990094</v>
      </c>
      <c r="K21" s="63">
        <v>28.505898574604299</v>
      </c>
      <c r="L21">
        <v>1.4032168665740701</v>
      </c>
      <c r="M21" s="32">
        <f t="shared" si="6"/>
        <v>29.289248746952289</v>
      </c>
      <c r="N21" s="92">
        <f t="shared" si="7"/>
        <v>1.4032168665740701</v>
      </c>
      <c r="O21" s="50">
        <v>2.1822449163036701</v>
      </c>
      <c r="P21" s="50">
        <v>0.123780134054622</v>
      </c>
      <c r="Q21" s="77">
        <v>0.86784587277213265</v>
      </c>
      <c r="R21" s="35"/>
      <c r="Y21">
        <v>37860.888741848299</v>
      </c>
      <c r="Z21">
        <v>637.40618510818103</v>
      </c>
      <c r="AA21">
        <v>10048.707822278</v>
      </c>
      <c r="AB21">
        <v>238.65761461069499</v>
      </c>
      <c r="AC21">
        <v>20.799674929395099</v>
      </c>
      <c r="AD21">
        <v>2.8828353672527798</v>
      </c>
      <c r="AE21">
        <v>206626.438277384</v>
      </c>
      <c r="AF21">
        <v>9587.9745080070807</v>
      </c>
      <c r="AG21">
        <v>1.117174145489E-3</v>
      </c>
      <c r="AH21">
        <v>1.5016794148930001E-3</v>
      </c>
      <c r="AI21">
        <v>349.45259380132501</v>
      </c>
      <c r="AJ21">
        <v>27.698694291649499</v>
      </c>
      <c r="AK21">
        <v>6.3894025589696701</v>
      </c>
      <c r="AL21">
        <v>0.527753158279193</v>
      </c>
      <c r="AM21">
        <v>4.1981704971559997E-3</v>
      </c>
      <c r="AN21">
        <v>5.0322694789010003E-3</v>
      </c>
      <c r="AO21">
        <v>5.2509672568559998E-2</v>
      </c>
      <c r="AP21">
        <v>1.6657830888041E-2</v>
      </c>
      <c r="AQ21">
        <v>0.26958401499423701</v>
      </c>
      <c r="AR21">
        <v>4.0376487715679997E-2</v>
      </c>
      <c r="AS21">
        <v>83.091289621143503</v>
      </c>
      <c r="AT21">
        <v>0.82451934112045999</v>
      </c>
      <c r="AU21">
        <v>12.9504327008607</v>
      </c>
      <c r="AV21">
        <v>0.134882169949127</v>
      </c>
      <c r="AW21">
        <v>0.13545344178845001</v>
      </c>
      <c r="AX21">
        <v>4.5255390282989997E-3</v>
      </c>
    </row>
    <row r="22" spans="1:50" x14ac:dyDescent="0.25">
      <c r="A22" t="s">
        <v>1032</v>
      </c>
      <c r="B22">
        <v>261.71673517042302</v>
      </c>
      <c r="C22">
        <v>944.75810564676499</v>
      </c>
      <c r="D22" s="63">
        <v>8.4935876600962299</v>
      </c>
      <c r="E22">
        <v>0.183009410084675</v>
      </c>
      <c r="F22" s="31">
        <f t="shared" si="4"/>
        <v>8.7269938563603482</v>
      </c>
      <c r="G22" s="31">
        <f t="shared" si="5"/>
        <v>0.183009410084675</v>
      </c>
      <c r="H22" s="52">
        <v>0.40356339178543499</v>
      </c>
      <c r="I22" s="52">
        <v>1.8065783070377001E-2</v>
      </c>
      <c r="J22" s="85">
        <v>0.48132367077088173</v>
      </c>
      <c r="K22" s="63">
        <v>21.074965640858199</v>
      </c>
      <c r="L22">
        <v>0.83407178130834203</v>
      </c>
      <c r="M22" s="32">
        <f t="shared" si="6"/>
        <v>21.654111670013794</v>
      </c>
      <c r="N22" s="92">
        <f t="shared" si="7"/>
        <v>0.83407178130834203</v>
      </c>
      <c r="O22" s="50">
        <v>2.47547473625563</v>
      </c>
      <c r="P22" s="50">
        <v>0.11077037926147899</v>
      </c>
      <c r="Q22" s="77">
        <v>0.88444617632844247</v>
      </c>
      <c r="R22" s="35"/>
      <c r="Y22">
        <v>37469.940841704098</v>
      </c>
      <c r="Z22">
        <v>514.25734584451004</v>
      </c>
      <c r="AA22">
        <v>10046.9709402144</v>
      </c>
      <c r="AB22">
        <v>190.374816498456</v>
      </c>
      <c r="AC22">
        <v>20.225336093715502</v>
      </c>
      <c r="AD22">
        <v>2.5459448320227298</v>
      </c>
      <c r="AE22">
        <v>209132.83545207299</v>
      </c>
      <c r="AF22">
        <v>9821.5173906826294</v>
      </c>
      <c r="AG22">
        <v>1.3950088117161001E-2</v>
      </c>
      <c r="AH22">
        <v>4.7431457096800004E-3</v>
      </c>
      <c r="AI22">
        <v>341.693736425238</v>
      </c>
      <c r="AJ22">
        <v>24.641109629050298</v>
      </c>
      <c r="AK22">
        <v>8.5390634940216792</v>
      </c>
      <c r="AL22">
        <v>0.53332113930989</v>
      </c>
      <c r="AM22">
        <v>1.5373808995670001E-2</v>
      </c>
      <c r="AN22">
        <v>8.6249509619280001E-3</v>
      </c>
      <c r="AO22">
        <v>6.3172219726564005E-2</v>
      </c>
      <c r="AP22">
        <v>1.6364200750784E-2</v>
      </c>
      <c r="AQ22">
        <v>0.28239009025119399</v>
      </c>
      <c r="AR22">
        <v>3.7005547879737997E-2</v>
      </c>
      <c r="AS22">
        <v>78.501061817711701</v>
      </c>
      <c r="AT22">
        <v>0.59581475101783199</v>
      </c>
      <c r="AU22">
        <v>11.965119145567099</v>
      </c>
      <c r="AV22">
        <v>0.111510810564572</v>
      </c>
      <c r="AW22">
        <v>0.19264335830458501</v>
      </c>
      <c r="AX22">
        <v>5.4335041857400002E-3</v>
      </c>
    </row>
    <row r="23" spans="1:50" x14ac:dyDescent="0.25">
      <c r="A23" t="s">
        <v>1033</v>
      </c>
      <c r="B23">
        <v>217.57274790357201</v>
      </c>
      <c r="C23">
        <v>723.54845636105995</v>
      </c>
      <c r="D23" s="63">
        <v>10.554125192126101</v>
      </c>
      <c r="E23">
        <v>0.25237977097192699</v>
      </c>
      <c r="F23" s="31">
        <f t="shared" si="4"/>
        <v>10.844155543795132</v>
      </c>
      <c r="G23" s="31">
        <f t="shared" si="5"/>
        <v>0.25237977097192699</v>
      </c>
      <c r="H23" s="52">
        <v>0.43864771272183201</v>
      </c>
      <c r="I23" s="52">
        <v>2.1706316826447001E-2</v>
      </c>
      <c r="J23" s="85">
        <v>0.48323906114102949</v>
      </c>
      <c r="K23" s="63">
        <v>24.034185680202299</v>
      </c>
      <c r="L23">
        <v>1.03926757765837</v>
      </c>
      <c r="M23" s="32">
        <f t="shared" si="6"/>
        <v>24.694651914780255</v>
      </c>
      <c r="N23" s="92">
        <f t="shared" si="7"/>
        <v>1.03926757765837</v>
      </c>
      <c r="O23" s="50">
        <v>2.2790380565495099</v>
      </c>
      <c r="P23" s="50">
        <v>0.112683044234969</v>
      </c>
      <c r="Q23" s="77">
        <v>0.87456274390905642</v>
      </c>
      <c r="R23" s="35"/>
      <c r="Y23">
        <v>37471.359887647901</v>
      </c>
      <c r="Z23">
        <v>517.19664786051896</v>
      </c>
      <c r="AA23">
        <v>9935.8337705701397</v>
      </c>
      <c r="AB23">
        <v>188.523563018559</v>
      </c>
      <c r="AC23">
        <v>22.1380354855531</v>
      </c>
      <c r="AD23">
        <v>2.6131882914149802</v>
      </c>
      <c r="AE23">
        <v>205146.135484611</v>
      </c>
      <c r="AF23">
        <v>9504.1631913779402</v>
      </c>
      <c r="AG23">
        <v>4.6565677833560002E-3</v>
      </c>
      <c r="AH23">
        <v>2.7312375980670001E-3</v>
      </c>
      <c r="AI23">
        <v>335.02433765486001</v>
      </c>
      <c r="AJ23">
        <v>24.664000087143499</v>
      </c>
      <c r="AK23">
        <v>6.2395265747937803</v>
      </c>
      <c r="AL23">
        <v>0.44771317105284097</v>
      </c>
      <c r="AM23">
        <v>3.0867541137412999E-2</v>
      </c>
      <c r="AN23">
        <v>1.2188903563694E-2</v>
      </c>
      <c r="AO23">
        <v>7.0108124870645994E-2</v>
      </c>
      <c r="AP23">
        <v>1.7185097490163E-2</v>
      </c>
      <c r="AQ23">
        <v>0.250488979218639</v>
      </c>
      <c r="AR23">
        <v>3.4727003448132003E-2</v>
      </c>
      <c r="AS23">
        <v>75.004620443519102</v>
      </c>
      <c r="AT23">
        <v>0.58457873523165205</v>
      </c>
      <c r="AU23">
        <v>11.302881813609099</v>
      </c>
      <c r="AV23">
        <v>0.10072414198266399</v>
      </c>
      <c r="AW23">
        <v>0.14661883500149001</v>
      </c>
      <c r="AX23">
        <v>3.7680251086900001E-3</v>
      </c>
    </row>
    <row r="24" spans="1:50" x14ac:dyDescent="0.25">
      <c r="A24" t="s">
        <v>1034</v>
      </c>
      <c r="B24">
        <v>183.00600333673799</v>
      </c>
      <c r="C24">
        <v>666.12236692999295</v>
      </c>
      <c r="D24" s="63">
        <v>10.714349685793</v>
      </c>
      <c r="E24">
        <v>0.39458247695995702</v>
      </c>
      <c r="F24" s="31">
        <f t="shared" si="4"/>
        <v>11.008783051960938</v>
      </c>
      <c r="G24" s="31">
        <f t="shared" si="5"/>
        <v>0.39458247695995702</v>
      </c>
      <c r="H24" s="52">
        <v>0.39844724991396002</v>
      </c>
      <c r="I24" s="52">
        <v>3.3052167283720998E-2</v>
      </c>
      <c r="J24" s="85">
        <v>0.44395900548225076</v>
      </c>
      <c r="K24" s="63">
        <v>27.015084892996001</v>
      </c>
      <c r="L24">
        <v>1.83615272333183</v>
      </c>
      <c r="M24" s="32">
        <f t="shared" si="6"/>
        <v>27.757467082827311</v>
      </c>
      <c r="N24" s="92">
        <f t="shared" si="7"/>
        <v>1.83615272333183</v>
      </c>
      <c r="O24" s="50">
        <v>2.49869179007041</v>
      </c>
      <c r="P24" s="50">
        <v>0.19393372986327201</v>
      </c>
      <c r="Q24" s="77">
        <v>0.87571301472066732</v>
      </c>
      <c r="R24" s="35"/>
      <c r="Y24">
        <v>36208.816519684297</v>
      </c>
      <c r="Z24">
        <v>651.42504022532898</v>
      </c>
      <c r="AA24">
        <v>10032.7010611719</v>
      </c>
      <c r="AB24">
        <v>275.10747960071097</v>
      </c>
      <c r="AC24">
        <v>22.382747950665902</v>
      </c>
      <c r="AD24">
        <v>3.65211796860808</v>
      </c>
      <c r="AE24">
        <v>207901.22946027</v>
      </c>
      <c r="AF24">
        <v>9882.0213749371505</v>
      </c>
      <c r="AG24">
        <v>4.5155200504610003E-3</v>
      </c>
      <c r="AH24">
        <v>3.8474933849119998E-3</v>
      </c>
      <c r="AI24">
        <v>339.33462503784602</v>
      </c>
      <c r="AJ24">
        <v>27.4676399152183</v>
      </c>
      <c r="AK24">
        <v>5.2286288413915702</v>
      </c>
      <c r="AL24">
        <v>0.55401536148867403</v>
      </c>
      <c r="AM24">
        <v>1.7101584641792001E-2</v>
      </c>
      <c r="AN24">
        <v>1.3054429701675E-2</v>
      </c>
      <c r="AO24">
        <v>4.5528724472450002E-2</v>
      </c>
      <c r="AP24">
        <v>1.9931873653912999E-2</v>
      </c>
      <c r="AQ24">
        <v>0.28107092073537698</v>
      </c>
      <c r="AR24">
        <v>5.2959585671367999E-2</v>
      </c>
      <c r="AS24">
        <v>72.829292047421802</v>
      </c>
      <c r="AT24">
        <v>0.97261425399783197</v>
      </c>
      <c r="AU24">
        <v>10.5665206926311</v>
      </c>
      <c r="AV24">
        <v>0.14469070602721801</v>
      </c>
      <c r="AW24">
        <v>0.133823007159493</v>
      </c>
      <c r="AX24">
        <v>5.9758363663729996E-3</v>
      </c>
    </row>
    <row r="25" spans="1:50" x14ac:dyDescent="0.25">
      <c r="A25" t="s">
        <v>1035</v>
      </c>
      <c r="B25">
        <v>194.83056410264999</v>
      </c>
      <c r="C25">
        <v>559.02212274473004</v>
      </c>
      <c r="D25" s="63">
        <v>16.319070873840101</v>
      </c>
      <c r="E25">
        <v>0.44241636766484199</v>
      </c>
      <c r="F25" s="31">
        <f t="shared" si="4"/>
        <v>16.767523566819598</v>
      </c>
      <c r="G25" s="31">
        <f t="shared" si="5"/>
        <v>0.44241636766484199</v>
      </c>
      <c r="H25" s="52">
        <v>0.50826613225105399</v>
      </c>
      <c r="I25" s="52">
        <v>3.0268446569496E-2</v>
      </c>
      <c r="J25" s="85">
        <v>0.45523620722497005</v>
      </c>
      <c r="K25" s="63">
        <v>32.159655677190401</v>
      </c>
      <c r="L25">
        <v>1.47093485480294</v>
      </c>
      <c r="M25" s="32">
        <f t="shared" si="6"/>
        <v>33.043412130313499</v>
      </c>
      <c r="N25" s="92">
        <f t="shared" si="7"/>
        <v>1.47093485480294</v>
      </c>
      <c r="O25" s="50">
        <v>1.9673890148134701</v>
      </c>
      <c r="P25" s="50">
        <v>0.104587516242023</v>
      </c>
      <c r="Q25" s="77">
        <v>0.86038422964426764</v>
      </c>
      <c r="R25" s="35"/>
      <c r="Y25">
        <v>40157.958533231496</v>
      </c>
      <c r="Z25">
        <v>570.20356459568404</v>
      </c>
      <c r="AA25">
        <v>10187.047776090099</v>
      </c>
      <c r="AB25">
        <v>206.988675070173</v>
      </c>
      <c r="AC25">
        <v>21.8758045580574</v>
      </c>
      <c r="AD25">
        <v>2.5358848744195899</v>
      </c>
      <c r="AE25">
        <v>202441.273345644</v>
      </c>
      <c r="AF25">
        <v>9380.3772484050096</v>
      </c>
      <c r="AG25">
        <v>4.2087411884440002E-3</v>
      </c>
      <c r="AH25">
        <v>2.6634580637940001E-3</v>
      </c>
      <c r="AI25">
        <v>360.254727419022</v>
      </c>
      <c r="AJ25">
        <v>25.8501000743133</v>
      </c>
      <c r="AK25">
        <v>4.9089537430013799</v>
      </c>
      <c r="AL25">
        <v>0.45131527110610797</v>
      </c>
      <c r="AM25">
        <v>1.7339563551340999E-2</v>
      </c>
      <c r="AN25">
        <v>9.3673120882329999E-3</v>
      </c>
      <c r="AO25">
        <v>6.0582846958495001E-2</v>
      </c>
      <c r="AP25">
        <v>1.6392042716871998E-2</v>
      </c>
      <c r="AQ25">
        <v>0.30923516959542302</v>
      </c>
      <c r="AR25">
        <v>3.9606315153174997E-2</v>
      </c>
      <c r="AS25">
        <v>90.141988896432196</v>
      </c>
      <c r="AT25">
        <v>0.71193693384703405</v>
      </c>
      <c r="AU25">
        <v>14.1991918521709</v>
      </c>
      <c r="AV25">
        <v>0.13714734405964499</v>
      </c>
      <c r="AW25">
        <v>0.119210127973731</v>
      </c>
      <c r="AX25">
        <v>3.4175726654289999E-3</v>
      </c>
    </row>
    <row r="26" spans="1:50" x14ac:dyDescent="0.25">
      <c r="A26" t="s">
        <v>1036</v>
      </c>
      <c r="B26">
        <v>190.24963224858499</v>
      </c>
      <c r="C26">
        <v>557.01105860368295</v>
      </c>
      <c r="D26" s="63">
        <v>13.500091342441101</v>
      </c>
      <c r="E26">
        <v>0.44157227465448701</v>
      </c>
      <c r="F26" s="31">
        <f t="shared" si="4"/>
        <v>13.871077678905381</v>
      </c>
      <c r="G26" s="31">
        <f t="shared" si="5"/>
        <v>0.44157227465448701</v>
      </c>
      <c r="H26" s="52">
        <v>0.49843649681042301</v>
      </c>
      <c r="I26" s="52">
        <v>3.2491223550151001E-2</v>
      </c>
      <c r="J26" s="85">
        <v>0.50177481437351434</v>
      </c>
      <c r="K26" s="63">
        <v>27.0831838613319</v>
      </c>
      <c r="L26">
        <v>1.50690653196538</v>
      </c>
      <c r="M26" s="32">
        <f t="shared" si="6"/>
        <v>27.827437430114585</v>
      </c>
      <c r="N26" s="92">
        <f t="shared" si="7"/>
        <v>1.50690653196538</v>
      </c>
      <c r="O26" s="50">
        <v>2.00923684999128</v>
      </c>
      <c r="P26" s="50">
        <v>0.13035559861152499</v>
      </c>
      <c r="Q26" s="77">
        <v>0.85760645990907536</v>
      </c>
      <c r="R26" s="35"/>
      <c r="Y26">
        <v>42037.967427698997</v>
      </c>
      <c r="Z26">
        <v>590.57458787097596</v>
      </c>
      <c r="AA26">
        <v>9806.6103806191404</v>
      </c>
      <c r="AB26">
        <v>224.08807308637901</v>
      </c>
      <c r="AC26">
        <v>23.2915950688602</v>
      </c>
      <c r="AD26">
        <v>3.1137585729327002</v>
      </c>
      <c r="AE26">
        <v>199675.991894565</v>
      </c>
      <c r="AF26">
        <v>9252.6266197520508</v>
      </c>
      <c r="AG26">
        <v>1.4100569654840001E-3</v>
      </c>
      <c r="AH26">
        <v>1.855037769518E-3</v>
      </c>
      <c r="AI26">
        <v>358.14574923657699</v>
      </c>
      <c r="AJ26">
        <v>28.440828780408001</v>
      </c>
      <c r="AK26">
        <v>4.5768944893505701</v>
      </c>
      <c r="AL26">
        <v>0.51133146564078302</v>
      </c>
      <c r="AM26">
        <v>2.0581441626702002E-2</v>
      </c>
      <c r="AN26">
        <v>1.2246294270177E-2</v>
      </c>
      <c r="AO26">
        <v>5.5524874131564997E-2</v>
      </c>
      <c r="AP26">
        <v>1.8827940384669999E-2</v>
      </c>
      <c r="AQ26">
        <v>0.32907564128635303</v>
      </c>
      <c r="AR26">
        <v>4.9014942754389002E-2</v>
      </c>
      <c r="AS26">
        <v>78.162653013107303</v>
      </c>
      <c r="AT26">
        <v>0.66529179837373598</v>
      </c>
      <c r="AU26">
        <v>11.5858171388866</v>
      </c>
      <c r="AV26">
        <v>0.11454273178296</v>
      </c>
      <c r="AW26">
        <v>0.117318095018923</v>
      </c>
      <c r="AX26">
        <v>3.9086648661910001E-3</v>
      </c>
    </row>
    <row r="27" spans="1:50" x14ac:dyDescent="0.25">
      <c r="A27" t="s">
        <v>1037</v>
      </c>
      <c r="B27">
        <v>307.22913003767201</v>
      </c>
      <c r="C27">
        <v>939.79745121811402</v>
      </c>
      <c r="D27" s="63">
        <v>13.8809259979129</v>
      </c>
      <c r="E27">
        <v>0.29277545651084902</v>
      </c>
      <c r="F27" s="31">
        <f t="shared" si="4"/>
        <v>14.26237777865073</v>
      </c>
      <c r="G27" s="31">
        <f t="shared" si="5"/>
        <v>0.29277545651084902</v>
      </c>
      <c r="H27" s="52">
        <v>0.47617364056391098</v>
      </c>
      <c r="I27" s="52">
        <v>1.9961349396433001E-2</v>
      </c>
      <c r="J27" s="85">
        <v>0.50314328630513705</v>
      </c>
      <c r="K27" s="63">
        <v>29.175182129920199</v>
      </c>
      <c r="L27">
        <v>1.06805933694552</v>
      </c>
      <c r="M27" s="32">
        <f t="shared" si="6"/>
        <v>29.976924404065446</v>
      </c>
      <c r="N27" s="92">
        <f t="shared" si="7"/>
        <v>1.06805933694552</v>
      </c>
      <c r="O27" s="50">
        <v>2.1016481520554202</v>
      </c>
      <c r="P27" s="50">
        <v>8.8143895312942006E-2</v>
      </c>
      <c r="Q27" s="77">
        <v>0.87287001771282902</v>
      </c>
      <c r="R27" s="35"/>
      <c r="Y27">
        <v>39277.592752314798</v>
      </c>
      <c r="Z27">
        <v>603.76503532527397</v>
      </c>
      <c r="AA27">
        <v>10042.6750418145</v>
      </c>
      <c r="AB27">
        <v>206.83997099947601</v>
      </c>
      <c r="AC27">
        <v>29.051991272478499</v>
      </c>
      <c r="AD27">
        <v>2.72927875025607</v>
      </c>
      <c r="AE27">
        <v>205752.02975771599</v>
      </c>
      <c r="AF27">
        <v>9797.2728447965601</v>
      </c>
      <c r="AG27">
        <v>4.8480481083727003E-2</v>
      </c>
      <c r="AH27">
        <v>8.4964526370360002E-3</v>
      </c>
      <c r="AI27">
        <v>354.08412289108202</v>
      </c>
      <c r="AJ27">
        <v>35.0907584913394</v>
      </c>
      <c r="AK27">
        <v>8.2398663459760009</v>
      </c>
      <c r="AL27">
        <v>0.536446370683901</v>
      </c>
      <c r="AM27">
        <v>8.6034408474600001E-3</v>
      </c>
      <c r="AN27">
        <v>6.1926618726090002E-3</v>
      </c>
      <c r="AO27">
        <v>6.0001841004115999E-2</v>
      </c>
      <c r="AP27">
        <v>1.5311698226532999E-2</v>
      </c>
      <c r="AQ27">
        <v>0.348138201089915</v>
      </c>
      <c r="AR27">
        <v>3.9423093349559998E-2</v>
      </c>
      <c r="AS27">
        <v>108.39955456521</v>
      </c>
      <c r="AT27">
        <v>0.99694341646051199</v>
      </c>
      <c r="AU27">
        <v>17.953044064345999</v>
      </c>
      <c r="AV27">
        <v>0.17957781737838399</v>
      </c>
      <c r="AW27">
        <v>0.176859893710584</v>
      </c>
      <c r="AX27">
        <v>4.6369316885509996E-3</v>
      </c>
    </row>
    <row r="28" spans="1:50" x14ac:dyDescent="0.25">
      <c r="A28" t="s">
        <v>1038</v>
      </c>
      <c r="B28">
        <v>191.67631654320999</v>
      </c>
      <c r="C28">
        <v>570.04028931917003</v>
      </c>
      <c r="D28" s="63">
        <v>15.5294036369521</v>
      </c>
      <c r="E28">
        <v>0.41996960404502298</v>
      </c>
      <c r="F28" s="31">
        <f t="shared" si="4"/>
        <v>15.956156050444008</v>
      </c>
      <c r="G28" s="31">
        <f t="shared" si="5"/>
        <v>0.41996960404502298</v>
      </c>
      <c r="H28" s="52">
        <v>0.48972297459535102</v>
      </c>
      <c r="I28" s="52">
        <v>2.6141179503276001E-2</v>
      </c>
      <c r="J28" s="85">
        <v>0.50662705701137145</v>
      </c>
      <c r="K28" s="63">
        <v>31.777838130265302</v>
      </c>
      <c r="L28">
        <v>1.46365364705704</v>
      </c>
      <c r="M28" s="32">
        <f t="shared" si="6"/>
        <v>32.651102128979133</v>
      </c>
      <c r="N28" s="92">
        <f t="shared" si="7"/>
        <v>1.46365364705704</v>
      </c>
      <c r="O28" s="50">
        <v>2.0419075755181799</v>
      </c>
      <c r="P28" s="50">
        <v>0.10897949061123299</v>
      </c>
      <c r="Q28" s="77">
        <v>0.86298903465736576</v>
      </c>
      <c r="R28" s="35"/>
      <c r="Y28">
        <v>41594.351824232297</v>
      </c>
      <c r="Z28">
        <v>579.55173375182699</v>
      </c>
      <c r="AA28">
        <v>9747.7604432155495</v>
      </c>
      <c r="AB28">
        <v>196.95472838797099</v>
      </c>
      <c r="AC28">
        <v>16.870211963439001</v>
      </c>
      <c r="AD28">
        <v>2.2926603220622002</v>
      </c>
      <c r="AE28">
        <v>200027.43372522399</v>
      </c>
      <c r="AF28">
        <v>9241.4011612439699</v>
      </c>
      <c r="AG28">
        <v>3.2242164570307E-2</v>
      </c>
      <c r="AH28">
        <v>7.1546310939360003E-3</v>
      </c>
      <c r="AI28">
        <v>381.20574376117901</v>
      </c>
      <c r="AJ28">
        <v>27.268878941376901</v>
      </c>
      <c r="AK28">
        <v>4.8904235712773998</v>
      </c>
      <c r="AL28">
        <v>0.40752607951006897</v>
      </c>
      <c r="AM28">
        <v>7.2089765878076001E-2</v>
      </c>
      <c r="AN28">
        <v>1.8567887315476001E-2</v>
      </c>
      <c r="AO28">
        <v>8.6093000754527998E-2</v>
      </c>
      <c r="AP28">
        <v>1.8960952939068999E-2</v>
      </c>
      <c r="AQ28">
        <v>0.26929269431439701</v>
      </c>
      <c r="AR28">
        <v>3.5827410591212999E-2</v>
      </c>
      <c r="AS28">
        <v>84.726546025956793</v>
      </c>
      <c r="AT28">
        <v>0.64444272984422002</v>
      </c>
      <c r="AU28">
        <v>13.0020595450416</v>
      </c>
      <c r="AV28">
        <v>0.112956236900882</v>
      </c>
      <c r="AW28">
        <v>0.114254860486876</v>
      </c>
      <c r="AX28">
        <v>3.872612256338E-3</v>
      </c>
    </row>
    <row r="29" spans="1:50" x14ac:dyDescent="0.25">
      <c r="A29" t="s">
        <v>1039</v>
      </c>
      <c r="B29">
        <v>4045.8653130462098</v>
      </c>
      <c r="C29">
        <v>20145.037963245999</v>
      </c>
      <c r="D29" s="63">
        <v>0.67423710553767502</v>
      </c>
      <c r="E29">
        <v>0.151062554376651</v>
      </c>
      <c r="F29" s="31">
        <f t="shared" si="4"/>
        <v>0.69276533229902626</v>
      </c>
      <c r="G29" s="31">
        <f t="shared" si="5"/>
        <v>0.151062554376651</v>
      </c>
      <c r="H29" s="52">
        <v>0.292687857214258</v>
      </c>
      <c r="I29" s="52">
        <v>1.7125135147094E-2</v>
      </c>
      <c r="J29" s="85">
        <v>0.26114705212094935</v>
      </c>
      <c r="K29" s="63">
        <v>2.3039708291640699</v>
      </c>
      <c r="L29">
        <v>0.47564660853934898</v>
      </c>
      <c r="M29" s="32">
        <f t="shared" si="6"/>
        <v>2.3672846005713084</v>
      </c>
      <c r="N29" s="92">
        <f t="shared" si="7"/>
        <v>0.47564660853934898</v>
      </c>
      <c r="O29" s="50">
        <v>3.4169514023636798</v>
      </c>
      <c r="P29" s="50">
        <v>0.17405704452547799</v>
      </c>
      <c r="Q29" s="77">
        <v>0.24674330326314975</v>
      </c>
      <c r="R29" s="35"/>
      <c r="Y29">
        <v>39425.382072091503</v>
      </c>
      <c r="Z29">
        <v>809.55205176869401</v>
      </c>
      <c r="AA29">
        <v>9941.0692458127796</v>
      </c>
      <c r="AB29">
        <v>210.32131867378001</v>
      </c>
      <c r="AC29">
        <v>26.617460343609</v>
      </c>
      <c r="AD29">
        <v>2.8014823448751001</v>
      </c>
      <c r="AE29">
        <v>203607.05862477</v>
      </c>
      <c r="AF29">
        <v>9911.4879387494802</v>
      </c>
      <c r="AG29">
        <v>8.0867998375749994E-3</v>
      </c>
      <c r="AH29">
        <v>3.398328304299E-3</v>
      </c>
      <c r="AI29">
        <v>354.48420788929798</v>
      </c>
      <c r="AJ29">
        <v>35.906763870715203</v>
      </c>
      <c r="AK29">
        <v>140.77639711825799</v>
      </c>
      <c r="AL29">
        <v>58.347200868260401</v>
      </c>
      <c r="AM29">
        <v>9.3476176091509995E-3</v>
      </c>
      <c r="AN29">
        <v>6.3315759902319996E-3</v>
      </c>
      <c r="AO29">
        <v>6.4271061800682996E-2</v>
      </c>
      <c r="AP29">
        <v>1.5548657547816E-2</v>
      </c>
      <c r="AQ29">
        <v>0.32217053494544601</v>
      </c>
      <c r="AR29">
        <v>3.7195924054629001E-2</v>
      </c>
      <c r="AS29">
        <v>107.89086643512501</v>
      </c>
      <c r="AT29">
        <v>1.2294946016002299</v>
      </c>
      <c r="AU29">
        <v>17.757431917194101</v>
      </c>
      <c r="AV29">
        <v>0.21502580585815201</v>
      </c>
      <c r="AW29">
        <v>3.6456971792063402</v>
      </c>
      <c r="AX29">
        <v>1.47030368968965</v>
      </c>
    </row>
    <row r="30" spans="1:50" x14ac:dyDescent="0.25">
      <c r="A30" t="s">
        <v>1040</v>
      </c>
      <c r="B30">
        <v>15870.548795577601</v>
      </c>
      <c r="C30">
        <v>81555.541117578206</v>
      </c>
      <c r="D30" s="63">
        <v>0.119262381583114</v>
      </c>
      <c r="E30">
        <v>2.904169983757E-2</v>
      </c>
      <c r="F30" s="31">
        <f t="shared" si="4"/>
        <v>0.12253974563193565</v>
      </c>
      <c r="G30" s="31">
        <f t="shared" si="5"/>
        <v>2.904169983757E-2</v>
      </c>
      <c r="H30" s="52">
        <v>0.28359928052309402</v>
      </c>
      <c r="I30" s="52">
        <v>1.7052035609373E-2</v>
      </c>
      <c r="J30" s="85">
        <v>0.24691788674398921</v>
      </c>
      <c r="K30" s="63">
        <v>0.420762134107726</v>
      </c>
      <c r="L30">
        <v>9.8618709124816004E-2</v>
      </c>
      <c r="M30" s="32">
        <f t="shared" si="6"/>
        <v>0.43232479681096164</v>
      </c>
      <c r="N30" s="92">
        <f t="shared" si="7"/>
        <v>9.8618709124816004E-2</v>
      </c>
      <c r="O30" s="50">
        <v>3.5262260449551901</v>
      </c>
      <c r="P30" s="50">
        <v>0.177883048410755</v>
      </c>
      <c r="Q30" s="77">
        <v>0.21522947694386818</v>
      </c>
      <c r="R30" s="35"/>
      <c r="Y30">
        <v>39469.484056669098</v>
      </c>
      <c r="Z30">
        <v>646.349186762876</v>
      </c>
      <c r="AA30">
        <v>9734.4219405455206</v>
      </c>
      <c r="AB30">
        <v>204.67031270625699</v>
      </c>
      <c r="AC30">
        <v>16.592127578019799</v>
      </c>
      <c r="AD30">
        <v>1.8861968642143001</v>
      </c>
      <c r="AE30">
        <v>205837.29259820699</v>
      </c>
      <c r="AF30">
        <v>9765.1882394582008</v>
      </c>
      <c r="AG30">
        <v>8.1634374451350009E-3</v>
      </c>
      <c r="AH30">
        <v>3.430548971358E-3</v>
      </c>
      <c r="AI30">
        <v>363.33037020181803</v>
      </c>
      <c r="AJ30">
        <v>36.135561585330301</v>
      </c>
      <c r="AK30">
        <v>579.26440558530396</v>
      </c>
      <c r="AL30">
        <v>207.55985090120299</v>
      </c>
      <c r="AM30">
        <v>2.2394647180509999E-2</v>
      </c>
      <c r="AN30">
        <v>9.8505250678150007E-3</v>
      </c>
      <c r="AO30">
        <v>5.0694500500764003E-2</v>
      </c>
      <c r="AP30">
        <v>1.3860734144170999E-2</v>
      </c>
      <c r="AQ30">
        <v>0.28304185727472297</v>
      </c>
      <c r="AR30">
        <v>3.9465903838073003E-2</v>
      </c>
      <c r="AS30">
        <v>81.588540465103705</v>
      </c>
      <c r="AT30">
        <v>0.74495760166235103</v>
      </c>
      <c r="AU30">
        <v>12.8200240810763</v>
      </c>
      <c r="AV30">
        <v>0.139084304202684</v>
      </c>
      <c r="AW30">
        <v>14.8993922069786</v>
      </c>
      <c r="AX30">
        <v>5.24986629672342</v>
      </c>
    </row>
    <row r="31" spans="1:50" x14ac:dyDescent="0.25">
      <c r="A31" t="s">
        <v>1041</v>
      </c>
      <c r="B31">
        <v>212.66630858418</v>
      </c>
      <c r="C31">
        <v>702.92787706356103</v>
      </c>
      <c r="D31" s="63">
        <v>12.934230544994101</v>
      </c>
      <c r="E31">
        <v>0.37740857287120799</v>
      </c>
      <c r="F31" s="31">
        <f t="shared" si="4"/>
        <v>13.289666866360806</v>
      </c>
      <c r="G31" s="31">
        <f t="shared" si="5"/>
        <v>0.37740857287120799</v>
      </c>
      <c r="H31" s="52">
        <v>0.44092196262265798</v>
      </c>
      <c r="I31" s="52">
        <v>2.9441112990842001E-2</v>
      </c>
      <c r="J31" s="85">
        <v>0.4369972169057143</v>
      </c>
      <c r="K31" s="63">
        <v>29.341455657813899</v>
      </c>
      <c r="L31">
        <v>1.5449369593312301</v>
      </c>
      <c r="M31" s="32">
        <f t="shared" si="6"/>
        <v>30.147767175633099</v>
      </c>
      <c r="N31" s="92">
        <f t="shared" si="7"/>
        <v>1.5449369593312301</v>
      </c>
      <c r="O31" s="50">
        <v>2.2716046765232401</v>
      </c>
      <c r="P31" s="50">
        <v>0.13972260873926501</v>
      </c>
      <c r="Q31" s="77">
        <v>0.85604220197989866</v>
      </c>
      <c r="R31" s="35"/>
      <c r="Y31">
        <v>38212.511343247301</v>
      </c>
      <c r="Z31">
        <v>856.247475428283</v>
      </c>
      <c r="AA31">
        <v>9621.1487687718309</v>
      </c>
      <c r="AB31">
        <v>257.65794403696901</v>
      </c>
      <c r="AC31">
        <v>21.038509557205199</v>
      </c>
      <c r="AD31">
        <v>2.6306435822259502</v>
      </c>
      <c r="AE31">
        <v>203927.600591333</v>
      </c>
      <c r="AF31">
        <v>10307.117970182</v>
      </c>
      <c r="AG31">
        <v>8.3543321948549992E-3</v>
      </c>
      <c r="AH31">
        <v>4.2089792011780003E-3</v>
      </c>
      <c r="AI31">
        <v>367.94561471480301</v>
      </c>
      <c r="AJ31">
        <v>37.469604896659199</v>
      </c>
      <c r="AK31">
        <v>5.3119179645053398</v>
      </c>
      <c r="AL31">
        <v>0.72347322261693703</v>
      </c>
      <c r="AM31">
        <v>2.92423708085E-3</v>
      </c>
      <c r="AN31">
        <v>4.3437676163499998E-3</v>
      </c>
      <c r="AO31">
        <v>3.4963233704889997E-2</v>
      </c>
      <c r="AP31">
        <v>1.4046599958349001E-2</v>
      </c>
      <c r="AQ31">
        <v>0.30048234041430799</v>
      </c>
      <c r="AR31">
        <v>4.40451795529E-2</v>
      </c>
      <c r="AS31">
        <v>79.779930133127294</v>
      </c>
      <c r="AT31">
        <v>1.23269382218484</v>
      </c>
      <c r="AU31">
        <v>12.4640248943752</v>
      </c>
      <c r="AV31">
        <v>0.18503841878509</v>
      </c>
      <c r="AW31">
        <v>0.13163684059924299</v>
      </c>
      <c r="AX31">
        <v>4.2330280073019999E-3</v>
      </c>
    </row>
    <row r="32" spans="1:50" x14ac:dyDescent="0.25">
      <c r="A32" t="s">
        <v>1042</v>
      </c>
      <c r="B32">
        <v>194.27326341706001</v>
      </c>
      <c r="C32">
        <v>610.18349350365395</v>
      </c>
      <c r="D32" s="63">
        <v>13.309601453292199</v>
      </c>
      <c r="E32">
        <v>0.345777401176318</v>
      </c>
      <c r="F32" s="31">
        <f t="shared" si="4"/>
        <v>13.675353073611509</v>
      </c>
      <c r="G32" s="31">
        <f t="shared" si="5"/>
        <v>0.345777401176318</v>
      </c>
      <c r="H32" s="52">
        <v>0.464756181236129</v>
      </c>
      <c r="I32" s="52">
        <v>2.4396086268065002E-2</v>
      </c>
      <c r="J32" s="85">
        <v>0.49492178318935065</v>
      </c>
      <c r="K32" s="63">
        <v>28.5846026284899</v>
      </c>
      <c r="L32">
        <v>1.3062376657189301</v>
      </c>
      <c r="M32" s="32">
        <f t="shared" si="6"/>
        <v>29.370115610546005</v>
      </c>
      <c r="N32" s="92">
        <f t="shared" si="7"/>
        <v>1.3062376657189301</v>
      </c>
      <c r="O32" s="50">
        <v>2.14953736986249</v>
      </c>
      <c r="P32" s="50">
        <v>0.11270176015196599</v>
      </c>
      <c r="Q32" s="77">
        <v>0.87157415663491322</v>
      </c>
      <c r="R32" s="35"/>
      <c r="Y32">
        <v>37773.007597149597</v>
      </c>
      <c r="Z32">
        <v>567.95037896974497</v>
      </c>
      <c r="AA32">
        <v>10089.040828654101</v>
      </c>
      <c r="AB32">
        <v>220.630158013027</v>
      </c>
      <c r="AC32">
        <v>22.228581413985602</v>
      </c>
      <c r="AD32">
        <v>2.5595218540250899</v>
      </c>
      <c r="AE32">
        <v>207308.28355917099</v>
      </c>
      <c r="AF32">
        <v>9606.0381640258602</v>
      </c>
      <c r="AG32">
        <v>1.4454421854146001E-2</v>
      </c>
      <c r="AH32">
        <v>4.8429977820640003E-3</v>
      </c>
      <c r="AI32">
        <v>363.31171892997003</v>
      </c>
      <c r="AJ32">
        <v>36.190846895723197</v>
      </c>
      <c r="AK32">
        <v>4.9523648381588901</v>
      </c>
      <c r="AL32">
        <v>0.38747105982554297</v>
      </c>
      <c r="AM32">
        <v>2.767561170601E-2</v>
      </c>
      <c r="AN32">
        <v>1.1626977036740999E-2</v>
      </c>
      <c r="AO32">
        <v>7.2026056399507002E-2</v>
      </c>
      <c r="AP32">
        <v>1.7552002430197E-2</v>
      </c>
      <c r="AQ32">
        <v>0.30939644819534301</v>
      </c>
      <c r="AR32">
        <v>3.8858173201743999E-2</v>
      </c>
      <c r="AS32">
        <v>80.602035462848406</v>
      </c>
      <c r="AT32">
        <v>0.73353322590972603</v>
      </c>
      <c r="AU32">
        <v>12.2028390977638</v>
      </c>
      <c r="AV32">
        <v>0.131193476218946</v>
      </c>
      <c r="AW32">
        <v>0.12545368352751801</v>
      </c>
      <c r="AX32">
        <v>3.3267383802099999E-3</v>
      </c>
    </row>
    <row r="33" spans="1:50" x14ac:dyDescent="0.25">
      <c r="A33" t="s">
        <v>1043</v>
      </c>
      <c r="B33">
        <v>191.24418024394799</v>
      </c>
      <c r="C33">
        <v>604.41140333103897</v>
      </c>
      <c r="D33" s="63">
        <v>12.9774073054187</v>
      </c>
      <c r="E33">
        <v>0.33854495999597001</v>
      </c>
      <c r="F33" s="31">
        <f t="shared" si="4"/>
        <v>13.334030136399599</v>
      </c>
      <c r="G33" s="31">
        <f t="shared" si="5"/>
        <v>0.33854495999597001</v>
      </c>
      <c r="H33" s="52">
        <v>0.461611168071276</v>
      </c>
      <c r="I33" s="52">
        <v>2.4401306532373001E-2</v>
      </c>
      <c r="J33" s="85">
        <v>0.49350509878298671</v>
      </c>
      <c r="K33" s="63">
        <v>28.164754722404101</v>
      </c>
      <c r="L33">
        <v>1.29910467868721</v>
      </c>
      <c r="M33" s="32">
        <f t="shared" si="6"/>
        <v>28.938730165002134</v>
      </c>
      <c r="N33" s="92">
        <f t="shared" si="7"/>
        <v>1.29910467868721</v>
      </c>
      <c r="O33" s="50">
        <v>2.1648757593401902</v>
      </c>
      <c r="P33" s="50">
        <v>0.11435228660556</v>
      </c>
      <c r="Q33" s="77">
        <v>0.87322527520460813</v>
      </c>
      <c r="R33" s="35"/>
      <c r="Y33">
        <v>37670.040659705403</v>
      </c>
      <c r="Z33">
        <v>511.86348485629901</v>
      </c>
      <c r="AA33">
        <v>9718.46053455724</v>
      </c>
      <c r="AB33">
        <v>190.411567712237</v>
      </c>
      <c r="AC33">
        <v>16.877317870064399</v>
      </c>
      <c r="AD33">
        <v>2.1509829714135802</v>
      </c>
      <c r="AE33">
        <v>206428.892064004</v>
      </c>
      <c r="AF33">
        <v>9572.2717333299806</v>
      </c>
      <c r="AG33">
        <v>4.6389932955745998E-2</v>
      </c>
      <c r="AH33">
        <v>8.5734467594609995E-3</v>
      </c>
      <c r="AI33">
        <v>354.73248293967299</v>
      </c>
      <c r="AJ33">
        <v>35.375499722988003</v>
      </c>
      <c r="AK33">
        <v>4.9198322674908903</v>
      </c>
      <c r="AL33">
        <v>0.41945586871517598</v>
      </c>
      <c r="AM33">
        <v>7.1997263902110004E-2</v>
      </c>
      <c r="AN33">
        <v>1.8548575480181E-2</v>
      </c>
      <c r="AO33">
        <v>0.13326420578220199</v>
      </c>
      <c r="AP33">
        <v>2.3622471699451E-2</v>
      </c>
      <c r="AQ33">
        <v>0.25162497328640498</v>
      </c>
      <c r="AR33">
        <v>3.4566304351916002E-2</v>
      </c>
      <c r="AS33">
        <v>76.611519308512797</v>
      </c>
      <c r="AT33">
        <v>0.60385621181860405</v>
      </c>
      <c r="AU33">
        <v>11.485347340429801</v>
      </c>
      <c r="AV33">
        <v>0.105386186005996</v>
      </c>
      <c r="AW33">
        <v>0.121051932848335</v>
      </c>
      <c r="AX33">
        <v>3.508745405537E-3</v>
      </c>
    </row>
    <row r="34" spans="1:50" x14ac:dyDescent="0.25">
      <c r="A34" t="s">
        <v>1044</v>
      </c>
      <c r="B34">
        <v>199.51936475892299</v>
      </c>
      <c r="C34">
        <v>666.35557909466104</v>
      </c>
      <c r="D34" s="63">
        <v>11.557605749266701</v>
      </c>
      <c r="E34">
        <v>0.28724286906491397</v>
      </c>
      <c r="F34" s="31">
        <f t="shared" si="4"/>
        <v>11.875212031065654</v>
      </c>
      <c r="G34" s="31">
        <f t="shared" si="5"/>
        <v>0.28724286906491397</v>
      </c>
      <c r="H34" s="52">
        <v>0.43616072722556698</v>
      </c>
      <c r="I34" s="52">
        <v>2.2425412894609999E-2</v>
      </c>
      <c r="J34" s="85">
        <v>0.48337867888385538</v>
      </c>
      <c r="K34" s="63">
        <v>26.6115334292789</v>
      </c>
      <c r="L34">
        <v>1.2030621103905901</v>
      </c>
      <c r="M34" s="32">
        <f t="shared" si="6"/>
        <v>27.342825910507386</v>
      </c>
      <c r="N34" s="92">
        <f t="shared" si="7"/>
        <v>1.2030621103905901</v>
      </c>
      <c r="O34" s="50">
        <v>2.2882012425454801</v>
      </c>
      <c r="P34" s="50">
        <v>0.117591281985332</v>
      </c>
      <c r="Q34" s="77">
        <v>0.8797053652508775</v>
      </c>
      <c r="R34" s="35"/>
      <c r="Y34">
        <v>37226.706487212701</v>
      </c>
      <c r="Z34">
        <v>509.15824923728002</v>
      </c>
      <c r="AA34">
        <v>9985.3602278333892</v>
      </c>
      <c r="AB34">
        <v>204.85465458862001</v>
      </c>
      <c r="AC34">
        <v>22.213946435069101</v>
      </c>
      <c r="AD34">
        <v>2.4567514082360402</v>
      </c>
      <c r="AE34">
        <v>207007.23348720701</v>
      </c>
      <c r="AF34">
        <v>9628.8445973655707</v>
      </c>
      <c r="AG34">
        <v>4.5031936529679999E-3</v>
      </c>
      <c r="AH34">
        <v>2.6606640427490002E-3</v>
      </c>
      <c r="AI34">
        <v>346.14218510916697</v>
      </c>
      <c r="AJ34">
        <v>34.437458216754401</v>
      </c>
      <c r="AK34">
        <v>5.5516271152519501</v>
      </c>
      <c r="AL34">
        <v>0.46073264790222301</v>
      </c>
      <c r="AM34">
        <v>1.7366721778102001E-2</v>
      </c>
      <c r="AN34">
        <v>9.0589263907289996E-3</v>
      </c>
      <c r="AO34">
        <v>4.4022878713049003E-2</v>
      </c>
      <c r="AP34">
        <v>1.3489318827673E-2</v>
      </c>
      <c r="AQ34">
        <v>0.27383201011976799</v>
      </c>
      <c r="AR34">
        <v>3.5972234138106997E-2</v>
      </c>
      <c r="AS34">
        <v>76.197095141305795</v>
      </c>
      <c r="AT34">
        <v>0.58156009409526199</v>
      </c>
      <c r="AU34">
        <v>11.244034919025699</v>
      </c>
      <c r="AV34">
        <v>0.109022961539952</v>
      </c>
      <c r="AW34">
        <v>0.13276068359635701</v>
      </c>
      <c r="AX34">
        <v>3.3778863265249998E-3</v>
      </c>
    </row>
    <row r="35" spans="1:50" x14ac:dyDescent="0.25">
      <c r="A35" t="s">
        <v>1045</v>
      </c>
      <c r="B35">
        <v>90.921551021795096</v>
      </c>
      <c r="C35">
        <v>300.567312980846</v>
      </c>
      <c r="D35" s="63">
        <v>12.1861255577957</v>
      </c>
      <c r="E35">
        <v>0.49043086901928701</v>
      </c>
      <c r="F35" s="31">
        <f t="shared" si="4"/>
        <v>12.521003742076408</v>
      </c>
      <c r="G35" s="31">
        <f t="shared" si="5"/>
        <v>0.49043086901928701</v>
      </c>
      <c r="H35" s="52">
        <v>0.441681360215879</v>
      </c>
      <c r="I35" s="52">
        <v>3.9190064985265997E-2</v>
      </c>
      <c r="J35" s="85">
        <v>0.45357095638347045</v>
      </c>
      <c r="K35" s="63">
        <v>27.850204471399199</v>
      </c>
      <c r="L35">
        <v>2.0312833884997499</v>
      </c>
      <c r="M35" s="32">
        <f t="shared" si="6"/>
        <v>28.615535983945641</v>
      </c>
      <c r="N35" s="92">
        <f t="shared" si="7"/>
        <v>2.0312833884997499</v>
      </c>
      <c r="O35" s="50">
        <v>2.27486701924007</v>
      </c>
      <c r="P35" s="50">
        <v>0.188474488348987</v>
      </c>
      <c r="Q35" s="77">
        <v>0.88033013833799312</v>
      </c>
      <c r="R35" s="35"/>
      <c r="Y35">
        <v>41707.7498416331</v>
      </c>
      <c r="Z35">
        <v>574.15382616615705</v>
      </c>
      <c r="AA35">
        <v>9804.5423320861901</v>
      </c>
      <c r="AB35">
        <v>214.326104604676</v>
      </c>
      <c r="AC35">
        <v>26.725087347111899</v>
      </c>
      <c r="AD35">
        <v>3.1388810150159099</v>
      </c>
      <c r="AE35">
        <v>199496.65722487599</v>
      </c>
      <c r="AF35">
        <v>9236.3411803650306</v>
      </c>
      <c r="AG35">
        <v>5.6761755544039996E-3</v>
      </c>
      <c r="AH35">
        <v>3.2971869343049998E-3</v>
      </c>
      <c r="AI35">
        <v>336.825398975344</v>
      </c>
      <c r="AJ35">
        <v>24.8025433836101</v>
      </c>
      <c r="AK35">
        <v>2.3215469955582102</v>
      </c>
      <c r="AL35">
        <v>0.27988663539578001</v>
      </c>
      <c r="AM35">
        <v>5.4815185749220001E-3</v>
      </c>
      <c r="AN35">
        <v>5.6455372871030002E-3</v>
      </c>
      <c r="AO35">
        <v>8.3808919428423001E-2</v>
      </c>
      <c r="AP35">
        <v>2.0693082235652999E-2</v>
      </c>
      <c r="AQ35">
        <v>0.40963328591304699</v>
      </c>
      <c r="AR35">
        <v>4.8917150435328002E-2</v>
      </c>
      <c r="AS35">
        <v>42.890497762321203</v>
      </c>
      <c r="AT35">
        <v>0.39535959402880799</v>
      </c>
      <c r="AU35">
        <v>5.51751699315371</v>
      </c>
      <c r="AV35">
        <v>5.9922881421859003E-2</v>
      </c>
      <c r="AW35">
        <v>6.1727468241512998E-2</v>
      </c>
      <c r="AX35">
        <v>2.7414469287249999E-3</v>
      </c>
    </row>
    <row r="36" spans="1:50" x14ac:dyDescent="0.25">
      <c r="A36" t="s">
        <v>1046</v>
      </c>
      <c r="B36">
        <v>138.929928421856</v>
      </c>
      <c r="C36">
        <v>524.88128438449701</v>
      </c>
      <c r="D36" s="63">
        <v>8.3948223633070995</v>
      </c>
      <c r="E36">
        <v>0.23585723614561399</v>
      </c>
      <c r="F36" s="31">
        <f t="shared" si="4"/>
        <v>8.6255144612220889</v>
      </c>
      <c r="G36" s="31">
        <f t="shared" si="5"/>
        <v>0.23585723614561399</v>
      </c>
      <c r="H36" s="52">
        <v>0.38593709793509301</v>
      </c>
      <c r="I36" s="52">
        <v>2.3514826640551999E-2</v>
      </c>
      <c r="J36" s="85">
        <v>0.46111838676917793</v>
      </c>
      <c r="K36" s="63">
        <v>21.745234965420099</v>
      </c>
      <c r="L36">
        <v>1.1742206639642601</v>
      </c>
      <c r="M36" s="32">
        <f t="shared" si="6"/>
        <v>22.34280018559123</v>
      </c>
      <c r="N36" s="92">
        <f t="shared" si="7"/>
        <v>1.1742206639642601</v>
      </c>
      <c r="O36" s="50">
        <v>2.59553555989008</v>
      </c>
      <c r="P36" s="50">
        <v>0.15805510801195699</v>
      </c>
      <c r="Q36" s="77">
        <v>0.88675584843541932</v>
      </c>
      <c r="R36" s="35"/>
      <c r="Y36">
        <v>41099.027561016497</v>
      </c>
      <c r="Z36">
        <v>672.96326063452204</v>
      </c>
      <c r="AA36">
        <v>9336.4801927416102</v>
      </c>
      <c r="AB36">
        <v>190.41088818329399</v>
      </c>
      <c r="AC36">
        <v>25.240646755344301</v>
      </c>
      <c r="AD36">
        <v>3.1644097588061801</v>
      </c>
      <c r="AE36">
        <v>200605.33271577401</v>
      </c>
      <c r="AF36">
        <v>9458.3603901351398</v>
      </c>
      <c r="AG36">
        <v>0.13472295560431199</v>
      </c>
      <c r="AH36">
        <v>1.4186835265333E-2</v>
      </c>
      <c r="AI36">
        <v>349.331002446051</v>
      </c>
      <c r="AJ36">
        <v>25.540993096218799</v>
      </c>
      <c r="AK36">
        <v>3.7369165619259799</v>
      </c>
      <c r="AL36">
        <v>0.32583225426211498</v>
      </c>
      <c r="AM36">
        <v>1.9614774931468001E-2</v>
      </c>
      <c r="AN36">
        <v>9.3269242878129995E-3</v>
      </c>
      <c r="AO36">
        <v>0.100886101792836</v>
      </c>
      <c r="AP36">
        <v>1.9853086073283999E-2</v>
      </c>
      <c r="AQ36">
        <v>0.42554665457026303</v>
      </c>
      <c r="AR36">
        <v>4.3553496646000001E-2</v>
      </c>
      <c r="AS36">
        <v>45.886876092868299</v>
      </c>
      <c r="AT36">
        <v>0.46260313416805299</v>
      </c>
      <c r="AU36">
        <v>6.0245316490487797</v>
      </c>
      <c r="AV36">
        <v>6.3846384995972005E-2</v>
      </c>
      <c r="AW36">
        <v>9.8271931043743002E-2</v>
      </c>
      <c r="AX36">
        <v>2.8970096674329998E-3</v>
      </c>
    </row>
    <row r="37" spans="1:50" x14ac:dyDescent="0.25">
      <c r="A37" t="s">
        <v>1047</v>
      </c>
      <c r="B37">
        <v>116.130463382895</v>
      </c>
      <c r="C37">
        <v>426.94825186453602</v>
      </c>
      <c r="D37" s="63">
        <v>8.7454526373173298</v>
      </c>
      <c r="E37">
        <v>0.27224910477264802</v>
      </c>
      <c r="F37" s="31">
        <f t="shared" si="4"/>
        <v>8.985780154542379</v>
      </c>
      <c r="G37" s="31">
        <f t="shared" si="5"/>
        <v>0.27224910477264802</v>
      </c>
      <c r="H37" s="52">
        <v>0.39642455310894098</v>
      </c>
      <c r="I37" s="52">
        <v>2.7653520084212999E-2</v>
      </c>
      <c r="J37" s="85">
        <v>0.44626650531991768</v>
      </c>
      <c r="K37" s="63">
        <v>21.947273963747399</v>
      </c>
      <c r="L37">
        <v>1.2933276736194299</v>
      </c>
      <c r="M37" s="32">
        <f t="shared" si="6"/>
        <v>22.550391272857123</v>
      </c>
      <c r="N37" s="92">
        <f t="shared" si="7"/>
        <v>1.2933276736194299</v>
      </c>
      <c r="O37" s="50">
        <v>2.5202432959499599</v>
      </c>
      <c r="P37" s="50">
        <v>0.17145829339957999</v>
      </c>
      <c r="Q37" s="77">
        <v>0.86618758941696161</v>
      </c>
      <c r="R37" s="35"/>
      <c r="Y37">
        <v>41915.897396207198</v>
      </c>
      <c r="Z37">
        <v>629.30650948100697</v>
      </c>
      <c r="AA37">
        <v>9612.8285723791705</v>
      </c>
      <c r="AB37">
        <v>217.48332967447001</v>
      </c>
      <c r="AC37">
        <v>30.065040403068</v>
      </c>
      <c r="AD37">
        <v>7.9037682505138598</v>
      </c>
      <c r="AE37">
        <v>200888.05737797401</v>
      </c>
      <c r="AF37">
        <v>9494.7480467570203</v>
      </c>
      <c r="AG37">
        <v>0.100278235660618</v>
      </c>
      <c r="AH37">
        <v>1.2389969370078999E-2</v>
      </c>
      <c r="AI37">
        <v>365.97733466367799</v>
      </c>
      <c r="AJ37">
        <v>25.9565662549881</v>
      </c>
      <c r="AK37">
        <v>3.1281436323275802</v>
      </c>
      <c r="AL37">
        <v>0.30868402932664002</v>
      </c>
      <c r="AM37">
        <v>7.6989230594740998E-2</v>
      </c>
      <c r="AN37">
        <v>1.8785119503496001E-2</v>
      </c>
      <c r="AO37">
        <v>0.151632688148156</v>
      </c>
      <c r="AP37">
        <v>2.4700760732362999E-2</v>
      </c>
      <c r="AQ37">
        <v>0.37805725967932502</v>
      </c>
      <c r="AR37">
        <v>4.6625112286208997E-2</v>
      </c>
      <c r="AS37">
        <v>38.426309944528903</v>
      </c>
      <c r="AT37">
        <v>0.32333908776047798</v>
      </c>
      <c r="AU37">
        <v>5.2372029880001101</v>
      </c>
      <c r="AV37">
        <v>5.6001235172104001E-2</v>
      </c>
      <c r="AW37">
        <v>8.2080102452056006E-2</v>
      </c>
      <c r="AX37">
        <v>2.9602566882900002E-3</v>
      </c>
    </row>
    <row r="38" spans="1:50" x14ac:dyDescent="0.25">
      <c r="A38" t="s">
        <v>1048</v>
      </c>
      <c r="B38">
        <v>175.272409676444</v>
      </c>
      <c r="C38">
        <v>739.76733760227103</v>
      </c>
      <c r="D38" s="63">
        <v>4.7921068067597199</v>
      </c>
      <c r="E38">
        <v>0.114881671401589</v>
      </c>
      <c r="F38" s="31">
        <f t="shared" si="4"/>
        <v>4.9237952600516124</v>
      </c>
      <c r="G38" s="31">
        <f t="shared" si="5"/>
        <v>0.114881671401589</v>
      </c>
      <c r="H38" s="52">
        <v>0.34496304972248498</v>
      </c>
      <c r="I38" s="52">
        <v>1.9040950646514E-2</v>
      </c>
      <c r="J38" s="85">
        <v>0.43431837894543485</v>
      </c>
      <c r="K38" s="63">
        <v>13.8663243207249</v>
      </c>
      <c r="L38">
        <v>0.66913143448962997</v>
      </c>
      <c r="M38" s="32">
        <f t="shared" si="6"/>
        <v>14.247374843235004</v>
      </c>
      <c r="N38" s="92">
        <f t="shared" si="7"/>
        <v>0.66913143448962997</v>
      </c>
      <c r="O38" s="50">
        <v>2.9027078672594699</v>
      </c>
      <c r="P38" s="50">
        <v>0.15588126749292999</v>
      </c>
      <c r="Q38" s="77">
        <v>0.8985856534337846</v>
      </c>
      <c r="R38" s="35"/>
      <c r="Y38">
        <v>41071.889973420999</v>
      </c>
      <c r="Z38">
        <v>591.68044021764399</v>
      </c>
      <c r="AA38">
        <v>9755.4406167551006</v>
      </c>
      <c r="AB38">
        <v>193.12194709450799</v>
      </c>
      <c r="AC38">
        <v>33.371732357497002</v>
      </c>
      <c r="AD38">
        <v>5.33161626160497</v>
      </c>
      <c r="AE38">
        <v>200615.37404697601</v>
      </c>
      <c r="AF38">
        <v>9356.3527559001504</v>
      </c>
      <c r="AG38">
        <v>5.8466886490967998E-2</v>
      </c>
      <c r="AH38">
        <v>9.7101209840599993E-3</v>
      </c>
      <c r="AI38">
        <v>371.40394554328202</v>
      </c>
      <c r="AJ38">
        <v>26.573032804250602</v>
      </c>
      <c r="AK38">
        <v>6.2814120655358296</v>
      </c>
      <c r="AL38">
        <v>0.45431093267788902</v>
      </c>
      <c r="AM38">
        <v>3.5709942363286999E-2</v>
      </c>
      <c r="AN38">
        <v>1.3121987249086999E-2</v>
      </c>
      <c r="AO38">
        <v>0.11064221998872301</v>
      </c>
      <c r="AP38">
        <v>2.1669347796097999E-2</v>
      </c>
      <c r="AQ38">
        <v>0.44974845325910701</v>
      </c>
      <c r="AR38">
        <v>5.7071001137924002E-2</v>
      </c>
      <c r="AS38">
        <v>36.762205542994501</v>
      </c>
      <c r="AT38">
        <v>0.34598961736419398</v>
      </c>
      <c r="AU38">
        <v>5.25906674511769</v>
      </c>
      <c r="AV38">
        <v>5.9868003935917999E-2</v>
      </c>
      <c r="AW38">
        <v>0.15024219175920001</v>
      </c>
      <c r="AX38">
        <v>3.6367895718620001E-3</v>
      </c>
    </row>
    <row r="39" spans="1:50" x14ac:dyDescent="0.25">
      <c r="A39" t="s">
        <v>1049</v>
      </c>
      <c r="B39">
        <v>202.112951410649</v>
      </c>
      <c r="C39">
        <v>901.39552787088496</v>
      </c>
      <c r="D39" s="63">
        <v>3.3505512587136499</v>
      </c>
      <c r="E39">
        <v>7.3656208727383002E-2</v>
      </c>
      <c r="F39" s="31">
        <f t="shared" si="4"/>
        <v>3.4426253569605438</v>
      </c>
      <c r="G39" s="31">
        <f t="shared" si="5"/>
        <v>7.3656208727383002E-2</v>
      </c>
      <c r="H39" s="52">
        <v>0.32639469998353399</v>
      </c>
      <c r="I39" s="52">
        <v>1.8402237119627001E-2</v>
      </c>
      <c r="J39" s="85">
        <v>0.38991107410379122</v>
      </c>
      <c r="K39" s="63">
        <v>10.201104696855801</v>
      </c>
      <c r="L39">
        <v>0.45900631745403597</v>
      </c>
      <c r="M39" s="32">
        <f t="shared" si="6"/>
        <v>10.481433945257079</v>
      </c>
      <c r="N39" s="92">
        <f t="shared" si="7"/>
        <v>0.45900631745403597</v>
      </c>
      <c r="O39" s="50">
        <v>3.0589658023622799</v>
      </c>
      <c r="P39" s="50">
        <v>0.159495855204175</v>
      </c>
      <c r="Q39" s="77">
        <v>0.86297194725116944</v>
      </c>
      <c r="R39" s="35"/>
      <c r="Y39">
        <v>41610.9626215444</v>
      </c>
      <c r="Z39">
        <v>595.87773692563997</v>
      </c>
      <c r="AA39">
        <v>9345.5132748444794</v>
      </c>
      <c r="AB39">
        <v>190.88827363855199</v>
      </c>
      <c r="AC39">
        <v>43.843270297131703</v>
      </c>
      <c r="AD39">
        <v>4.2154367280866696</v>
      </c>
      <c r="AE39">
        <v>198323.83349277801</v>
      </c>
      <c r="AF39">
        <v>9213.9795335298295</v>
      </c>
      <c r="AG39">
        <v>1.8552917367109999E-3</v>
      </c>
      <c r="AH39">
        <v>1.7202365828730001E-3</v>
      </c>
      <c r="AI39">
        <v>352.00675263596497</v>
      </c>
      <c r="AJ39">
        <v>25.763652875550001</v>
      </c>
      <c r="AK39">
        <v>7.3330944922144301</v>
      </c>
      <c r="AL39">
        <v>0.49594310473463199</v>
      </c>
      <c r="AM39">
        <v>2.0584841733460001E-3</v>
      </c>
      <c r="AN39">
        <v>3.1322532194469998E-3</v>
      </c>
      <c r="AO39">
        <v>0.10347536431592801</v>
      </c>
      <c r="AP39">
        <v>2.0869235106654001E-2</v>
      </c>
      <c r="AQ39">
        <v>0.61899264427839695</v>
      </c>
      <c r="AR39">
        <v>6.1704268830698003E-2</v>
      </c>
      <c r="AS39">
        <v>31.150854805432601</v>
      </c>
      <c r="AT39">
        <v>0.29965374282462598</v>
      </c>
      <c r="AU39">
        <v>4.44125611703637</v>
      </c>
      <c r="AV39">
        <v>4.5425746722362E-2</v>
      </c>
      <c r="AW39">
        <v>0.181578274189969</v>
      </c>
      <c r="AX39">
        <v>4.5029610665759997E-3</v>
      </c>
    </row>
    <row r="40" spans="1:50" x14ac:dyDescent="0.25">
      <c r="A40" t="s">
        <v>1050</v>
      </c>
      <c r="B40">
        <v>139.115027330733</v>
      </c>
      <c r="C40">
        <v>514.87628624976901</v>
      </c>
      <c r="D40" s="63">
        <v>8.9098176217705607</v>
      </c>
      <c r="E40">
        <v>0.25260370035850499</v>
      </c>
      <c r="F40" s="31">
        <f t="shared" si="4"/>
        <v>9.154661935354877</v>
      </c>
      <c r="G40" s="31">
        <f t="shared" si="5"/>
        <v>0.25260370035850499</v>
      </c>
      <c r="H40" s="52">
        <v>0.39262659104230502</v>
      </c>
      <c r="I40" s="52">
        <v>2.5826761718849001E-2</v>
      </c>
      <c r="J40" s="85">
        <v>0.43100335162883391</v>
      </c>
      <c r="K40" s="63">
        <v>22.6525690237379</v>
      </c>
      <c r="L40">
        <v>1.22382316071869</v>
      </c>
      <c r="M40" s="32">
        <f t="shared" si="6"/>
        <v>23.275068041000193</v>
      </c>
      <c r="N40" s="92">
        <f t="shared" si="7"/>
        <v>1.22382316071869</v>
      </c>
      <c r="O40" s="50">
        <v>2.5426360122822498</v>
      </c>
      <c r="P40" s="50">
        <v>0.15503743343208301</v>
      </c>
      <c r="Q40" s="77">
        <v>0.88603082050706039</v>
      </c>
      <c r="R40" s="35"/>
      <c r="Y40">
        <v>41225.252155314403</v>
      </c>
      <c r="Z40">
        <v>601.44279923380998</v>
      </c>
      <c r="AA40">
        <v>9507.1167344505193</v>
      </c>
      <c r="AB40">
        <v>184.889040207861</v>
      </c>
      <c r="AC40">
        <v>19.4174487907265</v>
      </c>
      <c r="AD40">
        <v>2.2891610407825</v>
      </c>
      <c r="AE40">
        <v>200915.38797930101</v>
      </c>
      <c r="AF40">
        <v>9344.4087088093802</v>
      </c>
      <c r="AG40">
        <v>7.5229569605663002E-2</v>
      </c>
      <c r="AH40">
        <v>1.1034223335409999E-2</v>
      </c>
      <c r="AI40">
        <v>334.89540287866402</v>
      </c>
      <c r="AJ40">
        <v>25.088456813649401</v>
      </c>
      <c r="AK40">
        <v>3.3024809708124101</v>
      </c>
      <c r="AL40">
        <v>0.31454549728763198</v>
      </c>
      <c r="AM40">
        <v>0.103257377062682</v>
      </c>
      <c r="AN40">
        <v>2.2417568182253999E-2</v>
      </c>
      <c r="AO40">
        <v>0.13642756168020201</v>
      </c>
      <c r="AP40">
        <v>2.4114293351724998E-2</v>
      </c>
      <c r="AQ40">
        <v>0.38534151325778998</v>
      </c>
      <c r="AR40">
        <v>4.3222429397212998E-2</v>
      </c>
      <c r="AS40">
        <v>49.697638165487596</v>
      </c>
      <c r="AT40">
        <v>0.47595278128609397</v>
      </c>
      <c r="AU40">
        <v>6.82363957943691</v>
      </c>
      <c r="AV40">
        <v>7.3440667090882997E-2</v>
      </c>
      <c r="AW40">
        <v>0.10483675665518299</v>
      </c>
      <c r="AX40">
        <v>3.091777636051E-3</v>
      </c>
    </row>
    <row r="41" spans="1:50" x14ac:dyDescent="0.25">
      <c r="A41" t="s">
        <v>1051</v>
      </c>
      <c r="B41">
        <v>117.406743648502</v>
      </c>
      <c r="C41">
        <v>433.78974930125003</v>
      </c>
      <c r="D41" s="63">
        <v>9.83212339778804</v>
      </c>
      <c r="E41">
        <v>0.30285807265628401</v>
      </c>
      <c r="F41" s="31">
        <f t="shared" si="4"/>
        <v>10.102312935509389</v>
      </c>
      <c r="G41" s="31">
        <f t="shared" si="5"/>
        <v>0.30285807265628401</v>
      </c>
      <c r="H41" s="52">
        <v>0.39382714835257998</v>
      </c>
      <c r="I41" s="52">
        <v>2.8005302318483999E-2</v>
      </c>
      <c r="J41" s="85">
        <v>0.43316885112164133</v>
      </c>
      <c r="K41" s="63">
        <v>24.939694963565401</v>
      </c>
      <c r="L41">
        <v>1.4635335827134399</v>
      </c>
      <c r="M41" s="32">
        <f t="shared" si="6"/>
        <v>25.625044849901563</v>
      </c>
      <c r="N41" s="92">
        <f t="shared" si="7"/>
        <v>1.4635335827134399</v>
      </c>
      <c r="O41" s="50">
        <v>2.54894893040131</v>
      </c>
      <c r="P41" s="50">
        <v>0.169367606670669</v>
      </c>
      <c r="Q41" s="77">
        <v>0.88316599465097445</v>
      </c>
      <c r="R41" s="35"/>
      <c r="Y41">
        <v>41678.8184801225</v>
      </c>
      <c r="Z41">
        <v>569.91380942615001</v>
      </c>
      <c r="AA41">
        <v>9696.7576946056706</v>
      </c>
      <c r="AB41">
        <v>192.46214621382501</v>
      </c>
      <c r="AC41">
        <v>22.459434365831498</v>
      </c>
      <c r="AD41">
        <v>2.50912142643375</v>
      </c>
      <c r="AE41">
        <v>198110.52883284501</v>
      </c>
      <c r="AF41">
        <v>9270.8614883245009</v>
      </c>
      <c r="AG41">
        <v>2.1063135452970001E-3</v>
      </c>
      <c r="AH41">
        <v>1.825371002422E-3</v>
      </c>
      <c r="AI41">
        <v>334.225760530586</v>
      </c>
      <c r="AJ41">
        <v>25.8261299395305</v>
      </c>
      <c r="AK41">
        <v>2.8784556220150801</v>
      </c>
      <c r="AL41">
        <v>0.28726775300115898</v>
      </c>
      <c r="AM41">
        <v>3.2214943470210001E-3</v>
      </c>
      <c r="AN41">
        <v>3.9015604122189999E-3</v>
      </c>
      <c r="AO41">
        <v>5.8993117536641999E-2</v>
      </c>
      <c r="AP41">
        <v>1.5678178918980001E-2</v>
      </c>
      <c r="AQ41">
        <v>0.35420179296189402</v>
      </c>
      <c r="AR41">
        <v>4.1027372752732001E-2</v>
      </c>
      <c r="AS41">
        <v>46.765526511078903</v>
      </c>
      <c r="AT41">
        <v>0.41132892607090599</v>
      </c>
      <c r="AU41">
        <v>6.2301804168199801</v>
      </c>
      <c r="AV41">
        <v>5.9322151754449999E-2</v>
      </c>
      <c r="AW41">
        <v>8.6650808381215E-2</v>
      </c>
      <c r="AX41">
        <v>2.8009151372570002E-3</v>
      </c>
    </row>
    <row r="42" spans="1:50" x14ac:dyDescent="0.25">
      <c r="A42" t="s">
        <v>1052</v>
      </c>
      <c r="B42">
        <v>132.56994061033899</v>
      </c>
      <c r="C42">
        <v>482.95614186354402</v>
      </c>
      <c r="D42" s="63">
        <v>8.9413183039025395</v>
      </c>
      <c r="E42">
        <v>0.261646192478107</v>
      </c>
      <c r="F42" s="31">
        <f t="shared" si="4"/>
        <v>9.1870282651601816</v>
      </c>
      <c r="G42" s="31">
        <f t="shared" si="5"/>
        <v>0.261646192478107</v>
      </c>
      <c r="H42" s="52">
        <v>0.399758028428297</v>
      </c>
      <c r="I42" s="52">
        <v>2.5023682314667998E-2</v>
      </c>
      <c r="J42" s="85">
        <v>0.46747548423964524</v>
      </c>
      <c r="K42" s="63">
        <v>22.4312146298141</v>
      </c>
      <c r="L42">
        <v>1.2426626276706401</v>
      </c>
      <c r="M42" s="32">
        <f t="shared" si="6"/>
        <v>23.047630765592185</v>
      </c>
      <c r="N42" s="92">
        <f t="shared" si="7"/>
        <v>1.2426626276706401</v>
      </c>
      <c r="O42" s="50">
        <v>2.5049196253430202</v>
      </c>
      <c r="P42" s="50">
        <v>0.15673300623315001</v>
      </c>
      <c r="Q42" s="77">
        <v>0.88538829893670168</v>
      </c>
      <c r="R42" s="35"/>
      <c r="Y42">
        <v>41413.685245968103</v>
      </c>
      <c r="Z42">
        <v>574.85120308164699</v>
      </c>
      <c r="AA42">
        <v>10012.806463586699</v>
      </c>
      <c r="AB42">
        <v>204.21879354650801</v>
      </c>
      <c r="AC42">
        <v>26.443540634013502</v>
      </c>
      <c r="AD42">
        <v>2.97522296918088</v>
      </c>
      <c r="AE42">
        <v>198696.31602786799</v>
      </c>
      <c r="AF42">
        <v>9179.9026337420491</v>
      </c>
      <c r="AG42">
        <v>6.5044159901914006E-2</v>
      </c>
      <c r="AH42">
        <v>1.0196465928273999E-2</v>
      </c>
      <c r="AI42">
        <v>364.61822408053399</v>
      </c>
      <c r="AJ42">
        <v>26.492110091063001</v>
      </c>
      <c r="AK42">
        <v>3.3348996825721202</v>
      </c>
      <c r="AL42">
        <v>0.34974172837658701</v>
      </c>
      <c r="AM42">
        <v>6.1530955033363997E-2</v>
      </c>
      <c r="AN42">
        <v>1.7162884453693999E-2</v>
      </c>
      <c r="AO42">
        <v>0.112824169963884</v>
      </c>
      <c r="AP42">
        <v>2.1788281200366001E-2</v>
      </c>
      <c r="AQ42">
        <v>0.41513719472288602</v>
      </c>
      <c r="AR42">
        <v>4.4596552634066998E-2</v>
      </c>
      <c r="AS42">
        <v>47.185535889879397</v>
      </c>
      <c r="AT42">
        <v>0.42234288175968498</v>
      </c>
      <c r="AU42">
        <v>6.3443657964248796</v>
      </c>
      <c r="AV42">
        <v>5.7695176902721003E-2</v>
      </c>
      <c r="AW42">
        <v>9.7170609588264997E-2</v>
      </c>
      <c r="AX42">
        <v>2.876587225512E-3</v>
      </c>
    </row>
    <row r="43" spans="1:50" x14ac:dyDescent="0.25">
      <c r="A43" t="s">
        <v>1053</v>
      </c>
      <c r="B43">
        <v>141.14281748159701</v>
      </c>
      <c r="C43">
        <v>500.436011269365</v>
      </c>
      <c r="D43" s="63">
        <v>9.2961576551259295</v>
      </c>
      <c r="E43">
        <v>0.26761289972159202</v>
      </c>
      <c r="F43" s="31">
        <f t="shared" si="4"/>
        <v>9.5516187023284402</v>
      </c>
      <c r="G43" s="31">
        <f t="shared" si="5"/>
        <v>0.26761289972159202</v>
      </c>
      <c r="H43" s="52">
        <v>0.40991031621650098</v>
      </c>
      <c r="I43" s="52">
        <v>2.4942114539016E-2</v>
      </c>
      <c r="J43" s="85">
        <v>0.47310674806345648</v>
      </c>
      <c r="K43" s="63">
        <v>22.6302585926463</v>
      </c>
      <c r="L43">
        <v>1.2124586266285</v>
      </c>
      <c r="M43" s="32">
        <f t="shared" si="6"/>
        <v>23.252144512938681</v>
      </c>
      <c r="N43" s="92">
        <f t="shared" si="7"/>
        <v>1.2124586266285</v>
      </c>
      <c r="O43" s="50">
        <v>2.4377992315859398</v>
      </c>
      <c r="P43" s="50">
        <v>0.148291464882921</v>
      </c>
      <c r="Q43" s="77">
        <v>0.88076326300604724</v>
      </c>
      <c r="R43" s="35"/>
      <c r="Y43">
        <v>41287.7476707596</v>
      </c>
      <c r="Z43">
        <v>624.18763033661298</v>
      </c>
      <c r="AA43">
        <v>9992.9561225222205</v>
      </c>
      <c r="AB43">
        <v>213.589545653145</v>
      </c>
      <c r="AC43">
        <v>25.9736098913516</v>
      </c>
      <c r="AD43">
        <v>2.7614475084572501</v>
      </c>
      <c r="AE43">
        <v>199764.159429803</v>
      </c>
      <c r="AF43">
        <v>9348.1218769915704</v>
      </c>
      <c r="AG43">
        <v>2.0761222071400002E-3</v>
      </c>
      <c r="AH43">
        <v>1.7991998652529999E-3</v>
      </c>
      <c r="AI43">
        <v>354.352538954794</v>
      </c>
      <c r="AJ43">
        <v>25.913651031287898</v>
      </c>
      <c r="AK43">
        <v>3.2688072456893802</v>
      </c>
      <c r="AL43">
        <v>0.31105666102949098</v>
      </c>
      <c r="AM43">
        <v>1.0155094984554001E-2</v>
      </c>
      <c r="AN43">
        <v>6.8782729414489999E-3</v>
      </c>
      <c r="AO43">
        <v>8.5808314834757995E-2</v>
      </c>
      <c r="AP43">
        <v>1.8785092129297999E-2</v>
      </c>
      <c r="AQ43">
        <v>0.330374781831557</v>
      </c>
      <c r="AR43">
        <v>3.9326902685593003E-2</v>
      </c>
      <c r="AS43">
        <v>49.349952303692497</v>
      </c>
      <c r="AT43">
        <v>0.50636392093830995</v>
      </c>
      <c r="AU43">
        <v>6.69843693900473</v>
      </c>
      <c r="AV43">
        <v>7.5339934043526999E-2</v>
      </c>
      <c r="AW43">
        <v>9.8513790706361001E-2</v>
      </c>
      <c r="AX43">
        <v>3.3639364631119998E-3</v>
      </c>
    </row>
    <row r="44" spans="1:50" x14ac:dyDescent="0.25">
      <c r="A44" t="s">
        <v>1054</v>
      </c>
      <c r="B44">
        <v>88.817845208613903</v>
      </c>
      <c r="C44">
        <v>308.55929368003302</v>
      </c>
      <c r="D44" s="63">
        <v>11.236718306462</v>
      </c>
      <c r="E44">
        <v>0.40946978420042102</v>
      </c>
      <c r="F44" s="31">
        <f t="shared" si="4"/>
        <v>11.545506510382529</v>
      </c>
      <c r="G44" s="31">
        <f t="shared" si="5"/>
        <v>0.40946978420042102</v>
      </c>
      <c r="H44" s="52">
        <v>0.418778020614269</v>
      </c>
      <c r="I44" s="52">
        <v>3.2146179709854998E-2</v>
      </c>
      <c r="J44" s="85">
        <v>0.47471928791872031</v>
      </c>
      <c r="K44" s="63">
        <v>26.815207332501</v>
      </c>
      <c r="L44">
        <v>1.8082264776346899</v>
      </c>
      <c r="M44" s="32">
        <f t="shared" si="6"/>
        <v>27.552096830317971</v>
      </c>
      <c r="N44" s="92">
        <f t="shared" si="7"/>
        <v>1.8082264776346899</v>
      </c>
      <c r="O44" s="50">
        <v>2.3920895664847399</v>
      </c>
      <c r="P44" s="50">
        <v>0.18364403620356601</v>
      </c>
      <c r="Q44" s="77">
        <v>0.87835943878490463</v>
      </c>
      <c r="R44" s="35"/>
      <c r="Y44">
        <v>42278.400946621899</v>
      </c>
      <c r="Z44">
        <v>585.81087436389896</v>
      </c>
      <c r="AA44">
        <v>9782.4385553480806</v>
      </c>
      <c r="AB44">
        <v>228.322764002144</v>
      </c>
      <c r="AC44">
        <v>18.145684546219101</v>
      </c>
      <c r="AD44">
        <v>2.19555431513822</v>
      </c>
      <c r="AE44">
        <v>199385.46246605</v>
      </c>
      <c r="AF44">
        <v>9235.4096650308293</v>
      </c>
      <c r="AG44">
        <v>9.5188951139000004E-4</v>
      </c>
      <c r="AH44">
        <v>1.2481552043529999E-3</v>
      </c>
      <c r="AI44">
        <v>322.12709240897402</v>
      </c>
      <c r="AJ44">
        <v>24.479818894295001</v>
      </c>
      <c r="AK44">
        <v>3.2688906690578001</v>
      </c>
      <c r="AL44">
        <v>0.354512658647262</v>
      </c>
      <c r="AM44">
        <v>5.7739134920199997E-3</v>
      </c>
      <c r="AN44">
        <v>5.312312107006E-3</v>
      </c>
      <c r="AO44">
        <v>6.1056344977533997E-2</v>
      </c>
      <c r="AP44">
        <v>1.6226328234973001E-2</v>
      </c>
      <c r="AQ44">
        <v>0.40915085999154799</v>
      </c>
      <c r="AR44">
        <v>4.4858435961004001E-2</v>
      </c>
      <c r="AS44">
        <v>36.059622488152399</v>
      </c>
      <c r="AT44">
        <v>0.35595172501400701</v>
      </c>
      <c r="AU44">
        <v>5.23412308857404</v>
      </c>
      <c r="AV44">
        <v>5.0817221880503E-2</v>
      </c>
      <c r="AW44">
        <v>6.3753229899014996E-2</v>
      </c>
      <c r="AX44">
        <v>2.341756532937E-3</v>
      </c>
    </row>
    <row r="45" spans="1:50" x14ac:dyDescent="0.25">
      <c r="A45" t="s">
        <v>1055</v>
      </c>
      <c r="B45">
        <v>116.098616905149</v>
      </c>
      <c r="C45">
        <v>401.56650188568898</v>
      </c>
      <c r="D45" s="63">
        <v>9.7273555044345095</v>
      </c>
      <c r="E45">
        <v>0.31151885486372699</v>
      </c>
      <c r="F45" s="31">
        <f t="shared" si="4"/>
        <v>9.9946659907518036</v>
      </c>
      <c r="G45" s="31">
        <f t="shared" si="5"/>
        <v>0.31151885486372699</v>
      </c>
      <c r="H45" s="52">
        <v>0.41979353526667601</v>
      </c>
      <c r="I45" s="52">
        <v>3.0734890765986001E-2</v>
      </c>
      <c r="J45" s="85">
        <v>0.43741494945061404</v>
      </c>
      <c r="K45" s="63">
        <v>23.168176196255601</v>
      </c>
      <c r="L45">
        <v>1.38027189368616</v>
      </c>
      <c r="M45" s="32">
        <f t="shared" si="6"/>
        <v>23.804844244758868</v>
      </c>
      <c r="N45" s="92">
        <f t="shared" si="7"/>
        <v>1.38027189368616</v>
      </c>
      <c r="O45" s="50">
        <v>2.3840556973392601</v>
      </c>
      <c r="P45" s="50">
        <v>0.16035386987647701</v>
      </c>
      <c r="Q45" s="77">
        <v>0.88574712059616811</v>
      </c>
      <c r="R45" s="35"/>
      <c r="Y45">
        <v>42519.345708683999</v>
      </c>
      <c r="Z45">
        <v>620.11832874047604</v>
      </c>
      <c r="AA45">
        <v>9633.1003878417705</v>
      </c>
      <c r="AB45">
        <v>215.07854442330901</v>
      </c>
      <c r="AC45">
        <v>21.2536425839012</v>
      </c>
      <c r="AD45">
        <v>2.6166124331176999</v>
      </c>
      <c r="AE45">
        <v>200865.56949297199</v>
      </c>
      <c r="AF45">
        <v>9427.5892627898793</v>
      </c>
      <c r="AG45">
        <v>3.5880021655300002E-3</v>
      </c>
      <c r="AH45">
        <v>2.3499606107520001E-3</v>
      </c>
      <c r="AI45">
        <v>337.41927691534602</v>
      </c>
      <c r="AJ45">
        <v>24.1856661515931</v>
      </c>
      <c r="AK45">
        <v>2.6258127637981499</v>
      </c>
      <c r="AL45">
        <v>0.26744783440650299</v>
      </c>
      <c r="AM45">
        <v>1.5749107465874001E-2</v>
      </c>
      <c r="AN45">
        <v>8.5081284458609994E-3</v>
      </c>
      <c r="AO45">
        <v>6.2426497518411998E-2</v>
      </c>
      <c r="AP45">
        <v>1.5906674322301001E-2</v>
      </c>
      <c r="AQ45">
        <v>0.37979514559407201</v>
      </c>
      <c r="AR45">
        <v>5.2394668798596999E-2</v>
      </c>
      <c r="AS45">
        <v>40.151181597793801</v>
      </c>
      <c r="AT45">
        <v>0.414733569381038</v>
      </c>
      <c r="AU45">
        <v>5.5393749295678898</v>
      </c>
      <c r="AV45">
        <v>6.0299810278894E-2</v>
      </c>
      <c r="AW45">
        <v>7.7986511183276E-2</v>
      </c>
      <c r="AX45">
        <v>2.5221463757260001E-3</v>
      </c>
    </row>
    <row r="46" spans="1:50" x14ac:dyDescent="0.25">
      <c r="A46" t="s">
        <v>1056</v>
      </c>
      <c r="B46">
        <v>96.027779130523797</v>
      </c>
      <c r="C46">
        <v>363.70015226858698</v>
      </c>
      <c r="D46" s="63">
        <v>10.211715752467599</v>
      </c>
      <c r="E46">
        <v>0.39075172933722901</v>
      </c>
      <c r="F46" s="31">
        <f t="shared" si="4"/>
        <v>10.492336595684614</v>
      </c>
      <c r="G46" s="31">
        <f t="shared" si="5"/>
        <v>0.39075172933722901</v>
      </c>
      <c r="H46" s="52">
        <v>0.383969189856738</v>
      </c>
      <c r="I46" s="52">
        <v>2.8496548380265E-2</v>
      </c>
      <c r="J46" s="85">
        <v>0.51559216486028425</v>
      </c>
      <c r="K46" s="63">
        <v>26.658716963707299</v>
      </c>
      <c r="L46">
        <v>1.73249899177587</v>
      </c>
      <c r="M46" s="32">
        <f t="shared" si="6"/>
        <v>27.391306061835252</v>
      </c>
      <c r="N46" s="92">
        <f t="shared" si="7"/>
        <v>1.73249899177587</v>
      </c>
      <c r="O46" s="50">
        <v>2.6039385791606602</v>
      </c>
      <c r="P46" s="50">
        <v>0.19054453554661199</v>
      </c>
      <c r="Q46" s="77">
        <v>0.88811250315895174</v>
      </c>
      <c r="R46" s="35"/>
      <c r="Y46">
        <v>41712.846909768399</v>
      </c>
      <c r="Z46">
        <v>566.79745518167704</v>
      </c>
      <c r="AA46">
        <v>9690.8872757074805</v>
      </c>
      <c r="AB46">
        <v>185.73363968651901</v>
      </c>
      <c r="AC46">
        <v>30.541287940302499</v>
      </c>
      <c r="AD46">
        <v>7.8302376802635099</v>
      </c>
      <c r="AE46">
        <v>198434.20582124699</v>
      </c>
      <c r="AF46">
        <v>9202.0664182792807</v>
      </c>
      <c r="AG46">
        <v>6.6947644429100005E-4</v>
      </c>
      <c r="AH46">
        <v>1.0414157609869999E-3</v>
      </c>
      <c r="AI46">
        <v>363.32906920921999</v>
      </c>
      <c r="AJ46">
        <v>26.462171851694499</v>
      </c>
      <c r="AK46">
        <v>3.0046918038350401</v>
      </c>
      <c r="AL46">
        <v>0.33478427646151998</v>
      </c>
      <c r="AM46">
        <v>4.5210243289699999E-3</v>
      </c>
      <c r="AN46">
        <v>4.6840742616419996E-3</v>
      </c>
      <c r="AO46">
        <v>5.0791515470158997E-2</v>
      </c>
      <c r="AP46">
        <v>1.4712717473092E-2</v>
      </c>
      <c r="AQ46">
        <v>0.40616513972831397</v>
      </c>
      <c r="AR46">
        <v>4.4517090517038997E-2</v>
      </c>
      <c r="AS46">
        <v>39.881953181890502</v>
      </c>
      <c r="AT46">
        <v>0.40715539680370599</v>
      </c>
      <c r="AU46">
        <v>5.5611405972291301</v>
      </c>
      <c r="AV46">
        <v>6.2556307121403004E-2</v>
      </c>
      <c r="AW46">
        <v>7.4511556172630999E-2</v>
      </c>
      <c r="AX46">
        <v>3.0351348201130002E-3</v>
      </c>
    </row>
    <row r="47" spans="1:50" x14ac:dyDescent="0.25">
      <c r="A47" t="s">
        <v>1057</v>
      </c>
      <c r="B47">
        <v>119.65909068233</v>
      </c>
      <c r="C47">
        <v>372.12490971514899</v>
      </c>
      <c r="D47" s="63">
        <v>13.349216570876299</v>
      </c>
      <c r="E47">
        <v>0.49718463711024802</v>
      </c>
      <c r="F47" s="31">
        <f t="shared" si="4"/>
        <v>13.716056825855061</v>
      </c>
      <c r="G47" s="31">
        <f t="shared" si="5"/>
        <v>0.49718463711024802</v>
      </c>
      <c r="H47" s="52">
        <v>0.46699338977764199</v>
      </c>
      <c r="I47" s="52">
        <v>4.1130637437391003E-2</v>
      </c>
      <c r="J47" s="85">
        <v>0.42287033006167629</v>
      </c>
      <c r="K47" s="63">
        <v>28.4728985420236</v>
      </c>
      <c r="L47">
        <v>1.9260164703542799</v>
      </c>
      <c r="M47" s="32">
        <f t="shared" si="6"/>
        <v>29.255341864122965</v>
      </c>
      <c r="N47" s="92">
        <f t="shared" si="7"/>
        <v>1.9260164703542799</v>
      </c>
      <c r="O47" s="50">
        <v>2.1504601307082498</v>
      </c>
      <c r="P47" s="50">
        <v>0.16977134870428601</v>
      </c>
      <c r="Q47" s="77">
        <v>0.8568312794956322</v>
      </c>
      <c r="R47" s="35"/>
      <c r="Y47">
        <v>42454.500689323497</v>
      </c>
      <c r="Z47">
        <v>613.16505082057199</v>
      </c>
      <c r="AA47">
        <v>9500.77379849932</v>
      </c>
      <c r="AB47">
        <v>219.27916852656901</v>
      </c>
      <c r="AC47">
        <v>15.523658628924901</v>
      </c>
      <c r="AD47">
        <v>2.2946036047332901</v>
      </c>
      <c r="AE47">
        <v>200237.84929261301</v>
      </c>
      <c r="AF47">
        <v>9350.7575414320399</v>
      </c>
      <c r="AG47">
        <v>1.9775683958093E-2</v>
      </c>
      <c r="AH47">
        <v>6.2029081166519997E-3</v>
      </c>
      <c r="AI47">
        <v>332.13484277688502</v>
      </c>
      <c r="AJ47">
        <v>24.656095580270499</v>
      </c>
      <c r="AK47">
        <v>2.4354877962988501</v>
      </c>
      <c r="AL47">
        <v>0.28890642156426599</v>
      </c>
      <c r="AM47">
        <v>4.6715624127352001E-2</v>
      </c>
      <c r="AN47">
        <v>1.6603331012309E-2</v>
      </c>
      <c r="AO47">
        <v>6.8400345207220006E-2</v>
      </c>
      <c r="AP47">
        <v>1.8844694848892E-2</v>
      </c>
      <c r="AQ47">
        <v>0.31007945371911799</v>
      </c>
      <c r="AR47">
        <v>4.2802075781697001E-2</v>
      </c>
      <c r="AS47">
        <v>46.817581038468099</v>
      </c>
      <c r="AT47">
        <v>0.43995971712023202</v>
      </c>
      <c r="AU47">
        <v>7.13824341456528</v>
      </c>
      <c r="AV47">
        <v>7.2239929697742997E-2</v>
      </c>
      <c r="AW47">
        <v>7.3290489912737997E-2</v>
      </c>
      <c r="AX47">
        <v>3.0844209796460002E-3</v>
      </c>
    </row>
    <row r="48" spans="1:50" x14ac:dyDescent="0.25">
      <c r="A48" t="s">
        <v>1058</v>
      </c>
      <c r="B48">
        <v>129.78780436828001</v>
      </c>
      <c r="C48">
        <v>480.99692134819099</v>
      </c>
      <c r="D48" s="63">
        <v>8.3975997595051801</v>
      </c>
      <c r="E48">
        <v>0.24627983450677601</v>
      </c>
      <c r="F48" s="31">
        <f t="shared" si="4"/>
        <v>8.6283681810548991</v>
      </c>
      <c r="G48" s="31">
        <f t="shared" si="5"/>
        <v>0.24627983450677601</v>
      </c>
      <c r="H48" s="52">
        <v>0.39192094552825202</v>
      </c>
      <c r="I48" s="52">
        <v>2.9872356020677001E-2</v>
      </c>
      <c r="J48" s="85">
        <v>0.38477130735142501</v>
      </c>
      <c r="K48" s="63">
        <v>21.409801779364798</v>
      </c>
      <c r="L48">
        <v>1.20100670364394</v>
      </c>
      <c r="M48" s="32">
        <f t="shared" si="6"/>
        <v>21.99814920051023</v>
      </c>
      <c r="N48" s="92">
        <f t="shared" si="7"/>
        <v>1.20100670364394</v>
      </c>
      <c r="O48" s="50">
        <v>2.5478323989768001</v>
      </c>
      <c r="P48" s="50">
        <v>0.170967632525727</v>
      </c>
      <c r="Q48" s="77">
        <v>0.83596817274463531</v>
      </c>
      <c r="R48" s="35"/>
      <c r="Y48">
        <v>41710.787100782502</v>
      </c>
      <c r="Z48">
        <v>712.57211852689795</v>
      </c>
      <c r="AA48">
        <v>9672.2495453141091</v>
      </c>
      <c r="AB48">
        <v>211.25845098197101</v>
      </c>
      <c r="AC48">
        <v>25.038295912901599</v>
      </c>
      <c r="AD48">
        <v>2.6388034022298599</v>
      </c>
      <c r="AE48">
        <v>201153.015337088</v>
      </c>
      <c r="AF48">
        <v>9554.4385534012799</v>
      </c>
      <c r="AG48">
        <v>1.3261093101820001E-3</v>
      </c>
      <c r="AH48">
        <v>1.394940063869E-3</v>
      </c>
      <c r="AI48">
        <v>342.64216004261903</v>
      </c>
      <c r="AJ48">
        <v>24.429767159298699</v>
      </c>
      <c r="AK48">
        <v>3.1577727084396998</v>
      </c>
      <c r="AL48">
        <v>0.31128380053740901</v>
      </c>
      <c r="AM48">
        <v>1.2821967338793001E-2</v>
      </c>
      <c r="AN48">
        <v>7.4932945431339998E-3</v>
      </c>
      <c r="AO48">
        <v>5.9523294894818002E-2</v>
      </c>
      <c r="AP48">
        <v>1.5166780628747999E-2</v>
      </c>
      <c r="AQ48">
        <v>0.330219262002233</v>
      </c>
      <c r="AR48">
        <v>3.8123260122391998E-2</v>
      </c>
      <c r="AS48">
        <v>41.091991894855902</v>
      </c>
      <c r="AT48">
        <v>0.49731889335421597</v>
      </c>
      <c r="AU48">
        <v>5.4639745870400498</v>
      </c>
      <c r="AV48">
        <v>6.6095859915787994E-2</v>
      </c>
      <c r="AW48">
        <v>8.9052278454783002E-2</v>
      </c>
      <c r="AX48">
        <v>2.9004416853330001E-3</v>
      </c>
    </row>
    <row r="49" spans="1:50" x14ac:dyDescent="0.25">
      <c r="A49" t="s">
        <v>1059</v>
      </c>
      <c r="B49">
        <v>107.494382979688</v>
      </c>
      <c r="C49">
        <v>371.65900537525698</v>
      </c>
      <c r="D49" s="63">
        <v>12.146847620713601</v>
      </c>
      <c r="E49">
        <v>0.40342319861083997</v>
      </c>
      <c r="F49" s="31">
        <f t="shared" si="4"/>
        <v>12.480646436150622</v>
      </c>
      <c r="G49" s="31">
        <f t="shared" si="5"/>
        <v>0.40342319861083997</v>
      </c>
      <c r="H49" s="52">
        <v>0.42060732942989598</v>
      </c>
      <c r="I49" s="52">
        <v>2.9380742807081001E-2</v>
      </c>
      <c r="J49" s="85">
        <v>0.47545711403534735</v>
      </c>
      <c r="K49" s="63">
        <v>28.796738526087999</v>
      </c>
      <c r="L49">
        <v>1.76524221015783</v>
      </c>
      <c r="M49" s="32">
        <f t="shared" si="6"/>
        <v>29.588081062736457</v>
      </c>
      <c r="N49" s="92">
        <f t="shared" si="7"/>
        <v>1.76524221015783</v>
      </c>
      <c r="O49" s="50">
        <v>2.3779954755914701</v>
      </c>
      <c r="P49" s="50">
        <v>0.166029501683055</v>
      </c>
      <c r="Q49" s="77">
        <v>0.87798432068514254</v>
      </c>
      <c r="R49" s="35"/>
      <c r="Y49">
        <v>41339.546958235303</v>
      </c>
      <c r="Z49">
        <v>681.06032311795195</v>
      </c>
      <c r="AA49">
        <v>9887.0777630516204</v>
      </c>
      <c r="AB49">
        <v>194.74974841258</v>
      </c>
      <c r="AC49">
        <v>23.571817361250702</v>
      </c>
      <c r="AD49">
        <v>2.8673636929048198</v>
      </c>
      <c r="AE49">
        <v>201359.29524213</v>
      </c>
      <c r="AF49">
        <v>9721.6127311664004</v>
      </c>
      <c r="AG49">
        <v>1.0085868127115E-2</v>
      </c>
      <c r="AH49">
        <v>3.9110686526679997E-3</v>
      </c>
      <c r="AI49">
        <v>367.54422029393999</v>
      </c>
      <c r="AJ49">
        <v>26.5298431876211</v>
      </c>
      <c r="AK49">
        <v>2.9187958483443999</v>
      </c>
      <c r="AL49">
        <v>0.30480923666510701</v>
      </c>
      <c r="AM49">
        <v>1.8898222562527E-2</v>
      </c>
      <c r="AN49">
        <v>9.2503491138359994E-3</v>
      </c>
      <c r="AO49">
        <v>6.9491503461714996E-2</v>
      </c>
      <c r="AP49">
        <v>1.666390849731E-2</v>
      </c>
      <c r="AQ49">
        <v>0.34464617522869501</v>
      </c>
      <c r="AR49">
        <v>3.9593306197679E-2</v>
      </c>
      <c r="AS49">
        <v>46.680601158083697</v>
      </c>
      <c r="AT49">
        <v>0.482721579372689</v>
      </c>
      <c r="AU49">
        <v>6.29928583586097</v>
      </c>
      <c r="AV49">
        <v>7.2167870009019003E-2</v>
      </c>
      <c r="AW49">
        <v>7.1081835957594999E-2</v>
      </c>
      <c r="AX49">
        <v>2.5751385621039999E-3</v>
      </c>
    </row>
    <row r="50" spans="1:50" x14ac:dyDescent="0.25">
      <c r="A50" t="s">
        <v>1060</v>
      </c>
      <c r="B50">
        <v>104.855453846282</v>
      </c>
      <c r="C50">
        <v>297.34595047187997</v>
      </c>
      <c r="D50" s="63">
        <v>16.961322084933101</v>
      </c>
      <c r="E50">
        <v>0.62760410307249903</v>
      </c>
      <c r="F50" s="31">
        <f t="shared" si="4"/>
        <v>17.427424023228745</v>
      </c>
      <c r="G50" s="31">
        <f t="shared" si="5"/>
        <v>0.62760410307249903</v>
      </c>
      <c r="H50" s="52">
        <v>0.512783373087351</v>
      </c>
      <c r="I50" s="52">
        <v>4.0959579920358001E-2</v>
      </c>
      <c r="J50" s="85">
        <v>0.46323835840539873</v>
      </c>
      <c r="K50" s="63">
        <v>33.036065230214199</v>
      </c>
      <c r="L50">
        <v>2.0513156210433201</v>
      </c>
      <c r="M50" s="32">
        <f t="shared" si="6"/>
        <v>33.943905666257947</v>
      </c>
      <c r="N50" s="92">
        <f t="shared" si="7"/>
        <v>2.0513156210433201</v>
      </c>
      <c r="O50" s="50">
        <v>1.9534603347270501</v>
      </c>
      <c r="P50" s="50">
        <v>0.141494479206349</v>
      </c>
      <c r="Q50" s="77">
        <v>0.85725351498727165</v>
      </c>
      <c r="R50" s="35"/>
      <c r="Y50">
        <v>41665.7212745301</v>
      </c>
      <c r="Z50">
        <v>763.78812770799198</v>
      </c>
      <c r="AA50">
        <v>9267.6368160637303</v>
      </c>
      <c r="AB50">
        <v>215.80568209654101</v>
      </c>
      <c r="AC50">
        <v>14.9196195351646</v>
      </c>
      <c r="AD50">
        <v>2.03508056751012</v>
      </c>
      <c r="AE50">
        <v>200666.820096023</v>
      </c>
      <c r="AF50">
        <v>9532.5119793695503</v>
      </c>
      <c r="AG50">
        <v>1.5274258338489E-2</v>
      </c>
      <c r="AH50">
        <v>4.737815609039E-3</v>
      </c>
      <c r="AI50">
        <v>334.79041858844897</v>
      </c>
      <c r="AJ50">
        <v>23.9398831352316</v>
      </c>
      <c r="AK50">
        <v>2.2266272162537999</v>
      </c>
      <c r="AL50">
        <v>0.283149905963749</v>
      </c>
      <c r="AM50">
        <v>3.4090918036311001E-2</v>
      </c>
      <c r="AN50">
        <v>1.2322213694272E-2</v>
      </c>
      <c r="AO50">
        <v>8.0001715915561003E-2</v>
      </c>
      <c r="AP50">
        <v>1.7725707286165002E-2</v>
      </c>
      <c r="AQ50">
        <v>0.29180396087687799</v>
      </c>
      <c r="AR50">
        <v>3.6091080498331998E-2</v>
      </c>
      <c r="AS50">
        <v>48.407692524187503</v>
      </c>
      <c r="AT50">
        <v>0.59472140962026898</v>
      </c>
      <c r="AU50">
        <v>6.9103591911519002</v>
      </c>
      <c r="AV50">
        <v>7.7949088536271999E-2</v>
      </c>
      <c r="AW50">
        <v>5.5860993948304002E-2</v>
      </c>
      <c r="AX50">
        <v>2.1653914136250002E-3</v>
      </c>
    </row>
    <row r="51" spans="1:50" x14ac:dyDescent="0.25">
      <c r="A51" t="s">
        <v>1061</v>
      </c>
      <c r="B51">
        <v>113.236146668449</v>
      </c>
      <c r="C51">
        <v>344.71245087530798</v>
      </c>
      <c r="D51" s="63">
        <v>15.354088360993</v>
      </c>
      <c r="E51">
        <v>0.52767961192775104</v>
      </c>
      <c r="F51" s="31">
        <f t="shared" si="4"/>
        <v>15.776023061011383</v>
      </c>
      <c r="G51" s="31">
        <f t="shared" si="5"/>
        <v>0.52767961192775104</v>
      </c>
      <c r="H51" s="52">
        <v>0.47687290495821599</v>
      </c>
      <c r="I51" s="52">
        <v>3.6508916111195E-2</v>
      </c>
      <c r="J51" s="85">
        <v>0.44890039405626642</v>
      </c>
      <c r="K51" s="63">
        <v>32.098700073245702</v>
      </c>
      <c r="L51">
        <v>1.9163115308392</v>
      </c>
      <c r="M51" s="32">
        <f t="shared" si="6"/>
        <v>32.980781449095559</v>
      </c>
      <c r="N51" s="92">
        <f t="shared" si="7"/>
        <v>1.9163115308392</v>
      </c>
      <c r="O51" s="50">
        <v>2.1001087906720501</v>
      </c>
      <c r="P51" s="50">
        <v>0.15610187208585999</v>
      </c>
      <c r="Q51" s="77">
        <v>0.80317900843676904</v>
      </c>
      <c r="R51" s="35"/>
      <c r="Y51">
        <v>42866.8648596723</v>
      </c>
      <c r="Z51">
        <v>828.64232624885506</v>
      </c>
      <c r="AA51">
        <v>9129.9838672174592</v>
      </c>
      <c r="AB51">
        <v>210.900569328778</v>
      </c>
      <c r="AC51">
        <v>16.054726849971999</v>
      </c>
      <c r="AD51">
        <v>1.9423311462903501</v>
      </c>
      <c r="AE51">
        <v>201178.91431902401</v>
      </c>
      <c r="AF51">
        <v>9635.3036739168892</v>
      </c>
      <c r="AG51">
        <v>1.8632698874698001E-2</v>
      </c>
      <c r="AH51">
        <v>5.0453859480900001E-3</v>
      </c>
      <c r="AI51">
        <v>354.05016379995197</v>
      </c>
      <c r="AJ51">
        <v>25.570398636672</v>
      </c>
      <c r="AK51">
        <v>2.4577604103082602</v>
      </c>
      <c r="AL51">
        <v>0.24382341662336299</v>
      </c>
      <c r="AM51">
        <v>1.7981176888124999E-2</v>
      </c>
      <c r="AN51">
        <v>8.5501305637059998E-3</v>
      </c>
      <c r="AO51">
        <v>6.3320857282503001E-2</v>
      </c>
      <c r="AP51">
        <v>1.5076792234098999E-2</v>
      </c>
      <c r="AQ51">
        <v>0.309566646834322</v>
      </c>
      <c r="AR51">
        <v>3.5558203713416003E-2</v>
      </c>
      <c r="AS51">
        <v>46.359972064261299</v>
      </c>
      <c r="AT51">
        <v>0.50294173836304601</v>
      </c>
      <c r="AU51">
        <v>6.6467558389213401</v>
      </c>
      <c r="AV51">
        <v>8.1281890628827999E-2</v>
      </c>
      <c r="AW51">
        <v>5.9294419871285003E-2</v>
      </c>
      <c r="AX51">
        <v>2.4249006498289999E-3</v>
      </c>
    </row>
    <row r="52" spans="1:50" x14ac:dyDescent="0.25">
      <c r="A52" t="s">
        <v>1062</v>
      </c>
      <c r="B52">
        <v>160.39742718681501</v>
      </c>
      <c r="C52">
        <v>736.807730071587</v>
      </c>
      <c r="D52" s="63">
        <v>2.5185921249139902</v>
      </c>
      <c r="E52">
        <v>6.6135822815615003E-2</v>
      </c>
      <c r="F52" s="31">
        <f t="shared" si="4"/>
        <v>2.5878037503592353</v>
      </c>
      <c r="G52" s="31">
        <f t="shared" si="5"/>
        <v>6.6135822815615003E-2</v>
      </c>
      <c r="H52" s="52">
        <v>0.31619461739629501</v>
      </c>
      <c r="I52" s="52">
        <v>1.7646618345628001E-2</v>
      </c>
      <c r="J52" s="85">
        <v>0.4705132951020225</v>
      </c>
      <c r="K52" s="63">
        <v>7.96778515149476</v>
      </c>
      <c r="L52">
        <v>0.40430716983023102</v>
      </c>
      <c r="M52" s="32">
        <f t="shared" si="6"/>
        <v>8.1867421457926266</v>
      </c>
      <c r="N52" s="92">
        <f t="shared" si="7"/>
        <v>0.40430716983023102</v>
      </c>
      <c r="O52" s="50">
        <v>3.1643776854304302</v>
      </c>
      <c r="P52" s="50">
        <v>0.17660244609633599</v>
      </c>
      <c r="Q52" s="77">
        <v>0.90921256039971421</v>
      </c>
      <c r="R52" s="35"/>
      <c r="Y52">
        <v>42963.173421992702</v>
      </c>
      <c r="Z52">
        <v>824.81470804667003</v>
      </c>
      <c r="AA52">
        <v>10213.035267998401</v>
      </c>
      <c r="AB52">
        <v>229.63431892898299</v>
      </c>
      <c r="AC52">
        <v>25.035859237321102</v>
      </c>
      <c r="AD52">
        <v>2.53283183618275</v>
      </c>
      <c r="AE52">
        <v>201043.11093568199</v>
      </c>
      <c r="AF52">
        <v>9639.6082073377293</v>
      </c>
      <c r="AG52">
        <v>9.3747763493958997E-2</v>
      </c>
      <c r="AH52">
        <v>1.15078501964E-2</v>
      </c>
      <c r="AI52">
        <v>355.37741781898598</v>
      </c>
      <c r="AJ52">
        <v>27.152280565641401</v>
      </c>
      <c r="AK52">
        <v>7.3508455105327002</v>
      </c>
      <c r="AL52">
        <v>0.48423225966961198</v>
      </c>
      <c r="AM52">
        <v>5.3136487143213999E-2</v>
      </c>
      <c r="AN52">
        <v>1.4931516040191E-2</v>
      </c>
      <c r="AO52">
        <v>0.19118554489123299</v>
      </c>
      <c r="AP52">
        <v>2.6653739209581001E-2</v>
      </c>
      <c r="AQ52">
        <v>1.15805517250048</v>
      </c>
      <c r="AR52">
        <v>8.2109339815763002E-2</v>
      </c>
      <c r="AS52">
        <v>20.523589859750299</v>
      </c>
      <c r="AT52">
        <v>0.39813805003349301</v>
      </c>
      <c r="AU52">
        <v>2.40423896607756</v>
      </c>
      <c r="AV52">
        <v>4.3298555771748001E-2</v>
      </c>
      <c r="AW52">
        <v>0.13071083381488</v>
      </c>
      <c r="AX52">
        <v>3.143918403617E-3</v>
      </c>
    </row>
    <row r="53" spans="1:50" x14ac:dyDescent="0.25">
      <c r="A53" t="s">
        <v>1063</v>
      </c>
      <c r="B53">
        <v>124.459735683632</v>
      </c>
      <c r="C53">
        <v>419.58375410085102</v>
      </c>
      <c r="D53" s="63">
        <v>11.9792916991819</v>
      </c>
      <c r="E53">
        <v>0.37419779928860902</v>
      </c>
      <c r="F53" s="31">
        <f t="shared" si="4"/>
        <v>12.308486030404319</v>
      </c>
      <c r="G53" s="31">
        <f t="shared" si="5"/>
        <v>0.37419779928860902</v>
      </c>
      <c r="H53" s="52">
        <v>0.43101151768117402</v>
      </c>
      <c r="I53" s="52">
        <v>3.2354979924728001E-2</v>
      </c>
      <c r="J53" s="85">
        <v>0.41611927180843183</v>
      </c>
      <c r="K53" s="63">
        <v>27.7434170522804</v>
      </c>
      <c r="L53">
        <v>1.5811747474757001</v>
      </c>
      <c r="M53" s="32">
        <f t="shared" si="6"/>
        <v>28.505814016282354</v>
      </c>
      <c r="N53" s="92">
        <f t="shared" si="7"/>
        <v>1.5811747474757001</v>
      </c>
      <c r="O53" s="50">
        <v>2.32202092483289</v>
      </c>
      <c r="P53" s="50">
        <v>0.151495302989093</v>
      </c>
      <c r="Q53" s="77">
        <v>0.87354821434429497</v>
      </c>
      <c r="R53" s="35"/>
      <c r="Y53">
        <v>42277.207730019698</v>
      </c>
      <c r="Z53">
        <v>760.62866737945603</v>
      </c>
      <c r="AA53">
        <v>9210.6294901640504</v>
      </c>
      <c r="AB53">
        <v>209.682987085847</v>
      </c>
      <c r="AC53">
        <v>19.731219728236699</v>
      </c>
      <c r="AD53">
        <v>2.0328488400881</v>
      </c>
      <c r="AE53">
        <v>199152.013742974</v>
      </c>
      <c r="AF53">
        <v>9480.9365216694896</v>
      </c>
      <c r="AG53">
        <v>5.4394862863763001E-2</v>
      </c>
      <c r="AH53">
        <v>8.7630089947179999E-3</v>
      </c>
      <c r="AI53">
        <v>366.42564841073801</v>
      </c>
      <c r="AJ53">
        <v>28.291775385721401</v>
      </c>
      <c r="AK53">
        <v>2.96977122508427</v>
      </c>
      <c r="AL53">
        <v>0.31988114589918498</v>
      </c>
      <c r="AM53">
        <v>5.3182820482626E-2</v>
      </c>
      <c r="AN53">
        <v>1.4944541734172E-2</v>
      </c>
      <c r="AO53">
        <v>0.14504921851248501</v>
      </c>
      <c r="AP53">
        <v>2.320999477091E-2</v>
      </c>
      <c r="AQ53">
        <v>0.44161374557936101</v>
      </c>
      <c r="AR53">
        <v>4.9134771976561999E-2</v>
      </c>
      <c r="AS53">
        <v>46.109979013918</v>
      </c>
      <c r="AT53">
        <v>0.53809012661213995</v>
      </c>
      <c r="AU53">
        <v>6.5248495729843299</v>
      </c>
      <c r="AV53">
        <v>7.5217579413346003E-2</v>
      </c>
      <c r="AW53">
        <v>7.4522250921187E-2</v>
      </c>
      <c r="AX53">
        <v>2.3484685514779998E-3</v>
      </c>
    </row>
    <row r="54" spans="1:50" x14ac:dyDescent="0.25">
      <c r="A54" t="s">
        <v>1064</v>
      </c>
      <c r="B54">
        <v>154.61121880404301</v>
      </c>
      <c r="C54">
        <v>571.87325965738501</v>
      </c>
      <c r="D54" s="63">
        <v>7.2346477454319498</v>
      </c>
      <c r="E54">
        <v>0.19495080446354299</v>
      </c>
      <c r="F54" s="31">
        <f t="shared" si="4"/>
        <v>7.4334579160157324</v>
      </c>
      <c r="G54" s="31">
        <f t="shared" si="5"/>
        <v>0.19495080446354299</v>
      </c>
      <c r="H54" s="52">
        <v>0.39218719997193302</v>
      </c>
      <c r="I54" s="52">
        <v>2.2754051282372002E-2</v>
      </c>
      <c r="J54" s="85">
        <v>0.46445359004034592</v>
      </c>
      <c r="K54" s="63">
        <v>18.4274285461515</v>
      </c>
      <c r="L54">
        <v>0.94499115848219095</v>
      </c>
      <c r="M54" s="32">
        <f t="shared" si="6"/>
        <v>18.933819505544662</v>
      </c>
      <c r="N54" s="92">
        <f t="shared" si="7"/>
        <v>0.94499115848219095</v>
      </c>
      <c r="O54" s="50">
        <v>2.5519802212541398</v>
      </c>
      <c r="P54" s="50">
        <v>0.14818719535476799</v>
      </c>
      <c r="Q54" s="77">
        <v>0.88314016120335803</v>
      </c>
      <c r="R54" s="35"/>
      <c r="Y54">
        <v>42236.476857971596</v>
      </c>
      <c r="Z54">
        <v>784.10829036376902</v>
      </c>
      <c r="AA54">
        <v>9515.5727335696301</v>
      </c>
      <c r="AB54">
        <v>231.28563421560801</v>
      </c>
      <c r="AC54">
        <v>19.355712172943001</v>
      </c>
      <c r="AD54">
        <v>2.0483030795843802</v>
      </c>
      <c r="AE54">
        <v>204279.86303541501</v>
      </c>
      <c r="AF54">
        <v>9934.29090327628</v>
      </c>
      <c r="AG54">
        <v>2.5979055562870002E-3</v>
      </c>
      <c r="AH54">
        <v>1.935888046771E-3</v>
      </c>
      <c r="AI54">
        <v>360.73589105926499</v>
      </c>
      <c r="AJ54">
        <v>27.611371726423499</v>
      </c>
      <c r="AK54">
        <v>4.1714096128952001</v>
      </c>
      <c r="AL54">
        <v>0.33352268028981902</v>
      </c>
      <c r="AM54">
        <v>9.3707650745219993E-3</v>
      </c>
      <c r="AN54">
        <v>6.3445131886779998E-3</v>
      </c>
      <c r="AO54">
        <v>5.3789554833974997E-2</v>
      </c>
      <c r="AP54">
        <v>1.4285401824284E-2</v>
      </c>
      <c r="AQ54">
        <v>0.36941034043702797</v>
      </c>
      <c r="AR54">
        <v>4.0057707531163E-2</v>
      </c>
      <c r="AS54">
        <v>40.535755956128902</v>
      </c>
      <c r="AT54">
        <v>0.48841113436830802</v>
      </c>
      <c r="AU54">
        <v>5.5099036336871903</v>
      </c>
      <c r="AV54">
        <v>6.2643151460911997E-2</v>
      </c>
      <c r="AW54">
        <v>0.10400212790097001</v>
      </c>
      <c r="AX54">
        <v>3.0652012245699998E-3</v>
      </c>
    </row>
    <row r="55" spans="1:50" x14ac:dyDescent="0.25">
      <c r="A55" t="s">
        <v>1065</v>
      </c>
      <c r="B55">
        <v>122.278303881402</v>
      </c>
      <c r="C55">
        <v>444.48011822597198</v>
      </c>
      <c r="D55" s="63">
        <v>11.4093863738255</v>
      </c>
      <c r="E55">
        <v>0.81089974561577305</v>
      </c>
      <c r="F55" s="31">
        <f t="shared" si="4"/>
        <v>11.722919545177039</v>
      </c>
      <c r="G55" s="31">
        <f t="shared" si="5"/>
        <v>0.81089974561577305</v>
      </c>
      <c r="H55" s="52">
        <v>0.400445165073057</v>
      </c>
      <c r="I55" s="52">
        <v>2.6786994884516E-2</v>
      </c>
      <c r="J55" s="85">
        <v>0.94118731165921077</v>
      </c>
      <c r="K55" s="63">
        <v>28.362262245968999</v>
      </c>
      <c r="L55">
        <v>2.15150059094367</v>
      </c>
      <c r="M55" s="32">
        <f t="shared" si="6"/>
        <v>29.141665251294786</v>
      </c>
      <c r="N55" s="92">
        <f t="shared" si="7"/>
        <v>2.15150059094367</v>
      </c>
      <c r="O55" s="50">
        <v>2.4911939151009199</v>
      </c>
      <c r="P55" s="50">
        <v>0.16230661147648601</v>
      </c>
      <c r="Q55" s="77">
        <v>0.85887126937058555</v>
      </c>
      <c r="R55" s="35"/>
      <c r="Y55">
        <v>41533.742234115802</v>
      </c>
      <c r="Z55">
        <v>770.62038727614402</v>
      </c>
      <c r="AA55">
        <v>9617.1964851354296</v>
      </c>
      <c r="AB55">
        <v>231.72721838956801</v>
      </c>
      <c r="AC55">
        <v>16.3364528327022</v>
      </c>
      <c r="AD55">
        <v>1.9281646242493999</v>
      </c>
      <c r="AE55">
        <v>200634.590849178</v>
      </c>
      <c r="AF55">
        <v>9528.7196083731105</v>
      </c>
      <c r="AG55">
        <v>4.4124916715339996E-3</v>
      </c>
      <c r="AH55">
        <v>2.5291670041369999E-3</v>
      </c>
      <c r="AI55">
        <v>345.35961258566198</v>
      </c>
      <c r="AJ55">
        <v>26.284121272434799</v>
      </c>
      <c r="AK55">
        <v>3.1973308311516502</v>
      </c>
      <c r="AL55">
        <v>0.320115629787254</v>
      </c>
      <c r="AM55">
        <v>9.5582699945030002E-3</v>
      </c>
      <c r="AN55">
        <v>6.4714789543610001E-3</v>
      </c>
      <c r="AO55">
        <v>5.3889795936646001E-2</v>
      </c>
      <c r="AP55">
        <v>1.4439516016984E-2</v>
      </c>
      <c r="AQ55">
        <v>0.28793862175449803</v>
      </c>
      <c r="AR55">
        <v>3.5672962745057997E-2</v>
      </c>
      <c r="AS55">
        <v>49.828916996274202</v>
      </c>
      <c r="AT55">
        <v>0.62419076906074999</v>
      </c>
      <c r="AU55">
        <v>6.8684974655133502</v>
      </c>
      <c r="AV55">
        <v>8.3279390256213004E-2</v>
      </c>
      <c r="AW55">
        <v>8.2458998427589997E-2</v>
      </c>
      <c r="AX55">
        <v>5.9007266327819998E-3</v>
      </c>
    </row>
    <row r="56" spans="1:50" x14ac:dyDescent="0.25">
      <c r="A56" t="s">
        <v>1066</v>
      </c>
      <c r="B56">
        <v>183.86711229188899</v>
      </c>
      <c r="C56">
        <v>684.99960775971704</v>
      </c>
      <c r="D56" s="63">
        <v>7.3420206326557897</v>
      </c>
      <c r="E56">
        <v>0.181120683049383</v>
      </c>
      <c r="F56" s="31">
        <f t="shared" si="4"/>
        <v>7.5437814406135244</v>
      </c>
      <c r="G56" s="31">
        <f t="shared" si="5"/>
        <v>0.181120683049383</v>
      </c>
      <c r="H56" s="52">
        <v>0.38992438103386401</v>
      </c>
      <c r="I56" s="52">
        <v>2.0759486661127001E-2</v>
      </c>
      <c r="J56" s="85">
        <v>0.46335753310707134</v>
      </c>
      <c r="K56" s="63">
        <v>18.756833589482799</v>
      </c>
      <c r="L56">
        <v>0.88208350058951002</v>
      </c>
      <c r="M56" s="32">
        <f t="shared" si="6"/>
        <v>19.272276692831028</v>
      </c>
      <c r="N56" s="92">
        <f t="shared" si="7"/>
        <v>0.88208350058951002</v>
      </c>
      <c r="O56" s="50">
        <v>2.56607560139539</v>
      </c>
      <c r="P56" s="50">
        <v>0.136638217072928</v>
      </c>
      <c r="Q56" s="77">
        <v>0.88317635672717076</v>
      </c>
      <c r="R56" s="35"/>
      <c r="Y56">
        <v>41846.399140527203</v>
      </c>
      <c r="Z56">
        <v>691.63584675629204</v>
      </c>
      <c r="AA56">
        <v>9521.2467072318395</v>
      </c>
      <c r="AB56">
        <v>214.953610077051</v>
      </c>
      <c r="AC56">
        <v>26.3209055375522</v>
      </c>
      <c r="AD56">
        <v>2.49878636574224</v>
      </c>
      <c r="AE56">
        <v>201674.78232878499</v>
      </c>
      <c r="AF56">
        <v>9529.3642570268403</v>
      </c>
      <c r="AG56">
        <v>1.1512715887201E-2</v>
      </c>
      <c r="AH56">
        <v>4.1415350737130001E-3</v>
      </c>
      <c r="AI56">
        <v>345.84214756215499</v>
      </c>
      <c r="AJ56">
        <v>27.537251740198901</v>
      </c>
      <c r="AK56">
        <v>4.5592621708606504</v>
      </c>
      <c r="AL56">
        <v>0.35542582316371502</v>
      </c>
      <c r="AM56">
        <v>1.7447427576896001E-2</v>
      </c>
      <c r="AN56">
        <v>8.8006585611889992E-3</v>
      </c>
      <c r="AO56">
        <v>7.3165058284415996E-2</v>
      </c>
      <c r="AP56">
        <v>1.6935371409839001E-2</v>
      </c>
      <c r="AQ56">
        <v>0.38823925772507101</v>
      </c>
      <c r="AR56">
        <v>4.1740081222512E-2</v>
      </c>
      <c r="AS56">
        <v>51.075288963896497</v>
      </c>
      <c r="AT56">
        <v>0.54897486125717598</v>
      </c>
      <c r="AU56">
        <v>6.9012727224154</v>
      </c>
      <c r="AV56">
        <v>7.3303029124225996E-2</v>
      </c>
      <c r="AW56">
        <v>0.128653390228713</v>
      </c>
      <c r="AX56">
        <v>3.2034320192190001E-3</v>
      </c>
    </row>
    <row r="57" spans="1:50" x14ac:dyDescent="0.25">
      <c r="A57" t="s">
        <v>1067</v>
      </c>
      <c r="B57">
        <v>154.70294955856099</v>
      </c>
      <c r="C57">
        <v>607.88090227394696</v>
      </c>
      <c r="D57" s="63">
        <v>7.3946980288614803</v>
      </c>
      <c r="E57">
        <v>0.19370576819511401</v>
      </c>
      <c r="F57" s="31">
        <f t="shared" si="4"/>
        <v>7.5979064265974712</v>
      </c>
      <c r="G57" s="31">
        <f t="shared" si="5"/>
        <v>0.19370576819511401</v>
      </c>
      <c r="H57" s="52">
        <v>0.37033890155022797</v>
      </c>
      <c r="I57" s="52">
        <v>2.1302324125631E-2</v>
      </c>
      <c r="J57" s="85">
        <v>0.45540149846534278</v>
      </c>
      <c r="K57" s="63">
        <v>19.905751269772701</v>
      </c>
      <c r="L57">
        <v>1.0198395699381</v>
      </c>
      <c r="M57" s="32">
        <f t="shared" si="6"/>
        <v>20.452766956616703</v>
      </c>
      <c r="N57" s="92">
        <f t="shared" si="7"/>
        <v>1.0198395699381</v>
      </c>
      <c r="O57" s="50">
        <v>2.69542346584926</v>
      </c>
      <c r="P57" s="50">
        <v>0.154954077635438</v>
      </c>
      <c r="Q57" s="77">
        <v>0.89120431639185227</v>
      </c>
      <c r="R57" s="35"/>
      <c r="Y57">
        <v>42694.552376279498</v>
      </c>
      <c r="Z57">
        <v>720.50187973201605</v>
      </c>
      <c r="AA57">
        <v>9739.7886390324293</v>
      </c>
      <c r="AB57">
        <v>200.01578313847801</v>
      </c>
      <c r="AC57">
        <v>100.188347326879</v>
      </c>
      <c r="AD57">
        <v>27.723283651803701</v>
      </c>
      <c r="AE57">
        <v>199058.32870308001</v>
      </c>
      <c r="AF57">
        <v>9333.1242692030191</v>
      </c>
      <c r="AG57">
        <v>7.8416102811400008E-3</v>
      </c>
      <c r="AH57">
        <v>3.4986641802050001E-3</v>
      </c>
      <c r="AI57">
        <v>342.98326745900999</v>
      </c>
      <c r="AJ57">
        <v>25.4395403584702</v>
      </c>
      <c r="AK57">
        <v>4.1519571921152796</v>
      </c>
      <c r="AL57">
        <v>0.34508104476047502</v>
      </c>
      <c r="AM57">
        <v>7.8530977634539995E-3</v>
      </c>
      <c r="AN57">
        <v>6.0576009626909996E-3</v>
      </c>
      <c r="AO57">
        <v>6.5279009541607994E-2</v>
      </c>
      <c r="AP57">
        <v>1.6372135761406E-2</v>
      </c>
      <c r="AQ57">
        <v>0.31739511374739199</v>
      </c>
      <c r="AR57">
        <v>3.8588461501941999E-2</v>
      </c>
      <c r="AS57">
        <v>44.190156951677103</v>
      </c>
      <c r="AT57">
        <v>0.48535157157780701</v>
      </c>
      <c r="AU57">
        <v>6.4717729182024701</v>
      </c>
      <c r="AV57">
        <v>7.6040025887767995E-2</v>
      </c>
      <c r="AW57">
        <v>0.11991465893432</v>
      </c>
      <c r="AX57">
        <v>4.1285167821710003E-3</v>
      </c>
    </row>
    <row r="58" spans="1:50" x14ac:dyDescent="0.25">
      <c r="A58" t="s">
        <v>1068</v>
      </c>
      <c r="B58">
        <v>150.134262427111</v>
      </c>
      <c r="C58">
        <v>558.49647751312398</v>
      </c>
      <c r="D58" s="63">
        <v>9.4545276351744292</v>
      </c>
      <c r="E58">
        <v>0.25720237038847699</v>
      </c>
      <c r="F58" s="31">
        <f t="shared" si="4"/>
        <v>9.7143407343159822</v>
      </c>
      <c r="G58" s="31">
        <f t="shared" si="5"/>
        <v>0.25720237038847699</v>
      </c>
      <c r="H58" s="52">
        <v>0.39041161243524403</v>
      </c>
      <c r="I58" s="52">
        <v>2.4129976413200999E-2</v>
      </c>
      <c r="J58" s="85">
        <v>0.44015025786608725</v>
      </c>
      <c r="K58" s="63">
        <v>24.0993687917267</v>
      </c>
      <c r="L58">
        <v>1.2516719809557499</v>
      </c>
      <c r="M58" s="32">
        <f t="shared" si="6"/>
        <v>24.761626276684407</v>
      </c>
      <c r="N58" s="92">
        <f t="shared" si="7"/>
        <v>1.2516719809557499</v>
      </c>
      <c r="O58" s="50">
        <v>2.5584537360948798</v>
      </c>
      <c r="P58" s="50">
        <v>0.15555678756753599</v>
      </c>
      <c r="Q58" s="77">
        <v>0.85422733593144262</v>
      </c>
      <c r="R58" s="35"/>
      <c r="Y58">
        <v>42279.937862625899</v>
      </c>
      <c r="Z58">
        <v>854.481746889139</v>
      </c>
      <c r="AA58">
        <v>9544.2827590974593</v>
      </c>
      <c r="AB58">
        <v>239.97416091079</v>
      </c>
      <c r="AC58">
        <v>19.235274014345102</v>
      </c>
      <c r="AD58">
        <v>2.0021565120046598</v>
      </c>
      <c r="AE58">
        <v>201719.79866718</v>
      </c>
      <c r="AF58">
        <v>9938.7208731447809</v>
      </c>
      <c r="AG58">
        <v>2.6686270739057001E-2</v>
      </c>
      <c r="AH58">
        <v>6.1286571754949996E-3</v>
      </c>
      <c r="AI58">
        <v>341.70344821518501</v>
      </c>
      <c r="AJ58">
        <v>25.900211086859802</v>
      </c>
      <c r="AK58">
        <v>3.7641486021008501</v>
      </c>
      <c r="AL58">
        <v>0.34373711746173002</v>
      </c>
      <c r="AM58">
        <v>4.6781513859029997E-2</v>
      </c>
      <c r="AN58">
        <v>1.3998523993191E-2</v>
      </c>
      <c r="AO58">
        <v>0.11139088112095499</v>
      </c>
      <c r="AP58">
        <v>2.0298888475905E-2</v>
      </c>
      <c r="AQ58">
        <v>0.32934746627607198</v>
      </c>
      <c r="AR58">
        <v>3.7307173583036E-2</v>
      </c>
      <c r="AS58">
        <v>49.239866530125703</v>
      </c>
      <c r="AT58">
        <v>0.66881745462723996</v>
      </c>
      <c r="AU58">
        <v>6.8232092560750299</v>
      </c>
      <c r="AV58">
        <v>9.3226617296854997E-2</v>
      </c>
      <c r="AW58">
        <v>9.9036878159559999E-2</v>
      </c>
      <c r="AX58">
        <v>3.2681844453499999E-3</v>
      </c>
    </row>
    <row r="59" spans="1:50" x14ac:dyDescent="0.25">
      <c r="A59" t="s">
        <v>1069</v>
      </c>
      <c r="B59">
        <v>123.190997908255</v>
      </c>
      <c r="C59">
        <v>401.03250963098799</v>
      </c>
      <c r="D59" s="63">
        <v>10.4072907856005</v>
      </c>
      <c r="E59">
        <v>0.33348510765310801</v>
      </c>
      <c r="F59" s="31">
        <f t="shared" si="4"/>
        <v>10.693286086160462</v>
      </c>
      <c r="G59" s="31">
        <f t="shared" si="5"/>
        <v>0.33348510765310801</v>
      </c>
      <c r="H59" s="52">
        <v>0.44771685733804001</v>
      </c>
      <c r="I59" s="52">
        <v>3.2870954739366999E-2</v>
      </c>
      <c r="J59" s="85">
        <v>0.43644536292526026</v>
      </c>
      <c r="K59" s="63">
        <v>23.267290657923699</v>
      </c>
      <c r="L59">
        <v>1.335354696919</v>
      </c>
      <c r="M59" s="32">
        <f t="shared" si="6"/>
        <v>23.906682399925934</v>
      </c>
      <c r="N59" s="92">
        <f t="shared" si="7"/>
        <v>1.335354696919</v>
      </c>
      <c r="O59" s="50">
        <v>2.23417256581368</v>
      </c>
      <c r="P59" s="50">
        <v>0.148979773551426</v>
      </c>
      <c r="Q59" s="77">
        <v>0.86067706069254568</v>
      </c>
      <c r="R59" s="35"/>
      <c r="Y59">
        <v>42636.089598897197</v>
      </c>
      <c r="Z59">
        <v>613.99487648642298</v>
      </c>
      <c r="AA59">
        <v>9083.9141045880206</v>
      </c>
      <c r="AB59">
        <v>213.19378309667499</v>
      </c>
      <c r="AC59">
        <v>16.004677646679401</v>
      </c>
      <c r="AD59">
        <v>2.20492437965977</v>
      </c>
      <c r="AE59">
        <v>199766.31426494199</v>
      </c>
      <c r="AF59">
        <v>9338.0745993078508</v>
      </c>
      <c r="AG59">
        <v>0.13746218453675199</v>
      </c>
      <c r="AH59">
        <v>1.5248367346337E-2</v>
      </c>
      <c r="AI59">
        <v>329.27540122093097</v>
      </c>
      <c r="AJ59">
        <v>24.0917737468809</v>
      </c>
      <c r="AK59">
        <v>2.8882720132160098</v>
      </c>
      <c r="AL59">
        <v>0.30088650273886203</v>
      </c>
      <c r="AM59">
        <v>0.11784728572212699</v>
      </c>
      <c r="AN59">
        <v>2.3979863794297E-2</v>
      </c>
      <c r="AO59">
        <v>0.24304659757080099</v>
      </c>
      <c r="AP59">
        <v>3.2234653035252997E-2</v>
      </c>
      <c r="AQ59">
        <v>0.29533487420836102</v>
      </c>
      <c r="AR59">
        <v>3.7825921247816002E-2</v>
      </c>
      <c r="AS59">
        <v>44.9258073181458</v>
      </c>
      <c r="AT59">
        <v>0.36868659635314999</v>
      </c>
      <c r="AU59">
        <v>6.2064688471921698</v>
      </c>
      <c r="AV59">
        <v>6.0653605488565E-2</v>
      </c>
      <c r="AW59">
        <v>8.1720934189320998E-2</v>
      </c>
      <c r="AX59">
        <v>2.7495203985039999E-3</v>
      </c>
    </row>
    <row r="60" spans="1:50" x14ac:dyDescent="0.25">
      <c r="A60" t="s">
        <v>1070</v>
      </c>
      <c r="B60">
        <v>92.151449894430201</v>
      </c>
      <c r="C60">
        <v>267.07564076170303</v>
      </c>
      <c r="D60" s="63">
        <v>15.140410024856999</v>
      </c>
      <c r="E60">
        <v>0.683300003628176</v>
      </c>
      <c r="F60" s="31">
        <f t="shared" si="4"/>
        <v>15.556472783634833</v>
      </c>
      <c r="G60" s="31">
        <f t="shared" si="5"/>
        <v>0.683300003628176</v>
      </c>
      <c r="H60" s="52">
        <v>0.502096295439308</v>
      </c>
      <c r="I60" s="52">
        <v>4.4391484267730999E-2</v>
      </c>
      <c r="J60" s="85">
        <v>0.51045931948551315</v>
      </c>
      <c r="K60" s="63">
        <v>30.1494954770295</v>
      </c>
      <c r="L60">
        <v>2.3063774848626601</v>
      </c>
      <c r="M60" s="32">
        <f t="shared" si="6"/>
        <v>30.978012158106054</v>
      </c>
      <c r="N60" s="92">
        <f t="shared" si="7"/>
        <v>2.3063774848626601</v>
      </c>
      <c r="O60" s="50">
        <v>1.99042430155612</v>
      </c>
      <c r="P60" s="50">
        <v>0.175948077051089</v>
      </c>
      <c r="Q60" s="77">
        <v>0.86538922089250603</v>
      </c>
      <c r="R60" s="35"/>
      <c r="Y60">
        <v>42089.5912837961</v>
      </c>
      <c r="Z60">
        <v>586.38800299367699</v>
      </c>
      <c r="AA60">
        <v>9376.6926238369706</v>
      </c>
      <c r="AB60">
        <v>224.08499968563299</v>
      </c>
      <c r="AC60">
        <v>16.459047026149001</v>
      </c>
      <c r="AD60">
        <v>2.3709119976539701</v>
      </c>
      <c r="AE60">
        <v>199621.02830489699</v>
      </c>
      <c r="AF60">
        <v>9252.0913509646907</v>
      </c>
      <c r="AG60">
        <v>8.0139676153433995E-2</v>
      </c>
      <c r="AH60">
        <v>1.3270498182731001E-2</v>
      </c>
      <c r="AI60">
        <v>326.17358998078703</v>
      </c>
      <c r="AJ60">
        <v>26.076720108728001</v>
      </c>
      <c r="AK60">
        <v>2.3741129235665599</v>
      </c>
      <c r="AL60">
        <v>0.34872575715480603</v>
      </c>
      <c r="AM60">
        <v>6.1958661316909996E-3</v>
      </c>
      <c r="AN60">
        <v>6.3607333162509997E-3</v>
      </c>
      <c r="AO60">
        <v>6.2753858578184996E-2</v>
      </c>
      <c r="AP60">
        <v>1.8976332423899001E-2</v>
      </c>
      <c r="AQ60">
        <v>0.34097528748470601</v>
      </c>
      <c r="AR60">
        <v>4.7272468576254001E-2</v>
      </c>
      <c r="AS60">
        <v>42.591952013316003</v>
      </c>
      <c r="AT60">
        <v>0.42107220756979702</v>
      </c>
      <c r="AU60">
        <v>6.0924916580948896</v>
      </c>
      <c r="AV60">
        <v>6.6979081135317003E-2</v>
      </c>
      <c r="AW60">
        <v>5.4948429818412997E-2</v>
      </c>
      <c r="AX60">
        <v>2.5015799461699999E-3</v>
      </c>
    </row>
    <row r="61" spans="1:50" x14ac:dyDescent="0.25">
      <c r="A61" t="s">
        <v>1071</v>
      </c>
      <c r="B61">
        <v>91.2758087710274</v>
      </c>
      <c r="C61">
        <v>308.49493193673101</v>
      </c>
      <c r="D61" s="63">
        <v>14.4731476258514</v>
      </c>
      <c r="E61">
        <v>0.52677960548077396</v>
      </c>
      <c r="F61" s="31">
        <f t="shared" si="4"/>
        <v>14.870873824780245</v>
      </c>
      <c r="G61" s="31">
        <f t="shared" si="5"/>
        <v>0.52677960548077396</v>
      </c>
      <c r="H61" s="52">
        <v>0.43152823414753799</v>
      </c>
      <c r="I61" s="52">
        <v>3.6123376955773001E-2</v>
      </c>
      <c r="J61" s="85">
        <v>0.43479729524270966</v>
      </c>
      <c r="K61" s="63">
        <v>33.584911238685997</v>
      </c>
      <c r="L61">
        <v>2.2347873955066899</v>
      </c>
      <c r="M61" s="32">
        <f t="shared" si="6"/>
        <v>34.507834118603732</v>
      </c>
      <c r="N61" s="92">
        <f t="shared" si="7"/>
        <v>2.2347873955066899</v>
      </c>
      <c r="O61" s="50">
        <v>2.3231955639748101</v>
      </c>
      <c r="P61" s="50">
        <v>0.176468442615412</v>
      </c>
      <c r="Q61" s="77">
        <v>0.87601335111180234</v>
      </c>
      <c r="R61" s="35"/>
      <c r="Y61">
        <v>42820.984632618398</v>
      </c>
      <c r="Z61">
        <v>622.85913062853604</v>
      </c>
      <c r="AA61">
        <v>9326.1872849144202</v>
      </c>
      <c r="AB61">
        <v>222.946361393384</v>
      </c>
      <c r="AC61">
        <v>15.6500527932</v>
      </c>
      <c r="AD61">
        <v>2.0047385967031</v>
      </c>
      <c r="AE61">
        <v>199987.54878017801</v>
      </c>
      <c r="AF61">
        <v>9336.9213615061399</v>
      </c>
      <c r="AG61">
        <v>3.305643832844E-3</v>
      </c>
      <c r="AH61">
        <v>2.3228547197219999E-3</v>
      </c>
      <c r="AI61">
        <v>347.12612838749101</v>
      </c>
      <c r="AJ61">
        <v>25.011256051165802</v>
      </c>
      <c r="AK61">
        <v>2.1757721628186601</v>
      </c>
      <c r="AL61">
        <v>0.24915836683672901</v>
      </c>
      <c r="AM61">
        <v>1.7988248775456999E-2</v>
      </c>
      <c r="AN61">
        <v>9.3825525352299998E-3</v>
      </c>
      <c r="AO61">
        <v>5.3354214556321E-2</v>
      </c>
      <c r="AP61">
        <v>1.5141738261978E-2</v>
      </c>
      <c r="AQ61">
        <v>0.28816844784826101</v>
      </c>
      <c r="AR61">
        <v>3.760285085054E-2</v>
      </c>
      <c r="AS61">
        <v>48.106944614362199</v>
      </c>
      <c r="AT61">
        <v>0.45094162551288702</v>
      </c>
      <c r="AU61">
        <v>6.7204624285193599</v>
      </c>
      <c r="AV61">
        <v>7.2580215386002997E-2</v>
      </c>
      <c r="AW61">
        <v>6.3653503332400996E-2</v>
      </c>
      <c r="AX61">
        <v>2.360725769794E-3</v>
      </c>
    </row>
    <row r="62" spans="1:50" x14ac:dyDescent="0.25">
      <c r="A62" t="s">
        <v>1072</v>
      </c>
      <c r="B62">
        <v>118.78695396122301</v>
      </c>
      <c r="C62">
        <v>374.33188839747697</v>
      </c>
      <c r="D62" s="63">
        <v>12.6550193543173</v>
      </c>
      <c r="E62">
        <v>0.41857247097335298</v>
      </c>
      <c r="F62" s="31">
        <f t="shared" si="4"/>
        <v>13.002782873026488</v>
      </c>
      <c r="G62" s="31">
        <f t="shared" si="5"/>
        <v>0.41857247097335298</v>
      </c>
      <c r="H62" s="52">
        <v>0.461783318053892</v>
      </c>
      <c r="I62" s="52">
        <v>3.3179408969154001E-2</v>
      </c>
      <c r="J62" s="85">
        <v>0.46033865297466409</v>
      </c>
      <c r="K62" s="63">
        <v>27.299082056013098</v>
      </c>
      <c r="L62">
        <v>1.59120046692468</v>
      </c>
      <c r="M62" s="32">
        <f t="shared" si="6"/>
        <v>28.049268568378345</v>
      </c>
      <c r="N62" s="92">
        <f t="shared" si="7"/>
        <v>1.59120046692468</v>
      </c>
      <c r="O62" s="50">
        <v>2.1577943815249601</v>
      </c>
      <c r="P62" s="50">
        <v>0.144756847663222</v>
      </c>
      <c r="Q62" s="77">
        <v>0.86885598002344466</v>
      </c>
      <c r="R62" s="35"/>
      <c r="Y62">
        <v>42621.317081282999</v>
      </c>
      <c r="Z62">
        <v>709.02764574427601</v>
      </c>
      <c r="AA62">
        <v>9330.6909411489505</v>
      </c>
      <c r="AB62">
        <v>201.788823681124</v>
      </c>
      <c r="AC62">
        <v>23.4559124841185</v>
      </c>
      <c r="AD62">
        <v>2.6559914549427401</v>
      </c>
      <c r="AE62">
        <v>202179.78043244101</v>
      </c>
      <c r="AF62">
        <v>9498.1371155471497</v>
      </c>
      <c r="AG62">
        <v>2.6977851966070001E-3</v>
      </c>
      <c r="AH62">
        <v>2.024758035266E-3</v>
      </c>
      <c r="AI62">
        <v>354.13714433909502</v>
      </c>
      <c r="AJ62">
        <v>26.040553882899001</v>
      </c>
      <c r="AK62">
        <v>2.6146540069833502</v>
      </c>
      <c r="AL62">
        <v>0.28595681830243602</v>
      </c>
      <c r="AM62">
        <v>7.6413945149390004E-3</v>
      </c>
      <c r="AN62">
        <v>5.8943005886679996E-3</v>
      </c>
      <c r="AO62">
        <v>5.8604767631277997E-2</v>
      </c>
      <c r="AP62">
        <v>1.5308752469417999E-2</v>
      </c>
      <c r="AQ62">
        <v>0.39528654196274399</v>
      </c>
      <c r="AR62">
        <v>4.2512056635187E-2</v>
      </c>
      <c r="AS62">
        <v>48.216870181748597</v>
      </c>
      <c r="AT62">
        <v>0.47408799164071203</v>
      </c>
      <c r="AU62">
        <v>6.6419623030297696</v>
      </c>
      <c r="AV62">
        <v>6.7506820942302995E-2</v>
      </c>
      <c r="AW62">
        <v>7.1876812769806994E-2</v>
      </c>
      <c r="AX62">
        <v>2.4045248731139998E-3</v>
      </c>
    </row>
    <row r="63" spans="1:50" x14ac:dyDescent="0.25">
      <c r="A63" t="s">
        <v>1073</v>
      </c>
      <c r="B63">
        <v>129.78206710036901</v>
      </c>
      <c r="C63">
        <v>460.76468086660299</v>
      </c>
      <c r="D63" s="63">
        <v>9.3068021539887908</v>
      </c>
      <c r="E63">
        <v>0.27854329873000999</v>
      </c>
      <c r="F63" s="31">
        <f t="shared" si="4"/>
        <v>9.5625557150370568</v>
      </c>
      <c r="G63" s="31">
        <f t="shared" si="5"/>
        <v>0.27854329873000999</v>
      </c>
      <c r="H63" s="52">
        <v>0.409946621761406</v>
      </c>
      <c r="I63" s="52">
        <v>2.7708486999983999E-2</v>
      </c>
      <c r="J63" s="85">
        <v>0.44279910318844334</v>
      </c>
      <c r="K63" s="63">
        <v>22.61987020111</v>
      </c>
      <c r="L63">
        <v>1.2622862444188201</v>
      </c>
      <c r="M63" s="32">
        <f t="shared" si="6"/>
        <v>23.241470645458548</v>
      </c>
      <c r="N63" s="92">
        <f t="shared" si="7"/>
        <v>1.2622862444188201</v>
      </c>
      <c r="O63" s="50">
        <v>2.4378993616647202</v>
      </c>
      <c r="P63" s="50">
        <v>0.15455890668238101</v>
      </c>
      <c r="Q63" s="77">
        <v>0.88021644412759137</v>
      </c>
      <c r="R63" s="35"/>
      <c r="Y63">
        <v>41288.618843877499</v>
      </c>
      <c r="Z63">
        <v>688.20085683278899</v>
      </c>
      <c r="AA63">
        <v>9676.9262257579103</v>
      </c>
      <c r="AB63">
        <v>227.95008354776101</v>
      </c>
      <c r="AC63">
        <v>21.273536228085302</v>
      </c>
      <c r="AD63">
        <v>2.42124240152144</v>
      </c>
      <c r="AE63">
        <v>198442.74765559801</v>
      </c>
      <c r="AF63">
        <v>9295.0574310010506</v>
      </c>
      <c r="AG63">
        <v>5.3219008093240002E-3</v>
      </c>
      <c r="AH63">
        <v>2.8347472061019999E-3</v>
      </c>
      <c r="AI63">
        <v>346.61437289958099</v>
      </c>
      <c r="AJ63">
        <v>26.179179543825398</v>
      </c>
      <c r="AK63">
        <v>3.4282246147166702</v>
      </c>
      <c r="AL63">
        <v>0.35050058183153099</v>
      </c>
      <c r="AM63">
        <v>5.3337381364030002E-3</v>
      </c>
      <c r="AN63">
        <v>4.9073062710600001E-3</v>
      </c>
      <c r="AO63">
        <v>5.9216620523211E-2</v>
      </c>
      <c r="AP63">
        <v>1.5338876321704E-2</v>
      </c>
      <c r="AQ63">
        <v>0.34297639041616002</v>
      </c>
      <c r="AR63">
        <v>4.1150633190356001E-2</v>
      </c>
      <c r="AS63">
        <v>45.2156094918479</v>
      </c>
      <c r="AT63">
        <v>0.59591497539677496</v>
      </c>
      <c r="AU63">
        <v>5.9764720339786699</v>
      </c>
      <c r="AV63">
        <v>7.4683326682163001E-2</v>
      </c>
      <c r="AW63">
        <v>8.7884204492990003E-2</v>
      </c>
      <c r="AX63">
        <v>2.6608137034110002E-3</v>
      </c>
    </row>
    <row r="64" spans="1:50" x14ac:dyDescent="0.25">
      <c r="A64" t="s">
        <v>1074</v>
      </c>
      <c r="B64">
        <v>145.24093568795001</v>
      </c>
      <c r="C64">
        <v>579.62097386953701</v>
      </c>
      <c r="D64" s="63">
        <v>7.6042420782316604</v>
      </c>
      <c r="E64">
        <v>0.21700195719794699</v>
      </c>
      <c r="F64" s="31">
        <f t="shared" si="4"/>
        <v>7.8132088058360827</v>
      </c>
      <c r="G64" s="31">
        <f t="shared" si="5"/>
        <v>0.21700195719794699</v>
      </c>
      <c r="H64" s="52">
        <v>0.36446271073172998</v>
      </c>
      <c r="I64" s="52">
        <v>2.3724991175977001E-2</v>
      </c>
      <c r="J64" s="85">
        <v>0.4383840638263376</v>
      </c>
      <c r="K64" s="63">
        <v>20.8179075533446</v>
      </c>
      <c r="L64">
        <v>1.0993132337379901</v>
      </c>
      <c r="M64" s="32">
        <f t="shared" si="6"/>
        <v>21.389989553396529</v>
      </c>
      <c r="N64" s="92">
        <f t="shared" si="7"/>
        <v>1.0993132337379901</v>
      </c>
      <c r="O64" s="50">
        <v>2.7390500942024598</v>
      </c>
      <c r="P64" s="50">
        <v>0.166356111982885</v>
      </c>
      <c r="Q64" s="77">
        <v>0.86945196623786958</v>
      </c>
      <c r="R64" s="35"/>
      <c r="Y64">
        <v>42180.587174692802</v>
      </c>
      <c r="Z64">
        <v>786.57364202240797</v>
      </c>
      <c r="AA64">
        <v>9677.7990438428806</v>
      </c>
      <c r="AB64">
        <v>224.756025975489</v>
      </c>
      <c r="AC64">
        <v>25.0982094601498</v>
      </c>
      <c r="AD64">
        <v>2.6790523414835001</v>
      </c>
      <c r="AE64">
        <v>201153.701132605</v>
      </c>
      <c r="AF64">
        <v>9527.5269997946798</v>
      </c>
      <c r="AG64">
        <v>8.5306558667455998E-2</v>
      </c>
      <c r="AH64">
        <v>1.1290217885141E-2</v>
      </c>
      <c r="AI64">
        <v>343.75834500553401</v>
      </c>
      <c r="AJ64">
        <v>25.5362893225868</v>
      </c>
      <c r="AK64">
        <v>3.9606825425449701</v>
      </c>
      <c r="AL64">
        <v>0.42913189925952899</v>
      </c>
      <c r="AM64">
        <v>0.12250131843649301</v>
      </c>
      <c r="AN64">
        <v>2.3647485177260001E-2</v>
      </c>
      <c r="AO64">
        <v>0.185829714775197</v>
      </c>
      <c r="AP64">
        <v>2.7237618779245999E-2</v>
      </c>
      <c r="AQ64">
        <v>0.40058962001732201</v>
      </c>
      <c r="AR64">
        <v>4.6036464205995997E-2</v>
      </c>
      <c r="AS64">
        <v>46.115890842600102</v>
      </c>
      <c r="AT64">
        <v>0.57490082141448595</v>
      </c>
      <c r="AU64">
        <v>6.1457888739125002</v>
      </c>
      <c r="AV64">
        <v>8.2028727728241005E-2</v>
      </c>
      <c r="AW64">
        <v>0.110490794162942</v>
      </c>
      <c r="AX64">
        <v>3.9122745716770003E-3</v>
      </c>
    </row>
    <row r="65" spans="1:50" x14ac:dyDescent="0.25">
      <c r="A65" t="s">
        <v>1075</v>
      </c>
      <c r="B65">
        <v>211.90630042727599</v>
      </c>
      <c r="C65">
        <v>664.00027088243303</v>
      </c>
      <c r="D65" s="63">
        <v>14.6292512014971</v>
      </c>
      <c r="E65">
        <v>0.36463416626137801</v>
      </c>
      <c r="F65" s="31">
        <f t="shared" ref="F65:F99" si="8">IF(ISNUMBER(D65),(D65*(EXP(B$2*0.00001867)-1)/(EXP(B$3*0.00001867)-1)),"&lt; DL")</f>
        <v>15.031267170929624</v>
      </c>
      <c r="G65" s="31">
        <f t="shared" ref="G65:G99" si="9">E65</f>
        <v>0.36463416626137801</v>
      </c>
      <c r="H65" s="52">
        <v>0.46462083505015001</v>
      </c>
      <c r="I65" s="52">
        <v>2.3518640462820001E-2</v>
      </c>
      <c r="J65" s="85">
        <v>0.49240417934634945</v>
      </c>
      <c r="K65" s="63">
        <v>31.561729955634</v>
      </c>
      <c r="L65">
        <v>1.3862817325349499</v>
      </c>
      <c r="M65" s="32">
        <f t="shared" ref="M65:M99" si="10">IF(ISNUMBER(K65),(K65*(EXP(B$2*0.00001867)-1)/(EXP(B$3*0.00001867)-1)),"&lt; DL")</f>
        <v>32.429055240456734</v>
      </c>
      <c r="N65" s="92">
        <f t="shared" ref="N65:N99" si="11">L65</f>
        <v>1.3862817325349499</v>
      </c>
      <c r="O65" s="50">
        <v>2.1507244762214199</v>
      </c>
      <c r="P65" s="50">
        <v>0.108842651882311</v>
      </c>
      <c r="Q65" s="77">
        <v>0.86791334045862611</v>
      </c>
      <c r="R65" s="35"/>
      <c r="Y65">
        <v>42867.470916838</v>
      </c>
      <c r="Z65">
        <v>582.48657729588797</v>
      </c>
      <c r="AA65">
        <v>9548.6961408100506</v>
      </c>
      <c r="AB65">
        <v>191.53922051908401</v>
      </c>
      <c r="AC65">
        <v>22.561155459977201</v>
      </c>
      <c r="AD65">
        <v>2.6501058986008399</v>
      </c>
      <c r="AE65">
        <v>196395.67793836101</v>
      </c>
      <c r="AF65">
        <v>9073.61161597504</v>
      </c>
      <c r="AG65">
        <v>2.4268543817976999E-2</v>
      </c>
      <c r="AH65">
        <v>6.3047369962459998E-3</v>
      </c>
      <c r="AI65">
        <v>418.83590385594499</v>
      </c>
      <c r="AJ65">
        <v>31.714533782518298</v>
      </c>
      <c r="AK65">
        <v>4.6131288643885702</v>
      </c>
      <c r="AL65">
        <v>0.37443212224629602</v>
      </c>
      <c r="AM65">
        <v>8.2526260765679992E-3</v>
      </c>
      <c r="AN65">
        <v>6.3638377078229997E-3</v>
      </c>
      <c r="AO65">
        <v>0.104231950859683</v>
      </c>
      <c r="AP65">
        <v>2.1212373951147001E-2</v>
      </c>
      <c r="AQ65">
        <v>0.37806471473431802</v>
      </c>
      <c r="AR65">
        <v>4.4311015097303001E-2</v>
      </c>
      <c r="AS65">
        <v>92.534913323083302</v>
      </c>
      <c r="AT65">
        <v>0.89723996844777298</v>
      </c>
      <c r="AU65">
        <v>14.6672056007392</v>
      </c>
      <c r="AV65">
        <v>0.13307649874455599</v>
      </c>
      <c r="AW65">
        <v>0.137308371270388</v>
      </c>
      <c r="AX65">
        <v>3.46999068953E-3</v>
      </c>
    </row>
    <row r="66" spans="1:50" x14ac:dyDescent="0.25">
      <c r="A66" t="s">
        <v>1076</v>
      </c>
      <c r="B66">
        <v>202.53208749792901</v>
      </c>
      <c r="C66">
        <v>583.58478838936696</v>
      </c>
      <c r="D66" s="63">
        <v>17.709891667937899</v>
      </c>
      <c r="E66">
        <v>0.52178662627692896</v>
      </c>
      <c r="F66" s="31">
        <f t="shared" si="8"/>
        <v>18.196564510543983</v>
      </c>
      <c r="G66" s="31">
        <f t="shared" si="9"/>
        <v>0.52178662627692896</v>
      </c>
      <c r="H66" s="52">
        <v>0.504854619238852</v>
      </c>
      <c r="I66" s="52">
        <v>2.8558595165272E-2</v>
      </c>
      <c r="J66" s="85">
        <v>0.52084264197875596</v>
      </c>
      <c r="K66" s="63">
        <v>34.832096831227602</v>
      </c>
      <c r="L66">
        <v>1.5569228769233201</v>
      </c>
      <c r="M66" s="32">
        <f t="shared" si="10"/>
        <v>35.789292724722173</v>
      </c>
      <c r="N66" s="92">
        <f t="shared" si="11"/>
        <v>1.5569228769233201</v>
      </c>
      <c r="O66" s="50">
        <v>1.9767377980443599</v>
      </c>
      <c r="P66" s="50">
        <v>0.10307428883650201</v>
      </c>
      <c r="Q66" s="77">
        <v>0.85720797075115196</v>
      </c>
      <c r="R66" s="35"/>
      <c r="Y66">
        <v>42798.279246831502</v>
      </c>
      <c r="Z66">
        <v>676.66872359423996</v>
      </c>
      <c r="AA66">
        <v>9372.3013705276808</v>
      </c>
      <c r="AB66">
        <v>209.146277948494</v>
      </c>
      <c r="AC66">
        <v>16.269158561164001</v>
      </c>
      <c r="AD66">
        <v>2.09933466792444</v>
      </c>
      <c r="AE66">
        <v>197862.20308613</v>
      </c>
      <c r="AF66">
        <v>9188.2537861107903</v>
      </c>
      <c r="AG66">
        <v>9.276547925169E-3</v>
      </c>
      <c r="AH66">
        <v>3.6604701901050002E-3</v>
      </c>
      <c r="AI66">
        <v>423.36351312124401</v>
      </c>
      <c r="AJ66">
        <v>58.099712885885197</v>
      </c>
      <c r="AK66">
        <v>3.5395046524862699</v>
      </c>
      <c r="AL66">
        <v>0.30957217465368603</v>
      </c>
      <c r="AM66">
        <v>2.2383042082819E-2</v>
      </c>
      <c r="AN66">
        <v>9.8358604920430002E-3</v>
      </c>
      <c r="AO66">
        <v>4.9948608025880997E-2</v>
      </c>
      <c r="AP66">
        <v>1.3774222268317E-2</v>
      </c>
      <c r="AQ66">
        <v>0.28508461091307902</v>
      </c>
      <c r="AR66">
        <v>3.8839680213394998E-2</v>
      </c>
      <c r="AS66">
        <v>85.346201686397507</v>
      </c>
      <c r="AT66">
        <v>0.77129114068526305</v>
      </c>
      <c r="AU66">
        <v>13.739334516222801</v>
      </c>
      <c r="AV66">
        <v>0.121199874756435</v>
      </c>
      <c r="AW66">
        <v>0.106390415396813</v>
      </c>
      <c r="AX66">
        <v>4.2856173064510002E-3</v>
      </c>
    </row>
    <row r="67" spans="1:50" x14ac:dyDescent="0.25">
      <c r="A67" t="s">
        <v>1077</v>
      </c>
      <c r="B67">
        <v>273.05179456466999</v>
      </c>
      <c r="C67">
        <v>800.66885389654601</v>
      </c>
      <c r="D67" s="63">
        <v>15.427991786365199</v>
      </c>
      <c r="E67">
        <v>0.35117211526011699</v>
      </c>
      <c r="F67" s="31">
        <f t="shared" si="8"/>
        <v>15.851957373459495</v>
      </c>
      <c r="G67" s="31">
        <f t="shared" si="9"/>
        <v>0.35117211526011699</v>
      </c>
      <c r="H67" s="52">
        <v>0.49633835390866599</v>
      </c>
      <c r="I67" s="52">
        <v>2.2995192178908001E-2</v>
      </c>
      <c r="J67" s="85">
        <v>0.49130526378060613</v>
      </c>
      <c r="K67" s="63">
        <v>31.050290091678399</v>
      </c>
      <c r="L67">
        <v>1.20260838979885</v>
      </c>
      <c r="M67" s="32">
        <f t="shared" si="10"/>
        <v>31.903560864080596</v>
      </c>
      <c r="N67" s="92">
        <f t="shared" si="11"/>
        <v>1.20260838979885</v>
      </c>
      <c r="O67" s="50">
        <v>2.0133222735796799</v>
      </c>
      <c r="P67" s="50">
        <v>9.0427935574480006E-2</v>
      </c>
      <c r="Q67" s="77">
        <v>0.86232156935184612</v>
      </c>
      <c r="R67" s="35"/>
      <c r="Y67">
        <v>42475.351222714497</v>
      </c>
      <c r="Z67">
        <v>667.899785996579</v>
      </c>
      <c r="AA67">
        <v>9670.3056054909794</v>
      </c>
      <c r="AB67">
        <v>206.461287679793</v>
      </c>
      <c r="AC67">
        <v>23.117063064476099</v>
      </c>
      <c r="AD67">
        <v>2.3459817605964401</v>
      </c>
      <c r="AE67">
        <v>198264.012783593</v>
      </c>
      <c r="AF67">
        <v>9665.4153601684193</v>
      </c>
      <c r="AG67">
        <v>3.4433505681260002E-3</v>
      </c>
      <c r="AH67">
        <v>2.2112774291399998E-3</v>
      </c>
      <c r="AI67">
        <v>427.09920917101402</v>
      </c>
      <c r="AJ67">
        <v>58.544725624984501</v>
      </c>
      <c r="AK67">
        <v>4.87101065956361</v>
      </c>
      <c r="AL67">
        <v>0.39911245965495301</v>
      </c>
      <c r="AM67">
        <v>1.0337609848051999E-2</v>
      </c>
      <c r="AN67">
        <v>6.6298602073289999E-3</v>
      </c>
      <c r="AO67">
        <v>5.2878134421924003E-2</v>
      </c>
      <c r="AP67">
        <v>1.4061282300955E-2</v>
      </c>
      <c r="AQ67">
        <v>0.38860697561491198</v>
      </c>
      <c r="AR67">
        <v>4.4731630758150003E-2</v>
      </c>
      <c r="AS67">
        <v>97.589355323186595</v>
      </c>
      <c r="AT67">
        <v>1.03260739038354</v>
      </c>
      <c r="AU67">
        <v>16.1678648609495</v>
      </c>
      <c r="AV67">
        <v>0.15830264772343899</v>
      </c>
      <c r="AW67">
        <v>0.143560470724473</v>
      </c>
      <c r="AX67">
        <v>3.762186874671E-3</v>
      </c>
    </row>
    <row r="68" spans="1:50" x14ac:dyDescent="0.25">
      <c r="A68" t="s">
        <v>1078</v>
      </c>
      <c r="B68">
        <v>146.203749840835</v>
      </c>
      <c r="C68">
        <v>403.75638362077302</v>
      </c>
      <c r="D68" s="63">
        <v>19.112052548288499</v>
      </c>
      <c r="E68">
        <v>0.61768561926633503</v>
      </c>
      <c r="F68" s="31">
        <f t="shared" si="8"/>
        <v>19.637257169305553</v>
      </c>
      <c r="G68" s="31">
        <f t="shared" si="9"/>
        <v>0.61768561926633503</v>
      </c>
      <c r="H68" s="52">
        <v>0.52823474589317798</v>
      </c>
      <c r="I68" s="52">
        <v>3.6484896523252999E-2</v>
      </c>
      <c r="J68" s="85">
        <v>0.46792258246547652</v>
      </c>
      <c r="K68" s="63">
        <v>35.9987809195461</v>
      </c>
      <c r="L68">
        <v>1.9186881840312</v>
      </c>
      <c r="M68" s="32">
        <f t="shared" si="10"/>
        <v>36.98803762246466</v>
      </c>
      <c r="N68" s="92">
        <f t="shared" si="11"/>
        <v>1.9186881840312</v>
      </c>
      <c r="O68" s="50">
        <v>1.89724966199741</v>
      </c>
      <c r="P68" s="50">
        <v>0.116950152349687</v>
      </c>
      <c r="Q68" s="77">
        <v>0.86464990759156057</v>
      </c>
      <c r="R68" s="35"/>
      <c r="Y68">
        <v>43355.945687118401</v>
      </c>
      <c r="Z68">
        <v>736.65471804872197</v>
      </c>
      <c r="AA68">
        <v>9397.8573475926296</v>
      </c>
      <c r="AB68">
        <v>202.42342062435199</v>
      </c>
      <c r="AC68">
        <v>23.422365848064398</v>
      </c>
      <c r="AD68">
        <v>2.9576745148248298</v>
      </c>
      <c r="AE68">
        <v>198738.272891773</v>
      </c>
      <c r="AF68">
        <v>9676.1793535657598</v>
      </c>
      <c r="AG68">
        <v>3.640948127483E-3</v>
      </c>
      <c r="AH68">
        <v>2.3381576950440002E-3</v>
      </c>
      <c r="AI68">
        <v>399.79096484389299</v>
      </c>
      <c r="AJ68">
        <v>55.378151100512099</v>
      </c>
      <c r="AK68">
        <v>2.63979690573243</v>
      </c>
      <c r="AL68">
        <v>0.29094863136022397</v>
      </c>
      <c r="AM68">
        <v>8.6939301261220008E-3</v>
      </c>
      <c r="AN68">
        <v>6.2554946688709997E-3</v>
      </c>
      <c r="AO68">
        <v>6.1892220197517001E-2</v>
      </c>
      <c r="AP68">
        <v>1.5655646476753E-2</v>
      </c>
      <c r="AQ68">
        <v>0.39569350524654001</v>
      </c>
      <c r="AR68">
        <v>4.2354582188183998E-2</v>
      </c>
      <c r="AS68">
        <v>71.221634084756801</v>
      </c>
      <c r="AT68">
        <v>0.79860912086601898</v>
      </c>
      <c r="AU68">
        <v>10.6628959645185</v>
      </c>
      <c r="AV68">
        <v>0.100257718150864</v>
      </c>
      <c r="AW68">
        <v>7.6567994441259002E-2</v>
      </c>
      <c r="AX68">
        <v>3.1129764443299998E-3</v>
      </c>
    </row>
    <row r="69" spans="1:50" x14ac:dyDescent="0.25">
      <c r="A69" t="s">
        <v>1079</v>
      </c>
      <c r="B69">
        <v>146.36565522630801</v>
      </c>
      <c r="C69">
        <v>428.61050547257202</v>
      </c>
      <c r="D69" s="63">
        <v>16.711231442829501</v>
      </c>
      <c r="E69">
        <v>0.51501048903248503</v>
      </c>
      <c r="F69" s="31">
        <f t="shared" si="8"/>
        <v>17.170460819396148</v>
      </c>
      <c r="G69" s="31">
        <f t="shared" si="9"/>
        <v>0.51501048903248503</v>
      </c>
      <c r="H69" s="52">
        <v>0.498088728143255</v>
      </c>
      <c r="I69" s="52">
        <v>3.0443772165031999E-2</v>
      </c>
      <c r="J69" s="85">
        <v>0.50421512692286286</v>
      </c>
      <c r="K69" s="63">
        <v>33.4916446510518</v>
      </c>
      <c r="L69">
        <v>1.7573298179757999</v>
      </c>
      <c r="M69" s="32">
        <f t="shared" si="10"/>
        <v>34.412004538706498</v>
      </c>
      <c r="N69" s="92">
        <f t="shared" si="11"/>
        <v>1.7573298179757999</v>
      </c>
      <c r="O69" s="50">
        <v>2.0075718056033902</v>
      </c>
      <c r="P69" s="50">
        <v>0.122655758409122</v>
      </c>
      <c r="Q69" s="77">
        <v>0.85881564843177205</v>
      </c>
      <c r="R69" s="35"/>
      <c r="Y69">
        <v>43234.170516247199</v>
      </c>
      <c r="Z69">
        <v>745.62636684126403</v>
      </c>
      <c r="AA69">
        <v>9229.8226016138997</v>
      </c>
      <c r="AB69">
        <v>201.80967372851001</v>
      </c>
      <c r="AC69">
        <v>20.634711147889401</v>
      </c>
      <c r="AD69">
        <v>3.0830332053338698</v>
      </c>
      <c r="AE69">
        <v>197575.01793370501</v>
      </c>
      <c r="AF69">
        <v>9336.3760069592008</v>
      </c>
      <c r="AG69">
        <v>5.6329150405310002E-2</v>
      </c>
      <c r="AH69">
        <v>9.4425087829469994E-3</v>
      </c>
      <c r="AI69">
        <v>399.92518862996701</v>
      </c>
      <c r="AJ69">
        <v>55.041188453667601</v>
      </c>
      <c r="AK69">
        <v>3.4722078016450202</v>
      </c>
      <c r="AL69">
        <v>0.32207605217271601</v>
      </c>
      <c r="AM69">
        <v>3.3998974616923E-2</v>
      </c>
      <c r="AN69">
        <v>1.2692254555135001E-2</v>
      </c>
      <c r="AO69">
        <v>0.11798853558853099</v>
      </c>
      <c r="AP69">
        <v>2.2211532708421002E-2</v>
      </c>
      <c r="AQ69">
        <v>0.39031767164310299</v>
      </c>
      <c r="AR69">
        <v>4.3569027444291003E-2</v>
      </c>
      <c r="AS69">
        <v>69.108584003415601</v>
      </c>
      <c r="AT69">
        <v>0.81242015004273904</v>
      </c>
      <c r="AU69">
        <v>10.451448717910599</v>
      </c>
      <c r="AV69">
        <v>9.9628468774074996E-2</v>
      </c>
      <c r="AW69">
        <v>8.5482796629435004E-2</v>
      </c>
      <c r="AX69">
        <v>2.942692288765E-3</v>
      </c>
    </row>
    <row r="70" spans="1:50" x14ac:dyDescent="0.25">
      <c r="A70" t="s">
        <v>1080</v>
      </c>
      <c r="B70">
        <v>230.43762432209601</v>
      </c>
      <c r="C70">
        <v>793.74588355443097</v>
      </c>
      <c r="D70" s="63">
        <v>10.7116906913681</v>
      </c>
      <c r="E70">
        <v>0.37869266885080399</v>
      </c>
      <c r="F70" s="31">
        <f t="shared" si="8"/>
        <v>11.006050987615595</v>
      </c>
      <c r="G70" s="31">
        <f t="shared" si="9"/>
        <v>0.37869266885080399</v>
      </c>
      <c r="H70" s="52">
        <v>0.42283237717279798</v>
      </c>
      <c r="I70" s="52">
        <v>2.6321677885641999E-2</v>
      </c>
      <c r="J70" s="85">
        <v>0.56791526040308848</v>
      </c>
      <c r="K70" s="63">
        <v>25.392957995115399</v>
      </c>
      <c r="L70">
        <v>1.06889938572995</v>
      </c>
      <c r="M70" s="32">
        <f t="shared" si="10"/>
        <v>26.090763678028345</v>
      </c>
      <c r="N70" s="92">
        <f t="shared" si="11"/>
        <v>1.06889938572995</v>
      </c>
      <c r="O70" s="50">
        <v>2.3627828277032199</v>
      </c>
      <c r="P70" s="50">
        <v>0.122567121844695</v>
      </c>
      <c r="Q70" s="77">
        <v>0.81147164882283662</v>
      </c>
      <c r="R70" s="35"/>
      <c r="Y70">
        <v>43306.085185624499</v>
      </c>
      <c r="Z70">
        <v>781.16513672655503</v>
      </c>
      <c r="AA70">
        <v>8964.4365470541597</v>
      </c>
      <c r="AB70">
        <v>213.77748183519199</v>
      </c>
      <c r="AC70">
        <v>15.880447643602499</v>
      </c>
      <c r="AD70">
        <v>2.01257205381703</v>
      </c>
      <c r="AE70">
        <v>196974.98417009</v>
      </c>
      <c r="AF70">
        <v>9350.0427467695808</v>
      </c>
      <c r="AG70">
        <v>4.5372634702439997E-2</v>
      </c>
      <c r="AH70">
        <v>8.2016478338700002E-3</v>
      </c>
      <c r="AI70">
        <v>419.26223202813401</v>
      </c>
      <c r="AJ70">
        <v>57.241996263253</v>
      </c>
      <c r="AK70">
        <v>3.7009482571438901</v>
      </c>
      <c r="AL70">
        <v>0.61459397535347005</v>
      </c>
      <c r="AM70">
        <v>1.5196167264628E-2</v>
      </c>
      <c r="AN70">
        <v>8.2045240357790008E-3</v>
      </c>
      <c r="AO70">
        <v>4.9264782346714997E-2</v>
      </c>
      <c r="AP70">
        <v>1.3849322555511001E-2</v>
      </c>
      <c r="AQ70">
        <v>0.28896205653756901</v>
      </c>
      <c r="AR70">
        <v>3.5850147905193003E-2</v>
      </c>
      <c r="AS70">
        <v>73.315088737274294</v>
      </c>
      <c r="AT70">
        <v>0.90685104532127203</v>
      </c>
      <c r="AU70">
        <v>11.6150148609848</v>
      </c>
      <c r="AV70">
        <v>0.11526947933517399</v>
      </c>
      <c r="AW70">
        <v>0.14823366696746099</v>
      </c>
      <c r="AX70">
        <v>6.4689279343000004E-3</v>
      </c>
    </row>
    <row r="71" spans="1:50" x14ac:dyDescent="0.25">
      <c r="A71" t="s">
        <v>1081</v>
      </c>
      <c r="B71">
        <v>126.574909143242</v>
      </c>
      <c r="C71">
        <v>360.20297708119602</v>
      </c>
      <c r="D71" s="63">
        <v>20.0778102789846</v>
      </c>
      <c r="E71">
        <v>0.67376461680285904</v>
      </c>
      <c r="F71" s="31">
        <f t="shared" si="8"/>
        <v>20.629554196168982</v>
      </c>
      <c r="G71" s="31">
        <f t="shared" si="9"/>
        <v>0.67376461680285904</v>
      </c>
      <c r="H71" s="52">
        <v>0.51222306787396898</v>
      </c>
      <c r="I71" s="52">
        <v>3.9107521255573999E-2</v>
      </c>
      <c r="J71" s="85">
        <v>0.43953219990097303</v>
      </c>
      <c r="K71" s="63">
        <v>39.284692157120901</v>
      </c>
      <c r="L71">
        <v>2.21945576533383</v>
      </c>
      <c r="M71" s="32">
        <f t="shared" si="10"/>
        <v>40.364246632184333</v>
      </c>
      <c r="N71" s="92">
        <f t="shared" si="11"/>
        <v>2.21945576533383</v>
      </c>
      <c r="O71" s="50">
        <v>1.9488848355850299</v>
      </c>
      <c r="P71" s="50">
        <v>0.12838448634066499</v>
      </c>
      <c r="Q71" s="77">
        <v>0.85762368810706979</v>
      </c>
      <c r="R71" s="35"/>
      <c r="Y71">
        <v>43043.876669245503</v>
      </c>
      <c r="Z71">
        <v>907.81398095740803</v>
      </c>
      <c r="AA71">
        <v>9284.5401138307097</v>
      </c>
      <c r="AB71">
        <v>197.57010592219299</v>
      </c>
      <c r="AC71">
        <v>46.077332501786003</v>
      </c>
      <c r="AD71">
        <v>17.403148901124901</v>
      </c>
      <c r="AE71">
        <v>198176.27516830599</v>
      </c>
      <c r="AF71">
        <v>9323.8897640997493</v>
      </c>
      <c r="AG71">
        <v>2.5833513718867999E-2</v>
      </c>
      <c r="AH71">
        <v>6.3309560991620002E-3</v>
      </c>
      <c r="AI71">
        <v>437.49595952865099</v>
      </c>
      <c r="AJ71">
        <v>60.584341842950899</v>
      </c>
      <c r="AK71">
        <v>3.0107384717688301</v>
      </c>
      <c r="AL71">
        <v>0.30661610698170699</v>
      </c>
      <c r="AM71">
        <v>1.5929496975645E-2</v>
      </c>
      <c r="AN71">
        <v>8.6004416917739995E-3</v>
      </c>
      <c r="AO71">
        <v>4.5542502340996001E-2</v>
      </c>
      <c r="AP71">
        <v>1.3630343481542E-2</v>
      </c>
      <c r="AQ71">
        <v>0.32720262150409102</v>
      </c>
      <c r="AR71">
        <v>3.9070545862168002E-2</v>
      </c>
      <c r="AS71">
        <v>69.822230218547105</v>
      </c>
      <c r="AT71">
        <v>0.81959737445238001</v>
      </c>
      <c r="AU71">
        <v>10.349162395294201</v>
      </c>
      <c r="AV71">
        <v>0.11051885381780201</v>
      </c>
      <c r="AW71">
        <v>7.0478673187186994E-2</v>
      </c>
      <c r="AX71">
        <v>2.7789080461019999E-3</v>
      </c>
    </row>
    <row r="72" spans="1:50" x14ac:dyDescent="0.25">
      <c r="A72" t="s">
        <v>1082</v>
      </c>
      <c r="B72">
        <v>278.53985466004798</v>
      </c>
      <c r="C72">
        <v>828.72129397250001</v>
      </c>
      <c r="D72" s="63">
        <v>14.951002383374099</v>
      </c>
      <c r="E72">
        <v>0.33480975022517001</v>
      </c>
      <c r="F72" s="31">
        <f t="shared" si="8"/>
        <v>15.36186016647957</v>
      </c>
      <c r="G72" s="31">
        <f t="shared" si="9"/>
        <v>0.33480975022517001</v>
      </c>
      <c r="H72" s="52">
        <v>0.48960469775776799</v>
      </c>
      <c r="I72" s="52">
        <v>2.3779657014450999E-2</v>
      </c>
      <c r="J72" s="85">
        <v>0.46107096693904676</v>
      </c>
      <c r="K72" s="63">
        <v>30.5550302018097</v>
      </c>
      <c r="L72">
        <v>1.1727432627518</v>
      </c>
      <c r="M72" s="32">
        <f t="shared" si="10"/>
        <v>31.394691092065212</v>
      </c>
      <c r="N72" s="92">
        <f t="shared" si="11"/>
        <v>1.1727432627518</v>
      </c>
      <c r="O72" s="50">
        <v>2.0430890254309402</v>
      </c>
      <c r="P72" s="50">
        <v>9.9561890850804996E-2</v>
      </c>
      <c r="Q72" s="77">
        <v>0.7876157357136031</v>
      </c>
      <c r="R72" s="35"/>
      <c r="Y72">
        <v>43062.520607018501</v>
      </c>
      <c r="Z72">
        <v>698.43384557535796</v>
      </c>
      <c r="AA72">
        <v>9575.1699010838092</v>
      </c>
      <c r="AB72">
        <v>209.46181020029701</v>
      </c>
      <c r="AC72">
        <v>23.3489142331862</v>
      </c>
      <c r="AD72">
        <v>2.27209906197705</v>
      </c>
      <c r="AE72">
        <v>197102.08020620199</v>
      </c>
      <c r="AF72">
        <v>9318.0185742209997</v>
      </c>
      <c r="AG72">
        <v>5.5729510202533E-2</v>
      </c>
      <c r="AH72">
        <v>8.9330364693880008E-3</v>
      </c>
      <c r="AI72">
        <v>407.78941439852599</v>
      </c>
      <c r="AJ72">
        <v>56.120499234230799</v>
      </c>
      <c r="AK72">
        <v>5.1131582347023796</v>
      </c>
      <c r="AL72">
        <v>0.393262330155975</v>
      </c>
      <c r="AM72">
        <v>8.3057912302188994E-2</v>
      </c>
      <c r="AN72">
        <v>1.8865055848784E-2</v>
      </c>
      <c r="AO72">
        <v>0.15147407999371301</v>
      </c>
      <c r="AP72">
        <v>2.3955520078497002E-2</v>
      </c>
      <c r="AQ72">
        <v>0.43153506534873898</v>
      </c>
      <c r="AR72">
        <v>4.3136265100575999E-2</v>
      </c>
      <c r="AS72">
        <v>99.114418907465307</v>
      </c>
      <c r="AT72">
        <v>1.01933430539439</v>
      </c>
      <c r="AU72">
        <v>16.312578790467999</v>
      </c>
      <c r="AV72">
        <v>0.15171070651140101</v>
      </c>
      <c r="AW72">
        <v>0.14932344401703301</v>
      </c>
      <c r="AX72">
        <v>4.3674698058069998E-3</v>
      </c>
    </row>
    <row r="73" spans="1:50" x14ac:dyDescent="0.25">
      <c r="A73" t="s">
        <v>1083</v>
      </c>
      <c r="B73">
        <v>170.29558336785399</v>
      </c>
      <c r="C73">
        <v>460.15888483043102</v>
      </c>
      <c r="D73" s="63">
        <v>19.363045493863702</v>
      </c>
      <c r="E73">
        <v>0.57613887072634595</v>
      </c>
      <c r="F73" s="31">
        <f t="shared" si="8"/>
        <v>19.895147472164894</v>
      </c>
      <c r="G73" s="31">
        <f t="shared" si="9"/>
        <v>0.57613887072634595</v>
      </c>
      <c r="H73" s="52">
        <v>0.53982088198090195</v>
      </c>
      <c r="I73" s="52">
        <v>3.0931672348868001E-2</v>
      </c>
      <c r="J73" s="85">
        <v>0.51927784100095109</v>
      </c>
      <c r="K73" s="63">
        <v>35.965667139866703</v>
      </c>
      <c r="L73">
        <v>1.75511889456445</v>
      </c>
      <c r="M73" s="32">
        <f t="shared" si="10"/>
        <v>36.95401386673413</v>
      </c>
      <c r="N73" s="92">
        <f t="shared" si="11"/>
        <v>1.75511889456445</v>
      </c>
      <c r="O73" s="50">
        <v>1.8537725612937199</v>
      </c>
      <c r="P73" s="50">
        <v>0.106203042262564</v>
      </c>
      <c r="Q73" s="77">
        <v>0.85180054389679116</v>
      </c>
      <c r="R73" s="35"/>
      <c r="Y73">
        <v>43211.737977846402</v>
      </c>
      <c r="Z73">
        <v>717.05886091027901</v>
      </c>
      <c r="AA73">
        <v>9352.7636920990808</v>
      </c>
      <c r="AB73">
        <v>204.93322603926899</v>
      </c>
      <c r="AC73">
        <v>21.162308176187199</v>
      </c>
      <c r="AD73">
        <v>2.17768249711518</v>
      </c>
      <c r="AE73">
        <v>199526.29316387701</v>
      </c>
      <c r="AF73">
        <v>9386.9500285293998</v>
      </c>
      <c r="AG73">
        <v>6.2553953599589996E-3</v>
      </c>
      <c r="AH73">
        <v>3.1181710297139998E-3</v>
      </c>
      <c r="AI73">
        <v>446.45859031258101</v>
      </c>
      <c r="AJ73">
        <v>61.259878038519197</v>
      </c>
      <c r="AK73">
        <v>2.8537499330240399</v>
      </c>
      <c r="AL73">
        <v>0.280138918145445</v>
      </c>
      <c r="AM73">
        <v>1.5972069700756999E-2</v>
      </c>
      <c r="AN73">
        <v>8.6233516464649992E-3</v>
      </c>
      <c r="AO73">
        <v>6.9108461290505005E-2</v>
      </c>
      <c r="AP73">
        <v>1.6826860658652E-2</v>
      </c>
      <c r="AQ73">
        <v>0.359660743916351</v>
      </c>
      <c r="AR73">
        <v>4.1034492131050003E-2</v>
      </c>
      <c r="AS73">
        <v>81.761254313636599</v>
      </c>
      <c r="AT73">
        <v>0.87224668635290403</v>
      </c>
      <c r="AU73">
        <v>12.791881508567499</v>
      </c>
      <c r="AV73">
        <v>0.12651945071321799</v>
      </c>
      <c r="AW73">
        <v>9.0274533114080999E-2</v>
      </c>
      <c r="AX73">
        <v>2.8405816396380001E-3</v>
      </c>
    </row>
    <row r="74" spans="1:50" x14ac:dyDescent="0.25">
      <c r="A74" t="s">
        <v>1084</v>
      </c>
      <c r="B74">
        <v>142.924666842319</v>
      </c>
      <c r="C74">
        <v>371.84558149400198</v>
      </c>
      <c r="D74" s="63">
        <v>19.949390619284198</v>
      </c>
      <c r="E74">
        <v>0.659481945387556</v>
      </c>
      <c r="F74" s="31">
        <f t="shared" si="8"/>
        <v>20.497605527821616</v>
      </c>
      <c r="G74" s="31">
        <f t="shared" si="9"/>
        <v>0.659481945387556</v>
      </c>
      <c r="H74" s="52">
        <v>0.55956583200275301</v>
      </c>
      <c r="I74" s="52">
        <v>3.5847098849794E-2</v>
      </c>
      <c r="J74" s="85">
        <v>0.51602465330037095</v>
      </c>
      <c r="K74" s="63">
        <v>35.6400136382914</v>
      </c>
      <c r="L74">
        <v>1.8966025570988101</v>
      </c>
      <c r="M74" s="32">
        <f t="shared" si="10"/>
        <v>36.619411314634526</v>
      </c>
      <c r="N74" s="92">
        <f t="shared" si="11"/>
        <v>1.8966025570988101</v>
      </c>
      <c r="O74" s="50">
        <v>1.7829230386914601</v>
      </c>
      <c r="P74" s="50">
        <v>0.111939592664207</v>
      </c>
      <c r="Q74" s="77">
        <v>0.84759296787100025</v>
      </c>
      <c r="R74" s="35"/>
      <c r="Y74">
        <v>42671.892547924901</v>
      </c>
      <c r="Z74">
        <v>607.68870499171203</v>
      </c>
      <c r="AA74">
        <v>9545.0874286012095</v>
      </c>
      <c r="AB74">
        <v>200.807914116424</v>
      </c>
      <c r="AC74">
        <v>26.601791840409199</v>
      </c>
      <c r="AD74">
        <v>2.68888844468957</v>
      </c>
      <c r="AE74">
        <v>196297.926530417</v>
      </c>
      <c r="AF74">
        <v>9111.3141237745094</v>
      </c>
      <c r="AG74">
        <v>2.440361943835E-3</v>
      </c>
      <c r="AH74">
        <v>1.940528975128E-3</v>
      </c>
      <c r="AI74">
        <v>469.76982881320203</v>
      </c>
      <c r="AJ74">
        <v>64.528864639854604</v>
      </c>
      <c r="AK74">
        <v>3.0423096517935</v>
      </c>
      <c r="AL74">
        <v>0.31437773399637298</v>
      </c>
      <c r="AM74">
        <v>8.9243285404970001E-3</v>
      </c>
      <c r="AN74">
        <v>6.4212719447330003E-3</v>
      </c>
      <c r="AO74">
        <v>7.3654663451485997E-2</v>
      </c>
      <c r="AP74">
        <v>1.7310069856379E-2</v>
      </c>
      <c r="AQ74">
        <v>0.52191905714245601</v>
      </c>
      <c r="AR74">
        <v>4.9352443214433002E-2</v>
      </c>
      <c r="AS74">
        <v>69.994720133469102</v>
      </c>
      <c r="AT74">
        <v>0.63318923130258498</v>
      </c>
      <c r="AU74">
        <v>10.553430006489201</v>
      </c>
      <c r="AV74">
        <v>8.4349275212212999E-2</v>
      </c>
      <c r="AW74">
        <v>7.2412418754867994E-2</v>
      </c>
      <c r="AX74">
        <v>2.4189136500749999E-3</v>
      </c>
    </row>
    <row r="75" spans="1:50" x14ac:dyDescent="0.25">
      <c r="A75" t="s">
        <v>1085</v>
      </c>
      <c r="B75">
        <v>148.711734433911</v>
      </c>
      <c r="C75">
        <v>483.823538266127</v>
      </c>
      <c r="D75" s="63">
        <v>12.8911683719541</v>
      </c>
      <c r="E75">
        <v>0.37481475159456801</v>
      </c>
      <c r="F75" s="31">
        <f t="shared" si="8"/>
        <v>13.245421332600417</v>
      </c>
      <c r="G75" s="31">
        <f t="shared" si="9"/>
        <v>0.37481475159456801</v>
      </c>
      <c r="H75" s="52">
        <v>0.44748620363542602</v>
      </c>
      <c r="I75" s="52">
        <v>2.9794767775527E-2</v>
      </c>
      <c r="J75" s="85">
        <v>0.43668074212004876</v>
      </c>
      <c r="K75" s="63">
        <v>28.6656300224634</v>
      </c>
      <c r="L75">
        <v>1.4915344534580599</v>
      </c>
      <c r="M75" s="32">
        <f t="shared" si="10"/>
        <v>29.453369660271754</v>
      </c>
      <c r="N75" s="92">
        <f t="shared" si="11"/>
        <v>1.4915344534580599</v>
      </c>
      <c r="O75" s="50">
        <v>2.2348037387499802</v>
      </c>
      <c r="P75" s="50">
        <v>0.14016463591119099</v>
      </c>
      <c r="Q75" s="77">
        <v>0.82960762387664833</v>
      </c>
      <c r="R75" s="35"/>
      <c r="Y75">
        <v>43380.2295032482</v>
      </c>
      <c r="Z75">
        <v>687.839563621293</v>
      </c>
      <c r="AA75">
        <v>9226.5572600917894</v>
      </c>
      <c r="AB75">
        <v>221.27369678055999</v>
      </c>
      <c r="AC75">
        <v>16.474940164583501</v>
      </c>
      <c r="AD75">
        <v>2.1201992320057399</v>
      </c>
      <c r="AE75">
        <v>199091.37336696699</v>
      </c>
      <c r="AF75">
        <v>9432.6572364627991</v>
      </c>
      <c r="AG75">
        <v>9.5830902264150003E-3</v>
      </c>
      <c r="AH75">
        <v>3.8092492187269998E-3</v>
      </c>
      <c r="AI75">
        <v>400.77045361933801</v>
      </c>
      <c r="AJ75">
        <v>55.3021708150902</v>
      </c>
      <c r="AK75">
        <v>3.2307985341658001</v>
      </c>
      <c r="AL75">
        <v>0.32144277895663798</v>
      </c>
      <c r="AM75">
        <v>2.9064542178827001E-2</v>
      </c>
      <c r="AN75">
        <v>1.1464781995854999E-2</v>
      </c>
      <c r="AO75">
        <v>5.3249914542889999E-2</v>
      </c>
      <c r="AP75">
        <v>1.4547579961909E-2</v>
      </c>
      <c r="AQ75">
        <v>0.271798765009308</v>
      </c>
      <c r="AR75">
        <v>3.5116949267317003E-2</v>
      </c>
      <c r="AS75">
        <v>58.312030593149103</v>
      </c>
      <c r="AT75">
        <v>0.74943312359860803</v>
      </c>
      <c r="AU75">
        <v>8.7025185935988993</v>
      </c>
      <c r="AV75">
        <v>0.10115470593776101</v>
      </c>
      <c r="AW75">
        <v>9.2338751613184E-2</v>
      </c>
      <c r="AX75">
        <v>2.7148066467010002E-3</v>
      </c>
    </row>
    <row r="76" spans="1:50" x14ac:dyDescent="0.25">
      <c r="A76" t="s">
        <v>1086</v>
      </c>
      <c r="B76">
        <v>206.64681565258201</v>
      </c>
      <c r="C76">
        <v>647.27205467257102</v>
      </c>
      <c r="D76" s="63">
        <v>11.9968145856992</v>
      </c>
      <c r="E76">
        <v>0.30253479994195598</v>
      </c>
      <c r="F76" s="31">
        <f t="shared" si="8"/>
        <v>12.326490450809683</v>
      </c>
      <c r="G76" s="31">
        <f t="shared" si="9"/>
        <v>0.30253479994195598</v>
      </c>
      <c r="H76" s="52">
        <v>0.46476010591420402</v>
      </c>
      <c r="I76" s="52">
        <v>2.3818316917689999E-2</v>
      </c>
      <c r="J76" s="85">
        <v>0.49207031195936157</v>
      </c>
      <c r="K76" s="63">
        <v>25.780432701061098</v>
      </c>
      <c r="L76">
        <v>1.1436081620438501</v>
      </c>
      <c r="M76" s="32">
        <f t="shared" si="10"/>
        <v>26.488886298716622</v>
      </c>
      <c r="N76" s="92">
        <f t="shared" si="11"/>
        <v>1.1436081620438501</v>
      </c>
      <c r="O76" s="50">
        <v>2.1477670632664698</v>
      </c>
      <c r="P76" s="50">
        <v>0.11001100008072</v>
      </c>
      <c r="Q76" s="77">
        <v>0.86604031492407618</v>
      </c>
      <c r="R76" s="35"/>
      <c r="Y76">
        <v>42810.424766957098</v>
      </c>
      <c r="Z76">
        <v>626.84390280207799</v>
      </c>
      <c r="AA76">
        <v>9356.5176870789292</v>
      </c>
      <c r="AB76">
        <v>192.810827320839</v>
      </c>
      <c r="AC76">
        <v>21.7557012624682</v>
      </c>
      <c r="AD76">
        <v>2.6121132606843398</v>
      </c>
      <c r="AE76">
        <v>197575.845217038</v>
      </c>
      <c r="AF76">
        <v>9455.2755206858092</v>
      </c>
      <c r="AG76">
        <v>1.762176385461E-3</v>
      </c>
      <c r="AH76">
        <v>1.6964211086120001E-3</v>
      </c>
      <c r="AI76">
        <v>382.97345136993101</v>
      </c>
      <c r="AJ76">
        <v>29.371518276646299</v>
      </c>
      <c r="AK76">
        <v>5.3490822457232303</v>
      </c>
      <c r="AL76">
        <v>0.41575600577580402</v>
      </c>
      <c r="AM76">
        <v>5.7871897537729996E-3</v>
      </c>
      <c r="AN76">
        <v>5.3233833935589997E-3</v>
      </c>
      <c r="AO76">
        <v>5.9942687728142E-2</v>
      </c>
      <c r="AP76">
        <v>1.6060117040537E-2</v>
      </c>
      <c r="AQ76">
        <v>0.38454768769272102</v>
      </c>
      <c r="AR76">
        <v>4.3542312258916999E-2</v>
      </c>
      <c r="AS76">
        <v>76.244315189953497</v>
      </c>
      <c r="AT76">
        <v>0.78770000577556198</v>
      </c>
      <c r="AU76">
        <v>11.7146401443056</v>
      </c>
      <c r="AV76">
        <v>0.116597665484018</v>
      </c>
      <c r="AW76">
        <v>0.13356304788944001</v>
      </c>
      <c r="AX76">
        <v>3.4166449835019998E-3</v>
      </c>
    </row>
    <row r="77" spans="1:50" x14ac:dyDescent="0.25">
      <c r="A77" t="s">
        <v>1087</v>
      </c>
      <c r="B77">
        <v>128.115319804287</v>
      </c>
      <c r="C77">
        <v>427.36299795706702</v>
      </c>
      <c r="D77" s="63">
        <v>13.3463594721514</v>
      </c>
      <c r="E77">
        <v>0.41290470900068599</v>
      </c>
      <c r="F77" s="31">
        <f t="shared" si="8"/>
        <v>13.713121213247407</v>
      </c>
      <c r="G77" s="31">
        <f t="shared" si="9"/>
        <v>0.41290470900068599</v>
      </c>
      <c r="H77" s="52">
        <v>0.43733440751043701</v>
      </c>
      <c r="I77" s="52">
        <v>3.1267571939144E-2</v>
      </c>
      <c r="J77" s="85">
        <v>0.43271954038674781</v>
      </c>
      <c r="K77" s="63">
        <v>30.572441015440099</v>
      </c>
      <c r="L77">
        <v>1.717790329132</v>
      </c>
      <c r="M77" s="32">
        <f t="shared" si="10"/>
        <v>31.412580359788979</v>
      </c>
      <c r="N77" s="92">
        <f t="shared" si="11"/>
        <v>1.717790329132</v>
      </c>
      <c r="O77" s="50">
        <v>2.2911697128682</v>
      </c>
      <c r="P77" s="50">
        <v>0.17689446656352401</v>
      </c>
      <c r="Q77" s="77">
        <v>0.72775139966781843</v>
      </c>
      <c r="R77" s="35"/>
      <c r="Y77">
        <v>43532.379120754202</v>
      </c>
      <c r="Z77">
        <v>776.91079482421003</v>
      </c>
      <c r="AA77">
        <v>9355.6794952897108</v>
      </c>
      <c r="AB77">
        <v>194.74701058959801</v>
      </c>
      <c r="AC77">
        <v>18.192278149361499</v>
      </c>
      <c r="AD77">
        <v>1.9677938450443599</v>
      </c>
      <c r="AE77">
        <v>199291.98869346199</v>
      </c>
      <c r="AF77">
        <v>9420.5117073742804</v>
      </c>
      <c r="AG77">
        <v>0.100715156588173</v>
      </c>
      <c r="AH77">
        <v>1.2371457171010999E-2</v>
      </c>
      <c r="AI77">
        <v>432.28377161691998</v>
      </c>
      <c r="AJ77">
        <v>59.3575952255676</v>
      </c>
      <c r="AK77">
        <v>3.4058566676551099</v>
      </c>
      <c r="AL77">
        <v>0.335442925799047</v>
      </c>
      <c r="AM77">
        <v>3.9239645675152E-2</v>
      </c>
      <c r="AN77">
        <v>1.3324583058401E-2</v>
      </c>
      <c r="AO77">
        <v>9.8799360578816997E-2</v>
      </c>
      <c r="AP77">
        <v>1.9850659075980999E-2</v>
      </c>
      <c r="AQ77">
        <v>0.33382326578104798</v>
      </c>
      <c r="AR77">
        <v>3.8953992113312998E-2</v>
      </c>
      <c r="AS77">
        <v>54.071451213763297</v>
      </c>
      <c r="AT77">
        <v>0.577367274248336</v>
      </c>
      <c r="AU77">
        <v>7.9471099032195198</v>
      </c>
      <c r="AV77">
        <v>7.2587953550308004E-2</v>
      </c>
      <c r="AW77">
        <v>8.1514722360397002E-2</v>
      </c>
      <c r="AX77">
        <v>2.8378756210760002E-3</v>
      </c>
    </row>
    <row r="78" spans="1:50" x14ac:dyDescent="0.25">
      <c r="A78" t="s">
        <v>1088</v>
      </c>
      <c r="B78">
        <v>175.53199064242099</v>
      </c>
      <c r="C78">
        <v>329.54670430819903</v>
      </c>
      <c r="D78" s="63">
        <v>33.576907671422802</v>
      </c>
      <c r="E78">
        <v>1.21774852895062</v>
      </c>
      <c r="F78" s="31">
        <f t="shared" si="8"/>
        <v>34.499610611043664</v>
      </c>
      <c r="G78" s="31">
        <f t="shared" si="9"/>
        <v>1.21774852895062</v>
      </c>
      <c r="H78" s="52">
        <v>0.77445359360964305</v>
      </c>
      <c r="I78" s="52">
        <v>4.6188302354090001E-2</v>
      </c>
      <c r="J78" s="85">
        <v>0.60810743924314636</v>
      </c>
      <c r="K78" s="63">
        <v>43.295847449648399</v>
      </c>
      <c r="L78">
        <v>2.0817857657926102</v>
      </c>
      <c r="M78" s="32">
        <f t="shared" si="10"/>
        <v>44.485629609045041</v>
      </c>
      <c r="N78" s="92">
        <f t="shared" si="11"/>
        <v>2.0817857657926102</v>
      </c>
      <c r="O78" s="50">
        <v>1.2871400292926001</v>
      </c>
      <c r="P78" s="50">
        <v>7.6774515065477E-2</v>
      </c>
      <c r="Q78" s="77">
        <v>0.80611778865493167</v>
      </c>
      <c r="R78" s="35"/>
      <c r="Y78">
        <v>42959.639356609499</v>
      </c>
      <c r="Z78">
        <v>730.16200741971704</v>
      </c>
      <c r="AA78">
        <v>9102.9795339571592</v>
      </c>
      <c r="AB78">
        <v>190.08767029335499</v>
      </c>
      <c r="AC78">
        <v>15.616895562385301</v>
      </c>
      <c r="AD78">
        <v>1.8327623470266201</v>
      </c>
      <c r="AE78">
        <v>199742.86396474499</v>
      </c>
      <c r="AF78">
        <v>9663.51603558237</v>
      </c>
      <c r="AG78">
        <v>1.2565667940871999E-2</v>
      </c>
      <c r="AH78">
        <v>4.2135116289910004E-3</v>
      </c>
      <c r="AI78">
        <v>430.51430150378599</v>
      </c>
      <c r="AJ78">
        <v>59.508125212550397</v>
      </c>
      <c r="AK78">
        <v>2.6009237068680999</v>
      </c>
      <c r="AL78">
        <v>0.35782945817978001</v>
      </c>
      <c r="AM78">
        <v>2.9250519254513999E-2</v>
      </c>
      <c r="AN78">
        <v>1.1114614835601E-2</v>
      </c>
      <c r="AO78">
        <v>6.0816832016295001E-2</v>
      </c>
      <c r="AP78">
        <v>1.503010230244E-2</v>
      </c>
      <c r="AQ78">
        <v>0.31829646982750098</v>
      </c>
      <c r="AR78">
        <v>3.6757066925607998E-2</v>
      </c>
      <c r="AS78">
        <v>89.192660454213197</v>
      </c>
      <c r="AT78">
        <v>0.87519021829657595</v>
      </c>
      <c r="AU78">
        <v>14.4006275491151</v>
      </c>
      <c r="AV78">
        <v>0.129021546113501</v>
      </c>
      <c r="AW78">
        <v>5.8679487787149001E-2</v>
      </c>
      <c r="AX78">
        <v>2.3397638293149998E-3</v>
      </c>
    </row>
    <row r="79" spans="1:50" x14ac:dyDescent="0.25">
      <c r="A79" t="s">
        <v>1089</v>
      </c>
      <c r="B79">
        <v>152.94410462977601</v>
      </c>
      <c r="C79">
        <v>416.319350369988</v>
      </c>
      <c r="D79" s="63">
        <v>17.826486486632898</v>
      </c>
      <c r="E79">
        <v>0.55661442309939202</v>
      </c>
      <c r="F79" s="31">
        <f t="shared" si="8"/>
        <v>18.316363387903564</v>
      </c>
      <c r="G79" s="31">
        <f t="shared" si="9"/>
        <v>0.55661442309939202</v>
      </c>
      <c r="H79" s="52">
        <v>0.53467145054716103</v>
      </c>
      <c r="I79" s="52">
        <v>3.2896414535065997E-2</v>
      </c>
      <c r="J79" s="85">
        <v>0.50748958139094102</v>
      </c>
      <c r="K79" s="63">
        <v>33.332571904538902</v>
      </c>
      <c r="L79">
        <v>1.7129871184093199</v>
      </c>
      <c r="M79" s="32">
        <f t="shared" si="10"/>
        <v>34.248560428032924</v>
      </c>
      <c r="N79" s="92">
        <f t="shared" si="11"/>
        <v>1.7129871184093199</v>
      </c>
      <c r="O79" s="50">
        <v>1.86864232657676</v>
      </c>
      <c r="P79" s="50">
        <v>0.112822338096353</v>
      </c>
      <c r="Q79" s="77">
        <v>0.85117009870218441</v>
      </c>
      <c r="R79" s="35"/>
      <c r="Y79">
        <v>43535.286710895103</v>
      </c>
      <c r="Z79">
        <v>813.91513650391198</v>
      </c>
      <c r="AA79">
        <v>9228.7791751266905</v>
      </c>
      <c r="AB79">
        <v>201.67466590310801</v>
      </c>
      <c r="AC79">
        <v>25.697783208418599</v>
      </c>
      <c r="AD79">
        <v>2.4757736688476402</v>
      </c>
      <c r="AE79">
        <v>196842.136297288</v>
      </c>
      <c r="AF79">
        <v>9416.6823207115103</v>
      </c>
      <c r="AG79">
        <v>4.2003130041730003E-3</v>
      </c>
      <c r="AH79">
        <v>2.4671723039730001E-3</v>
      </c>
      <c r="AI79">
        <v>357.90228366771402</v>
      </c>
      <c r="AJ79">
        <v>49.475787114682099</v>
      </c>
      <c r="AK79">
        <v>2.7630962612952699</v>
      </c>
      <c r="AL79">
        <v>0.33177776112553897</v>
      </c>
      <c r="AM79">
        <v>1.8694381284589999E-3</v>
      </c>
      <c r="AN79">
        <v>2.8443813884130001E-3</v>
      </c>
      <c r="AO79">
        <v>4.6260123101420997E-2</v>
      </c>
      <c r="AP79">
        <v>1.3267073737182E-2</v>
      </c>
      <c r="AQ79">
        <v>0.41060442905326999</v>
      </c>
      <c r="AR79">
        <v>4.2328307678750003E-2</v>
      </c>
      <c r="AS79">
        <v>67.921014946933397</v>
      </c>
      <c r="AT79">
        <v>0.85265291088390105</v>
      </c>
      <c r="AU79">
        <v>9.9333162311889893</v>
      </c>
      <c r="AV79">
        <v>9.3974987464976997E-2</v>
      </c>
      <c r="AW79">
        <v>7.6054559496746998E-2</v>
      </c>
      <c r="AX79">
        <v>2.5009625978319999E-3</v>
      </c>
    </row>
    <row r="80" spans="1:50" x14ac:dyDescent="0.25">
      <c r="A80" t="s">
        <v>1090</v>
      </c>
      <c r="B80">
        <v>111.871805308747</v>
      </c>
      <c r="C80">
        <v>279.81930507528102</v>
      </c>
      <c r="D80" s="63">
        <v>24.654722504047701</v>
      </c>
      <c r="E80">
        <v>1.0450275707744201</v>
      </c>
      <c r="F80" s="31">
        <f t="shared" si="8"/>
        <v>25.332241266425662</v>
      </c>
      <c r="G80" s="31">
        <f t="shared" si="9"/>
        <v>1.0450275707744201</v>
      </c>
      <c r="H80" s="52">
        <v>0.58176716487388402</v>
      </c>
      <c r="I80" s="52">
        <v>4.1486633016225002E-2</v>
      </c>
      <c r="J80" s="85">
        <v>0.59438610171375672</v>
      </c>
      <c r="K80" s="63">
        <v>42.314911446668802</v>
      </c>
      <c r="L80">
        <v>2.54150667694481</v>
      </c>
      <c r="M80" s="32">
        <f t="shared" si="10"/>
        <v>43.477737206673744</v>
      </c>
      <c r="N80" s="92">
        <f t="shared" si="11"/>
        <v>2.54150667694481</v>
      </c>
      <c r="O80" s="50">
        <v>1.71360007349293</v>
      </c>
      <c r="P80" s="50">
        <v>0.122673309736992</v>
      </c>
      <c r="Q80" s="77">
        <v>0.83899081825496535</v>
      </c>
      <c r="R80" s="35"/>
      <c r="Y80">
        <v>43611.247301501397</v>
      </c>
      <c r="Z80">
        <v>889.49038479040405</v>
      </c>
      <c r="AA80">
        <v>9187.5495140621606</v>
      </c>
      <c r="AB80">
        <v>228.96528588983199</v>
      </c>
      <c r="AC80">
        <v>14.3952250106917</v>
      </c>
      <c r="AD80">
        <v>1.9144272891829299</v>
      </c>
      <c r="AE80">
        <v>200797.09731388601</v>
      </c>
      <c r="AF80">
        <v>9657.7497883434407</v>
      </c>
      <c r="AG80">
        <v>2.0751875151751E-2</v>
      </c>
      <c r="AH80">
        <v>5.6717342410529999E-3</v>
      </c>
      <c r="AI80">
        <v>385.98131534543501</v>
      </c>
      <c r="AJ80">
        <v>53.380677076853402</v>
      </c>
      <c r="AK80">
        <v>2.21104073870799</v>
      </c>
      <c r="AL80">
        <v>0.244053263200017</v>
      </c>
      <c r="AM80">
        <v>0.16282531662996599</v>
      </c>
      <c r="AN80">
        <v>2.7510619567852002E-2</v>
      </c>
      <c r="AO80">
        <v>0.107240532146804</v>
      </c>
      <c r="AP80">
        <v>2.0930518488747999E-2</v>
      </c>
      <c r="AQ80">
        <v>0.30983683430551701</v>
      </c>
      <c r="AR80">
        <v>3.7958378908281E-2</v>
      </c>
      <c r="AS80">
        <v>65.081672155499604</v>
      </c>
      <c r="AT80">
        <v>0.75654885743820599</v>
      </c>
      <c r="AU80">
        <v>9.8334828540788699</v>
      </c>
      <c r="AV80">
        <v>0.104676707841104</v>
      </c>
      <c r="AW80">
        <v>5.4628074223635997E-2</v>
      </c>
      <c r="AX80">
        <v>2.9179896075529998E-3</v>
      </c>
    </row>
    <row r="81" spans="1:50" x14ac:dyDescent="0.25">
      <c r="A81" t="s">
        <v>1091</v>
      </c>
      <c r="B81">
        <v>134.019389262852</v>
      </c>
      <c r="C81">
        <v>396.46061297164101</v>
      </c>
      <c r="D81" s="63">
        <v>17.045073563092899</v>
      </c>
      <c r="E81">
        <v>0.54614075998814804</v>
      </c>
      <c r="F81" s="31">
        <f t="shared" si="8"/>
        <v>17.513477015746325</v>
      </c>
      <c r="G81" s="31">
        <f t="shared" si="9"/>
        <v>0.54614075998814804</v>
      </c>
      <c r="H81" s="52">
        <v>0.49213867625139202</v>
      </c>
      <c r="I81" s="52">
        <v>3.1376573924369003E-2</v>
      </c>
      <c r="J81" s="85">
        <v>0.50255973136698329</v>
      </c>
      <c r="K81" s="63">
        <v>34.637063615068598</v>
      </c>
      <c r="L81">
        <v>1.9024986710091401</v>
      </c>
      <c r="M81" s="32">
        <f t="shared" si="10"/>
        <v>35.588899940504234</v>
      </c>
      <c r="N81" s="92">
        <f t="shared" si="11"/>
        <v>1.9024986710091401</v>
      </c>
      <c r="O81" s="50">
        <v>2.03041167766149</v>
      </c>
      <c r="P81" s="50">
        <v>0.12947810013466901</v>
      </c>
      <c r="Q81" s="77">
        <v>0.86133298527876911</v>
      </c>
      <c r="R81" s="35"/>
      <c r="Y81">
        <v>43275.532982577402</v>
      </c>
      <c r="Z81">
        <v>620.29133648784398</v>
      </c>
      <c r="AA81">
        <v>9117.3169293858391</v>
      </c>
      <c r="AB81">
        <v>223.66766408014499</v>
      </c>
      <c r="AC81">
        <v>16.848604794577501</v>
      </c>
      <c r="AD81">
        <v>1.92779205444699</v>
      </c>
      <c r="AE81">
        <v>197900.428708083</v>
      </c>
      <c r="AF81">
        <v>9208.4630987626206</v>
      </c>
      <c r="AG81">
        <v>3.7974828309709999E-3</v>
      </c>
      <c r="AH81">
        <v>2.4527267226119999E-3</v>
      </c>
      <c r="AI81">
        <v>368.149776991941</v>
      </c>
      <c r="AJ81">
        <v>51.0154867062937</v>
      </c>
      <c r="AK81">
        <v>2.8081286762159601</v>
      </c>
      <c r="AL81">
        <v>0.33218266688123499</v>
      </c>
      <c r="AM81">
        <v>4.4726967490839997E-3</v>
      </c>
      <c r="AN81">
        <v>4.633278307798E-3</v>
      </c>
      <c r="AO81">
        <v>5.9710507921824002E-2</v>
      </c>
      <c r="AP81">
        <v>1.5877453867084002E-2</v>
      </c>
      <c r="AQ81">
        <v>0.332124162464697</v>
      </c>
      <c r="AR81">
        <v>4.0029196311488997E-2</v>
      </c>
      <c r="AS81">
        <v>66.658028217674101</v>
      </c>
      <c r="AT81">
        <v>0.63612675543644503</v>
      </c>
      <c r="AU81">
        <v>10.007576538908801</v>
      </c>
      <c r="AV81">
        <v>7.9190328366695997E-2</v>
      </c>
      <c r="AW81">
        <v>8.0252362947063005E-2</v>
      </c>
      <c r="AX81">
        <v>3.2750512094330002E-3</v>
      </c>
    </row>
    <row r="82" spans="1:50" x14ac:dyDescent="0.25">
      <c r="A82" t="s">
        <v>1092</v>
      </c>
      <c r="B82">
        <v>172.655193042181</v>
      </c>
      <c r="C82">
        <v>506.75059386454399</v>
      </c>
      <c r="D82" s="63">
        <v>13.8666311489681</v>
      </c>
      <c r="E82">
        <v>0.39428763972523001</v>
      </c>
      <c r="F82" s="31">
        <f t="shared" si="8"/>
        <v>14.247690103205292</v>
      </c>
      <c r="G82" s="31">
        <f t="shared" si="9"/>
        <v>0.39428763972523001</v>
      </c>
      <c r="H82" s="52">
        <v>0.49612622749076402</v>
      </c>
      <c r="I82" s="52">
        <v>2.9418984897633001E-2</v>
      </c>
      <c r="J82" s="85">
        <v>0.4795199744469345</v>
      </c>
      <c r="K82" s="63">
        <v>27.925157291351901</v>
      </c>
      <c r="L82">
        <v>1.3541067209814801</v>
      </c>
      <c r="M82" s="32">
        <f t="shared" si="10"/>
        <v>28.692548528634759</v>
      </c>
      <c r="N82" s="92">
        <f t="shared" si="11"/>
        <v>1.3541067209814801</v>
      </c>
      <c r="O82" s="50">
        <v>2.0162737809208799</v>
      </c>
      <c r="P82" s="50">
        <v>0.113557586858117</v>
      </c>
      <c r="Q82" s="77">
        <v>0.86097514324815549</v>
      </c>
      <c r="R82" s="35"/>
      <c r="Y82">
        <v>43556.152662899098</v>
      </c>
      <c r="Z82">
        <v>803.82502923924301</v>
      </c>
      <c r="AA82">
        <v>9420.1909607461002</v>
      </c>
      <c r="AB82">
        <v>184.44381845663199</v>
      </c>
      <c r="AC82">
        <v>18.800900610964401</v>
      </c>
      <c r="AD82">
        <v>2.0014635583026599</v>
      </c>
      <c r="AE82">
        <v>199201.33774086501</v>
      </c>
      <c r="AF82">
        <v>9554.3064018419209</v>
      </c>
      <c r="AG82">
        <v>0.17103405434196201</v>
      </c>
      <c r="AH82">
        <v>2.4561706650162999E-2</v>
      </c>
      <c r="AI82">
        <v>378.59305655339102</v>
      </c>
      <c r="AJ82">
        <v>52.230819285180701</v>
      </c>
      <c r="AK82">
        <v>3.40560715568345</v>
      </c>
      <c r="AL82">
        <v>0.37027527353561102</v>
      </c>
      <c r="AM82">
        <v>2.8830946281804E-2</v>
      </c>
      <c r="AN82">
        <v>1.1372620231345E-2</v>
      </c>
      <c r="AO82">
        <v>0.101918304225305</v>
      </c>
      <c r="AP82">
        <v>2.0081528915449998E-2</v>
      </c>
      <c r="AQ82">
        <v>0.37392223365671801</v>
      </c>
      <c r="AR82">
        <v>4.1083458622568E-2</v>
      </c>
      <c r="AS82">
        <v>65.016079365478106</v>
      </c>
      <c r="AT82">
        <v>0.71893957451288804</v>
      </c>
      <c r="AU82">
        <v>9.7085494914753596</v>
      </c>
      <c r="AV82">
        <v>0.11566992421669101</v>
      </c>
      <c r="AW82">
        <v>9.5885390831481995E-2</v>
      </c>
      <c r="AX82">
        <v>3.0474111339749998E-3</v>
      </c>
    </row>
    <row r="83" spans="1:50" x14ac:dyDescent="0.25">
      <c r="A83" t="s">
        <v>1093</v>
      </c>
      <c r="B83">
        <v>152.20565320149001</v>
      </c>
      <c r="C83">
        <v>424.27263513085398</v>
      </c>
      <c r="D83" s="63">
        <v>17.427284644102901</v>
      </c>
      <c r="E83">
        <v>0.53899584706346804</v>
      </c>
      <c r="F83" s="31">
        <f t="shared" si="8"/>
        <v>17.906191365593788</v>
      </c>
      <c r="G83" s="31">
        <f t="shared" si="9"/>
        <v>0.53899584706346804</v>
      </c>
      <c r="H83" s="52">
        <v>0.52173799483804195</v>
      </c>
      <c r="I83" s="52">
        <v>3.1463976970207003E-2</v>
      </c>
      <c r="J83" s="85">
        <v>0.51285494044522462</v>
      </c>
      <c r="K83" s="63">
        <v>33.602885949400601</v>
      </c>
      <c r="L83">
        <v>1.73647098929063</v>
      </c>
      <c r="M83" s="32">
        <f t="shared" si="10"/>
        <v>34.5263027794634</v>
      </c>
      <c r="N83" s="92">
        <f t="shared" si="11"/>
        <v>1.73647098929063</v>
      </c>
      <c r="O83" s="50">
        <v>1.9159531901195399</v>
      </c>
      <c r="P83" s="50">
        <v>0.120032372937385</v>
      </c>
      <c r="Q83" s="77">
        <v>0.82485470633943891</v>
      </c>
      <c r="R83" s="35"/>
      <c r="Y83">
        <v>43550.2306033774</v>
      </c>
      <c r="Z83">
        <v>712.87389011543496</v>
      </c>
      <c r="AA83">
        <v>9384.3538235648903</v>
      </c>
      <c r="AB83">
        <v>218.81402195985399</v>
      </c>
      <c r="AC83">
        <v>27.541588022145699</v>
      </c>
      <c r="AD83">
        <v>2.5034889409655698</v>
      </c>
      <c r="AE83">
        <v>199126.226735103</v>
      </c>
      <c r="AF83">
        <v>9376.7582483706592</v>
      </c>
      <c r="AG83">
        <v>8.9532732430173997E-2</v>
      </c>
      <c r="AH83">
        <v>1.1450565631619E-2</v>
      </c>
      <c r="AI83">
        <v>362.42803006576003</v>
      </c>
      <c r="AJ83">
        <v>49.702993555069597</v>
      </c>
      <c r="AK83">
        <v>2.7727121437467699</v>
      </c>
      <c r="AL83">
        <v>0.31268901156648998</v>
      </c>
      <c r="AM83">
        <v>6.1676171706701997E-2</v>
      </c>
      <c r="AN83">
        <v>1.6392274148686999E-2</v>
      </c>
      <c r="AO83">
        <v>0.15604196700205999</v>
      </c>
      <c r="AP83">
        <v>2.4528145223560002E-2</v>
      </c>
      <c r="AQ83">
        <v>0.49834325558141901</v>
      </c>
      <c r="AR83">
        <v>4.6803706297528003E-2</v>
      </c>
      <c r="AS83">
        <v>66.890822848641804</v>
      </c>
      <c r="AT83">
        <v>0.63777857379555003</v>
      </c>
      <c r="AU83">
        <v>9.9573252272112693</v>
      </c>
      <c r="AV83">
        <v>9.5083558875325005E-2</v>
      </c>
      <c r="AW83">
        <v>7.7940567356065998E-2</v>
      </c>
      <c r="AX83">
        <v>2.6237387748380002E-3</v>
      </c>
    </row>
    <row r="84" spans="1:50" x14ac:dyDescent="0.25">
      <c r="A84" t="s">
        <v>1094</v>
      </c>
      <c r="B84">
        <v>132.05771211128501</v>
      </c>
      <c r="C84">
        <v>318.67677744081402</v>
      </c>
      <c r="D84" s="63">
        <v>23.739314600047098</v>
      </c>
      <c r="E84">
        <v>0.84568388812788797</v>
      </c>
      <c r="F84" s="31">
        <f t="shared" si="8"/>
        <v>24.391677693766137</v>
      </c>
      <c r="G84" s="31">
        <f t="shared" si="9"/>
        <v>0.84568388812788797</v>
      </c>
      <c r="H84" s="52">
        <v>0.60391494690564296</v>
      </c>
      <c r="I84" s="52">
        <v>4.5911439078596003E-2</v>
      </c>
      <c r="J84" s="85">
        <v>0.46859187434505117</v>
      </c>
      <c r="K84" s="63">
        <v>39.375105698502601</v>
      </c>
      <c r="L84">
        <v>2.1775259432679199</v>
      </c>
      <c r="M84" s="32">
        <f t="shared" si="10"/>
        <v>40.457144763309401</v>
      </c>
      <c r="N84" s="92">
        <f t="shared" si="11"/>
        <v>2.1775259432679199</v>
      </c>
      <c r="O84" s="50">
        <v>1.6599118458789099</v>
      </c>
      <c r="P84" s="50">
        <v>0.113589020898858</v>
      </c>
      <c r="Q84" s="77">
        <v>0.80814682958925221</v>
      </c>
      <c r="R84" s="35"/>
      <c r="Y84">
        <v>43291.203010932397</v>
      </c>
      <c r="Z84">
        <v>713.69524974368596</v>
      </c>
      <c r="AA84">
        <v>9205.3659872108692</v>
      </c>
      <c r="AB84">
        <v>213.96529639968401</v>
      </c>
      <c r="AC84">
        <v>12.800992421639201</v>
      </c>
      <c r="AD84">
        <v>1.5966232779662799</v>
      </c>
      <c r="AE84">
        <v>198008.39648278299</v>
      </c>
      <c r="AF84">
        <v>9451.5404032126407</v>
      </c>
      <c r="AG84">
        <v>3.5372937516110002E-2</v>
      </c>
      <c r="AH84">
        <v>7.2796639035020002E-3</v>
      </c>
      <c r="AI84">
        <v>384.89922447676901</v>
      </c>
      <c r="AJ84">
        <v>52.848118531450098</v>
      </c>
      <c r="AK84">
        <v>2.04804862949835</v>
      </c>
      <c r="AL84">
        <v>0.23049072347048</v>
      </c>
      <c r="AM84">
        <v>4.2089289457609001E-2</v>
      </c>
      <c r="AN84">
        <v>1.3712850253226E-2</v>
      </c>
      <c r="AO84">
        <v>9.1689959284422001E-2</v>
      </c>
      <c r="AP84">
        <v>1.8997857726819001E-2</v>
      </c>
      <c r="AQ84">
        <v>0.32213299969991299</v>
      </c>
      <c r="AR84">
        <v>3.8023053805812002E-2</v>
      </c>
      <c r="AS84">
        <v>68.742824280213696</v>
      </c>
      <c r="AT84">
        <v>0.74171351244077199</v>
      </c>
      <c r="AU84">
        <v>10.4338349115077</v>
      </c>
      <c r="AV84">
        <v>0.106172662786196</v>
      </c>
      <c r="AW84">
        <v>6.0047392226662999E-2</v>
      </c>
      <c r="AX84">
        <v>2.7692268298260001E-3</v>
      </c>
    </row>
    <row r="85" spans="1:50" x14ac:dyDescent="0.25">
      <c r="A85" t="s">
        <v>1095</v>
      </c>
      <c r="B85">
        <v>144.265931789315</v>
      </c>
      <c r="C85">
        <v>374.48874543012499</v>
      </c>
      <c r="D85" s="63">
        <v>20.291083181890599</v>
      </c>
      <c r="E85">
        <v>0.78148588365791105</v>
      </c>
      <c r="F85" s="31">
        <f t="shared" si="8"/>
        <v>20.848687898895456</v>
      </c>
      <c r="G85" s="31">
        <f t="shared" si="9"/>
        <v>0.78148588365791105</v>
      </c>
      <c r="H85" s="52">
        <v>0.561317974584149</v>
      </c>
      <c r="I85" s="52">
        <v>3.5592451131910001E-2</v>
      </c>
      <c r="J85" s="85">
        <v>0.60738905024118695</v>
      </c>
      <c r="K85" s="63">
        <v>36.150745651811803</v>
      </c>
      <c r="L85">
        <v>1.9124122705432001</v>
      </c>
      <c r="M85" s="32">
        <f t="shared" si="10"/>
        <v>37.144178388644875</v>
      </c>
      <c r="N85" s="92">
        <f t="shared" si="11"/>
        <v>1.9124122705432001</v>
      </c>
      <c r="O85" s="50">
        <v>1.77899329353632</v>
      </c>
      <c r="P85" s="50">
        <v>0.111209903706432</v>
      </c>
      <c r="Q85" s="77">
        <v>0.84624303684521029</v>
      </c>
      <c r="R85" s="35"/>
      <c r="Y85">
        <v>43002.108724682701</v>
      </c>
      <c r="Z85">
        <v>757.12705141713798</v>
      </c>
      <c r="AA85">
        <v>9361.9374956211796</v>
      </c>
      <c r="AB85">
        <v>196.637363631992</v>
      </c>
      <c r="AC85">
        <v>19.914000647820998</v>
      </c>
      <c r="AD85">
        <v>2.4622626894819799</v>
      </c>
      <c r="AE85">
        <v>199477.093251046</v>
      </c>
      <c r="AF85">
        <v>9451.5318024632506</v>
      </c>
      <c r="AG85">
        <v>7.5880975438137002E-2</v>
      </c>
      <c r="AH85">
        <v>1.0733907199393E-2</v>
      </c>
      <c r="AI85">
        <v>400.17726541337498</v>
      </c>
      <c r="AJ85">
        <v>55.2851017201681</v>
      </c>
      <c r="AK85">
        <v>2.4608507626061198</v>
      </c>
      <c r="AL85">
        <v>0.255311607035064</v>
      </c>
      <c r="AM85">
        <v>3.4643921773395002E-2</v>
      </c>
      <c r="AN85">
        <v>1.2505462212329999E-2</v>
      </c>
      <c r="AO85">
        <v>0.13711909183035301</v>
      </c>
      <c r="AP85">
        <v>2.3393414985323002E-2</v>
      </c>
      <c r="AQ85">
        <v>0.34131153914123802</v>
      </c>
      <c r="AR85">
        <v>3.9354707882268997E-2</v>
      </c>
      <c r="AS85">
        <v>71.0341072363953</v>
      </c>
      <c r="AT85">
        <v>0.77618519860485702</v>
      </c>
      <c r="AU85">
        <v>10.595339919198</v>
      </c>
      <c r="AV85">
        <v>0.105697881876817</v>
      </c>
      <c r="AW85">
        <v>7.1365425512269001E-2</v>
      </c>
      <c r="AX85">
        <v>3.1238789652170001E-3</v>
      </c>
    </row>
    <row r="86" spans="1:50" x14ac:dyDescent="0.25">
      <c r="A86" t="s">
        <v>1096</v>
      </c>
      <c r="B86">
        <v>179.457420436479</v>
      </c>
      <c r="C86">
        <v>494.047698830809</v>
      </c>
      <c r="D86" s="63">
        <v>18.742647045900899</v>
      </c>
      <c r="E86">
        <v>0.53884879253385298</v>
      </c>
      <c r="F86" s="31">
        <f t="shared" si="8"/>
        <v>19.257700299010558</v>
      </c>
      <c r="G86" s="31">
        <f t="shared" si="9"/>
        <v>0.53884879253385298</v>
      </c>
      <c r="H86" s="52">
        <v>0.52924253389961395</v>
      </c>
      <c r="I86" s="52">
        <v>3.0155299227303999E-2</v>
      </c>
      <c r="J86" s="85">
        <v>0.50457657560121882</v>
      </c>
      <c r="K86" s="63">
        <v>35.393923294505498</v>
      </c>
      <c r="L86">
        <v>1.6821586641581701</v>
      </c>
      <c r="M86" s="32">
        <f t="shared" si="10"/>
        <v>36.366558338451213</v>
      </c>
      <c r="N86" s="92">
        <f t="shared" si="11"/>
        <v>1.6821586641581701</v>
      </c>
      <c r="O86" s="50">
        <v>1.89313868732727</v>
      </c>
      <c r="P86" s="50">
        <v>0.105505923432876</v>
      </c>
      <c r="Q86" s="77">
        <v>0.85279341676572284</v>
      </c>
      <c r="R86" s="35"/>
      <c r="Y86">
        <v>42800.904210521097</v>
      </c>
      <c r="Z86">
        <v>846.64952835246095</v>
      </c>
      <c r="AA86">
        <v>9189.8707391916196</v>
      </c>
      <c r="AB86">
        <v>208.54109604012899</v>
      </c>
      <c r="AC86">
        <v>21.586599104313802</v>
      </c>
      <c r="AD86">
        <v>2.6167270497112298</v>
      </c>
      <c r="AE86">
        <v>199203.015545473</v>
      </c>
      <c r="AF86">
        <v>9589.3625237317301</v>
      </c>
      <c r="AG86">
        <v>6.3770862206132997E-2</v>
      </c>
      <c r="AH86">
        <v>9.3270825974420008E-3</v>
      </c>
      <c r="AI86">
        <v>381.176879912885</v>
      </c>
      <c r="AJ86">
        <v>52.417202936324699</v>
      </c>
      <c r="AK86">
        <v>2.8301494276559001</v>
      </c>
      <c r="AL86">
        <v>0.26578398895257599</v>
      </c>
      <c r="AM86">
        <v>4.5310388281974E-2</v>
      </c>
      <c r="AN86">
        <v>1.3559521842305E-2</v>
      </c>
      <c r="AO86">
        <v>0.102787772675399</v>
      </c>
      <c r="AP86">
        <v>1.9183059093550999E-2</v>
      </c>
      <c r="AQ86">
        <v>0.37033766893442599</v>
      </c>
      <c r="AR86">
        <v>3.8894803699067997E-2</v>
      </c>
      <c r="AS86">
        <v>77.270371684262599</v>
      </c>
      <c r="AT86">
        <v>0.91456121803928903</v>
      </c>
      <c r="AU86">
        <v>11.5913530615583</v>
      </c>
      <c r="AV86">
        <v>0.12419099549952101</v>
      </c>
      <c r="AW86">
        <v>8.4591854949958994E-2</v>
      </c>
      <c r="AX86">
        <v>2.4620561454309999E-3</v>
      </c>
    </row>
    <row r="87" spans="1:50" x14ac:dyDescent="0.25">
      <c r="A87" t="s">
        <v>1097</v>
      </c>
      <c r="B87">
        <v>211.826877950236</v>
      </c>
      <c r="C87">
        <v>629.38010354645201</v>
      </c>
      <c r="D87" s="63">
        <v>16.125614566910102</v>
      </c>
      <c r="E87">
        <v>0.41236150236535901</v>
      </c>
      <c r="F87" s="31">
        <f t="shared" si="8"/>
        <v>16.568751025743225</v>
      </c>
      <c r="G87" s="31">
        <f t="shared" si="9"/>
        <v>0.41236150236535901</v>
      </c>
      <c r="H87" s="52">
        <v>0.49034389560188302</v>
      </c>
      <c r="I87" s="52">
        <v>2.5967342361219E-2</v>
      </c>
      <c r="J87" s="85">
        <v>0.48287542934941452</v>
      </c>
      <c r="K87" s="63">
        <v>32.901568344509499</v>
      </c>
      <c r="L87">
        <v>1.44311615065235</v>
      </c>
      <c r="M87" s="32">
        <f t="shared" si="10"/>
        <v>33.805712768013201</v>
      </c>
      <c r="N87" s="92">
        <f t="shared" si="11"/>
        <v>1.44311615065235</v>
      </c>
      <c r="O87" s="50">
        <v>2.04136437123285</v>
      </c>
      <c r="P87" s="50">
        <v>0.104198069006948</v>
      </c>
      <c r="Q87" s="77">
        <v>0.85930145409605718</v>
      </c>
      <c r="R87" s="35"/>
      <c r="Y87">
        <v>41987.1467095236</v>
      </c>
      <c r="Z87">
        <v>673.78284122122705</v>
      </c>
      <c r="AA87">
        <v>9482.0011929564407</v>
      </c>
      <c r="AB87">
        <v>193.732100053246</v>
      </c>
      <c r="AC87">
        <v>20.014334729843</v>
      </c>
      <c r="AD87">
        <v>2.2666182523716398</v>
      </c>
      <c r="AE87">
        <v>196977.22528256799</v>
      </c>
      <c r="AF87">
        <v>9213.2450949952108</v>
      </c>
      <c r="AG87">
        <v>5.3439349981112001E-2</v>
      </c>
      <c r="AH87">
        <v>9.1294827043589995E-3</v>
      </c>
      <c r="AI87">
        <v>418.34294111990903</v>
      </c>
      <c r="AJ87">
        <v>31.3061619812602</v>
      </c>
      <c r="AK87">
        <v>3.7182384998454201</v>
      </c>
      <c r="AL87">
        <v>0.35850992681673899</v>
      </c>
      <c r="AM87">
        <v>3.4686909411279998E-2</v>
      </c>
      <c r="AN87">
        <v>1.2728891357403E-2</v>
      </c>
      <c r="AO87">
        <v>7.9653821659502994E-2</v>
      </c>
      <c r="AP87">
        <v>1.8077970456466998E-2</v>
      </c>
      <c r="AQ87">
        <v>0.33275423964949702</v>
      </c>
      <c r="AR87">
        <v>3.9525892827087003E-2</v>
      </c>
      <c r="AS87">
        <v>91.494894273484306</v>
      </c>
      <c r="AT87">
        <v>0.97078941902573601</v>
      </c>
      <c r="AU87">
        <v>14.581876101670501</v>
      </c>
      <c r="AV87">
        <v>0.13823944871782601</v>
      </c>
      <c r="AW87">
        <v>0.123787247890864</v>
      </c>
      <c r="AX87">
        <v>3.9626796468690004E-3</v>
      </c>
    </row>
    <row r="88" spans="1:50" x14ac:dyDescent="0.25">
      <c r="A88" t="s">
        <v>1098</v>
      </c>
      <c r="B88">
        <v>150.208476971408</v>
      </c>
      <c r="C88">
        <v>420.82114876388403</v>
      </c>
      <c r="D88" s="63">
        <v>17.993474603186701</v>
      </c>
      <c r="E88">
        <v>0.55942990142662397</v>
      </c>
      <c r="F88" s="31">
        <f t="shared" si="8"/>
        <v>18.487940385230239</v>
      </c>
      <c r="G88" s="31">
        <f t="shared" si="9"/>
        <v>0.55942990142662397</v>
      </c>
      <c r="H88" s="52">
        <v>0.52005064411917701</v>
      </c>
      <c r="I88" s="52">
        <v>3.5043887560084003E-2</v>
      </c>
      <c r="J88" s="85">
        <v>0.46138556267732145</v>
      </c>
      <c r="K88" s="63">
        <v>34.737471828438501</v>
      </c>
      <c r="L88">
        <v>1.9055861935954701</v>
      </c>
      <c r="M88" s="32">
        <f t="shared" si="10"/>
        <v>35.692067400036564</v>
      </c>
      <c r="N88" s="92">
        <f t="shared" si="11"/>
        <v>1.9055861935954701</v>
      </c>
      <c r="O88" s="50">
        <v>1.9186219968670899</v>
      </c>
      <c r="P88" s="50">
        <v>0.116613793669734</v>
      </c>
      <c r="Q88" s="77">
        <v>0.90254712121974168</v>
      </c>
      <c r="R88" s="35"/>
      <c r="Y88">
        <v>43389.8046582561</v>
      </c>
      <c r="Z88">
        <v>757.29040667689901</v>
      </c>
      <c r="AA88">
        <v>9440.0814015132401</v>
      </c>
      <c r="AB88">
        <v>224.912817237062</v>
      </c>
      <c r="AC88">
        <v>19.393703372524001</v>
      </c>
      <c r="AD88">
        <v>2.29264762410495</v>
      </c>
      <c r="AE88">
        <v>199016.40368434699</v>
      </c>
      <c r="AF88">
        <v>9506.2170662243097</v>
      </c>
      <c r="AG88">
        <v>4.1709259801670003E-3</v>
      </c>
      <c r="AH88">
        <v>2.4937369555830002E-3</v>
      </c>
      <c r="AI88">
        <v>380.23557858580898</v>
      </c>
      <c r="AJ88">
        <v>51.967198748974297</v>
      </c>
      <c r="AK88">
        <v>2.8087570939356001</v>
      </c>
      <c r="AL88">
        <v>0.28042533821209698</v>
      </c>
      <c r="AM88">
        <v>8.0802464707599995E-4</v>
      </c>
      <c r="AN88">
        <v>1.894154081442E-3</v>
      </c>
      <c r="AO88">
        <v>4.2605937953221998E-2</v>
      </c>
      <c r="AP88">
        <v>1.2894944755577E-2</v>
      </c>
      <c r="AQ88">
        <v>0.35157649951835601</v>
      </c>
      <c r="AR88">
        <v>4.6242467925514001E-2</v>
      </c>
      <c r="AS88">
        <v>70.777819900816596</v>
      </c>
      <c r="AT88">
        <v>0.76113047480482499</v>
      </c>
      <c r="AU88">
        <v>10.3902732269833</v>
      </c>
      <c r="AV88">
        <v>0.10529400402528701</v>
      </c>
      <c r="AW88">
        <v>7.8987167665830998E-2</v>
      </c>
      <c r="AX88">
        <v>2.7851808105429999E-3</v>
      </c>
    </row>
    <row r="89" spans="1:50" x14ac:dyDescent="0.25">
      <c r="A89" t="s">
        <v>1099</v>
      </c>
      <c r="B89">
        <v>123.506801064925</v>
      </c>
      <c r="C89">
        <v>300.81950587863702</v>
      </c>
      <c r="D89" s="63">
        <v>26.066939974420499</v>
      </c>
      <c r="E89">
        <v>1.0793518381153799</v>
      </c>
      <c r="F89" s="31">
        <f t="shared" si="8"/>
        <v>26.783266873153615</v>
      </c>
      <c r="G89" s="31">
        <f t="shared" si="9"/>
        <v>1.0793518381153799</v>
      </c>
      <c r="H89" s="52">
        <v>0.59870070640677997</v>
      </c>
      <c r="I89" s="52">
        <v>4.1372001375407003E-2</v>
      </c>
      <c r="J89" s="85">
        <v>0.59920609698146021</v>
      </c>
      <c r="K89" s="63">
        <v>43.486688114375703</v>
      </c>
      <c r="L89">
        <v>2.4876429417461301</v>
      </c>
      <c r="M89" s="32">
        <f t="shared" si="10"/>
        <v>44.681714629329626</v>
      </c>
      <c r="N89" s="92">
        <f t="shared" si="11"/>
        <v>2.4876429417461301</v>
      </c>
      <c r="O89" s="50">
        <v>1.67315298560954</v>
      </c>
      <c r="P89" s="50">
        <v>0.114091317044724</v>
      </c>
      <c r="Q89" s="77">
        <v>0.83890883943479788</v>
      </c>
      <c r="R89" s="35"/>
      <c r="Y89">
        <v>43279.070249748802</v>
      </c>
      <c r="Z89">
        <v>743.14119228460402</v>
      </c>
      <c r="AA89">
        <v>9439.4371186525204</v>
      </c>
      <c r="AB89">
        <v>209.168624795569</v>
      </c>
      <c r="AC89">
        <v>13.968092316174699</v>
      </c>
      <c r="AD89">
        <v>1.6865464705855</v>
      </c>
      <c r="AE89">
        <v>200780.448745562</v>
      </c>
      <c r="AF89">
        <v>9682.00272049048</v>
      </c>
      <c r="AG89">
        <v>2.1988591424894E-2</v>
      </c>
      <c r="AH89">
        <v>5.7678084699689996E-3</v>
      </c>
      <c r="AI89">
        <v>384.85086360591299</v>
      </c>
      <c r="AJ89">
        <v>52.952277897861002</v>
      </c>
      <c r="AK89">
        <v>2.1914797076522499</v>
      </c>
      <c r="AL89">
        <v>0.23994876685376601</v>
      </c>
      <c r="AM89">
        <v>4.2457400021274003E-2</v>
      </c>
      <c r="AN89">
        <v>1.3832826014417E-2</v>
      </c>
      <c r="AO89">
        <v>9.3482066904092997E-2</v>
      </c>
      <c r="AP89">
        <v>1.9267397990206998E-2</v>
      </c>
      <c r="AQ89">
        <v>0.35194093937917098</v>
      </c>
      <c r="AR89">
        <v>3.9933824599978997E-2</v>
      </c>
      <c r="AS89">
        <v>72.973042313696993</v>
      </c>
      <c r="AT89">
        <v>0.78018544731714201</v>
      </c>
      <c r="AU89">
        <v>10.8614614507583</v>
      </c>
      <c r="AV89">
        <v>0.105932306106729</v>
      </c>
      <c r="AW89">
        <v>5.7237875004330002E-2</v>
      </c>
      <c r="AX89">
        <v>2.7775783412940002E-3</v>
      </c>
    </row>
    <row r="90" spans="1:50" x14ac:dyDescent="0.25">
      <c r="A90" t="s">
        <v>1100</v>
      </c>
      <c r="B90">
        <v>142.91751365971299</v>
      </c>
      <c r="C90">
        <v>420.138237396958</v>
      </c>
      <c r="D90" s="63">
        <v>17.156127281728899</v>
      </c>
      <c r="E90">
        <v>0.53387895359753501</v>
      </c>
      <c r="F90" s="31">
        <f t="shared" si="8"/>
        <v>17.627582522046751</v>
      </c>
      <c r="G90" s="31">
        <f t="shared" si="9"/>
        <v>0.53387895359753501</v>
      </c>
      <c r="H90" s="52">
        <v>0.49575617480371897</v>
      </c>
      <c r="I90" s="52">
        <v>3.5513122542853E-2</v>
      </c>
      <c r="J90" s="85">
        <v>0.43441299996678301</v>
      </c>
      <c r="K90" s="63">
        <v>34.727673234187399</v>
      </c>
      <c r="L90">
        <v>1.8492406092279701</v>
      </c>
      <c r="M90" s="32">
        <f t="shared" si="10"/>
        <v>35.681999537638198</v>
      </c>
      <c r="N90" s="92">
        <f t="shared" si="11"/>
        <v>1.8492406092279701</v>
      </c>
      <c r="O90" s="50">
        <v>2.016605071122</v>
      </c>
      <c r="P90" s="50">
        <v>0.12463231578921299</v>
      </c>
      <c r="Q90" s="77">
        <v>0.86160443506541629</v>
      </c>
      <c r="R90" s="35"/>
      <c r="Y90">
        <v>43295.654009394799</v>
      </c>
      <c r="Z90">
        <v>721.33650610933205</v>
      </c>
      <c r="AA90">
        <v>9785.3413975659896</v>
      </c>
      <c r="AB90">
        <v>190.425302877467</v>
      </c>
      <c r="AC90">
        <v>73.520403343966805</v>
      </c>
      <c r="AD90">
        <v>23.028706157907902</v>
      </c>
      <c r="AE90">
        <v>199593.424045386</v>
      </c>
      <c r="AF90">
        <v>9484.4675827035207</v>
      </c>
      <c r="AG90">
        <v>2.7393641726270001E-3</v>
      </c>
      <c r="AH90">
        <v>2.043047379002E-3</v>
      </c>
      <c r="AI90">
        <v>390.526068653403</v>
      </c>
      <c r="AJ90">
        <v>53.723109912845999</v>
      </c>
      <c r="AK90">
        <v>2.6297552077036901</v>
      </c>
      <c r="AL90">
        <v>0.2654508873184</v>
      </c>
      <c r="AM90">
        <v>1.3312979445752E-2</v>
      </c>
      <c r="AN90">
        <v>7.7762873415629999E-3</v>
      </c>
      <c r="AO90">
        <v>6.3462180270731E-2</v>
      </c>
      <c r="AP90">
        <v>1.5926157798644001E-2</v>
      </c>
      <c r="AQ90">
        <v>0.40684080247669901</v>
      </c>
      <c r="AR90">
        <v>4.3151473763070998E-2</v>
      </c>
      <c r="AS90">
        <v>70.6216675802564</v>
      </c>
      <c r="AT90">
        <v>0.69621685681827905</v>
      </c>
      <c r="AU90">
        <v>10.119847400282501</v>
      </c>
      <c r="AV90">
        <v>8.9529650040495998E-2</v>
      </c>
      <c r="AW90">
        <v>8.0605213271824003E-2</v>
      </c>
      <c r="AX90">
        <v>2.975291504149E-3</v>
      </c>
    </row>
    <row r="91" spans="1:50" x14ac:dyDescent="0.25">
      <c r="A91" t="s">
        <v>1101</v>
      </c>
      <c r="B91">
        <v>158.78892050962199</v>
      </c>
      <c r="C91">
        <v>462.71913581542202</v>
      </c>
      <c r="D91" s="63">
        <v>15.3745670689298</v>
      </c>
      <c r="E91">
        <v>0.74549988153719005</v>
      </c>
      <c r="F91" s="31">
        <f t="shared" si="8"/>
        <v>15.797064529646631</v>
      </c>
      <c r="G91" s="31">
        <f t="shared" si="9"/>
        <v>0.74549988153719005</v>
      </c>
      <c r="H91" s="52">
        <v>0.50013310640387698</v>
      </c>
      <c r="I91" s="52">
        <v>4.8938264869885E-2</v>
      </c>
      <c r="J91" s="85">
        <v>0.49554342702780302</v>
      </c>
      <c r="K91" s="63">
        <v>30.510054249313001</v>
      </c>
      <c r="L91">
        <v>2.50359648675364</v>
      </c>
      <c r="M91" s="32">
        <f t="shared" si="10"/>
        <v>31.34847918764623</v>
      </c>
      <c r="N91" s="92">
        <f t="shared" si="11"/>
        <v>2.50359648675364</v>
      </c>
      <c r="O91" s="50">
        <v>2.0122891193759598</v>
      </c>
      <c r="P91" s="50">
        <v>0.19192439682152301</v>
      </c>
      <c r="Q91" s="77">
        <v>0.86036264916072958</v>
      </c>
      <c r="R91" s="35"/>
      <c r="Y91">
        <v>43632.744086600003</v>
      </c>
      <c r="Z91">
        <v>1245.91187478657</v>
      </c>
      <c r="AA91">
        <v>9531.5039207558293</v>
      </c>
      <c r="AB91">
        <v>340.65153601259499</v>
      </c>
      <c r="AC91">
        <v>22.440063966267299</v>
      </c>
      <c r="AD91">
        <v>3.8728981255417798</v>
      </c>
      <c r="AE91">
        <v>205274.335000552</v>
      </c>
      <c r="AF91">
        <v>11000.840257207799</v>
      </c>
      <c r="AG91">
        <v>6.723510289911E-3</v>
      </c>
      <c r="AH91">
        <v>5.1929957061280004E-3</v>
      </c>
      <c r="AI91">
        <v>373.30135140707398</v>
      </c>
      <c r="AJ91">
        <v>53.199148309212802</v>
      </c>
      <c r="AK91">
        <v>2.5996913425865</v>
      </c>
      <c r="AL91">
        <v>0.41435314849216098</v>
      </c>
      <c r="AM91">
        <v>5.5352954086000002E-3</v>
      </c>
      <c r="AN91">
        <v>8.0348847374089993E-3</v>
      </c>
      <c r="AO91">
        <v>5.8573078552677002E-2</v>
      </c>
      <c r="AP91">
        <v>2.4486556784802001E-2</v>
      </c>
      <c r="AQ91">
        <v>0.33660819580164397</v>
      </c>
      <c r="AR91">
        <v>6.2700192143679001E-2</v>
      </c>
      <c r="AS91">
        <v>65.251748372061002</v>
      </c>
      <c r="AT91">
        <v>1.2440965397883701</v>
      </c>
      <c r="AU91">
        <v>9.5688516385805507</v>
      </c>
      <c r="AV91">
        <v>0.14296520654318301</v>
      </c>
      <c r="AW91">
        <v>8.5044916608295995E-2</v>
      </c>
      <c r="AX91">
        <v>4.1287263390010001E-3</v>
      </c>
    </row>
    <row r="92" spans="1:50" x14ac:dyDescent="0.25">
      <c r="A92" t="s">
        <v>1102</v>
      </c>
      <c r="B92">
        <v>229.125924633327</v>
      </c>
      <c r="C92">
        <v>750.60382060179904</v>
      </c>
      <c r="D92" s="63">
        <v>12.2463427017207</v>
      </c>
      <c r="E92">
        <v>0.39457545082256701</v>
      </c>
      <c r="F92" s="31">
        <f t="shared" si="8"/>
        <v>12.582875670184004</v>
      </c>
      <c r="G92" s="31">
        <f t="shared" si="9"/>
        <v>0.39457545082256701</v>
      </c>
      <c r="H92" s="52">
        <v>0.44407297858813799</v>
      </c>
      <c r="I92" s="52">
        <v>2.9193600000347E-2</v>
      </c>
      <c r="J92" s="85">
        <v>0.49010637006837798</v>
      </c>
      <c r="K92" s="63">
        <v>27.6542022784562</v>
      </c>
      <c r="L92">
        <v>1.24315883768925</v>
      </c>
      <c r="M92" s="32">
        <f t="shared" si="10"/>
        <v>28.414147595187039</v>
      </c>
      <c r="N92" s="92">
        <f t="shared" si="11"/>
        <v>1.24315883768925</v>
      </c>
      <c r="O92" s="50">
        <v>2.2468407027406498</v>
      </c>
      <c r="P92" s="50">
        <v>0.123007072938998</v>
      </c>
      <c r="Q92" s="77">
        <v>0.8211219941997937</v>
      </c>
      <c r="R92" s="35"/>
      <c r="Y92">
        <v>43374.388723005803</v>
      </c>
      <c r="Z92">
        <v>1049.4301642703899</v>
      </c>
      <c r="AA92">
        <v>9192.0519656503693</v>
      </c>
      <c r="AB92">
        <v>244.56431182299499</v>
      </c>
      <c r="AC92">
        <v>13.4270129437337</v>
      </c>
      <c r="AD92">
        <v>1.6753475996242</v>
      </c>
      <c r="AE92">
        <v>198323.80011535701</v>
      </c>
      <c r="AF92">
        <v>9608.1857978182197</v>
      </c>
      <c r="AG92">
        <v>4.6422605153314998E-2</v>
      </c>
      <c r="AH92">
        <v>8.5416383224430001E-3</v>
      </c>
      <c r="AI92">
        <v>339.19660893769901</v>
      </c>
      <c r="AJ92">
        <v>47.290899216974204</v>
      </c>
      <c r="AK92">
        <v>3.9158628834186699</v>
      </c>
      <c r="AL92">
        <v>0.398079902379535</v>
      </c>
      <c r="AM92">
        <v>4.5906523009213003E-2</v>
      </c>
      <c r="AN92">
        <v>1.4756305387533E-2</v>
      </c>
      <c r="AO92">
        <v>8.0768269484600003E-2</v>
      </c>
      <c r="AP92">
        <v>1.8362036457862E-2</v>
      </c>
      <c r="AQ92">
        <v>0.26746813760399502</v>
      </c>
      <c r="AR92">
        <v>3.9823408403097997E-2</v>
      </c>
      <c r="AS92">
        <v>74.609973143113194</v>
      </c>
      <c r="AT92">
        <v>0.97497266533458604</v>
      </c>
      <c r="AU92">
        <v>11.8823077102629</v>
      </c>
      <c r="AV92">
        <v>0.12286907766371299</v>
      </c>
      <c r="AW92">
        <v>0.132436061791535</v>
      </c>
      <c r="AX92">
        <v>6.0196897409839998E-3</v>
      </c>
    </row>
    <row r="93" spans="1:50" x14ac:dyDescent="0.25">
      <c r="A93" t="s">
        <v>1103</v>
      </c>
      <c r="B93">
        <v>263.98806173390301</v>
      </c>
      <c r="C93">
        <v>798.39598911072198</v>
      </c>
      <c r="D93" s="63">
        <v>12.709750154880201</v>
      </c>
      <c r="E93">
        <v>0.350167609882922</v>
      </c>
      <c r="F93" s="31">
        <f t="shared" si="8"/>
        <v>13.059017691501383</v>
      </c>
      <c r="G93" s="31">
        <f t="shared" si="9"/>
        <v>0.350167609882922</v>
      </c>
      <c r="H93" s="52">
        <v>0.48552477622095203</v>
      </c>
      <c r="I93" s="52">
        <v>2.6938165434003999E-2</v>
      </c>
      <c r="J93" s="85">
        <v>0.49657212805576895</v>
      </c>
      <c r="K93" s="63">
        <v>26.2795150948543</v>
      </c>
      <c r="L93">
        <v>1.16071197130529</v>
      </c>
      <c r="M93" s="32">
        <f t="shared" si="10"/>
        <v>27.00168361814778</v>
      </c>
      <c r="N93" s="92">
        <f t="shared" si="11"/>
        <v>1.16071197130529</v>
      </c>
      <c r="O93" s="50">
        <v>2.0703598248777899</v>
      </c>
      <c r="P93" s="50">
        <v>0.120213041645965</v>
      </c>
      <c r="Q93" s="77">
        <v>0.76067888634859349</v>
      </c>
      <c r="R93" s="35"/>
      <c r="Y93">
        <v>41631.622505579398</v>
      </c>
      <c r="Z93">
        <v>773.21970798417703</v>
      </c>
      <c r="AA93">
        <v>9240.0385124074692</v>
      </c>
      <c r="AB93">
        <v>248.640771013077</v>
      </c>
      <c r="AC93">
        <v>28.454939021416301</v>
      </c>
      <c r="AD93">
        <v>4.2063612311992298</v>
      </c>
      <c r="AE93">
        <v>197057.878687961</v>
      </c>
      <c r="AF93">
        <v>9560.3119745201402</v>
      </c>
      <c r="AG93">
        <v>0.100400164164579</v>
      </c>
      <c r="AH93">
        <v>1.3592995250442001E-2</v>
      </c>
      <c r="AI93">
        <v>376.06050686458298</v>
      </c>
      <c r="AJ93">
        <v>51.637024890636603</v>
      </c>
      <c r="AK93">
        <v>4.3633455084097896</v>
      </c>
      <c r="AL93">
        <v>0.455783844358151</v>
      </c>
      <c r="AM93">
        <v>0.358916733701028</v>
      </c>
      <c r="AN93">
        <v>4.2658027348673001E-2</v>
      </c>
      <c r="AO93">
        <v>0.32553479135945501</v>
      </c>
      <c r="AP93">
        <v>3.8258864099136002E-2</v>
      </c>
      <c r="AQ93">
        <v>0.416430146406016</v>
      </c>
      <c r="AR93">
        <v>5.3377004408549998E-2</v>
      </c>
      <c r="AS93">
        <v>82.248732604091799</v>
      </c>
      <c r="AT93">
        <v>0.94672751455527504</v>
      </c>
      <c r="AU93">
        <v>12.4237048650619</v>
      </c>
      <c r="AV93">
        <v>0.127965537630058</v>
      </c>
      <c r="AW93">
        <v>0.13412569709284999</v>
      </c>
      <c r="AX93">
        <v>5.6051197103869996E-3</v>
      </c>
    </row>
    <row r="94" spans="1:50" x14ac:dyDescent="0.25">
      <c r="A94" t="s">
        <v>1104</v>
      </c>
      <c r="B94">
        <v>222.460029663201</v>
      </c>
      <c r="C94">
        <v>616.50696162453403</v>
      </c>
      <c r="D94" s="63">
        <v>17.038442526558999</v>
      </c>
      <c r="E94">
        <v>0.439899128532724</v>
      </c>
      <c r="F94" s="31">
        <f t="shared" si="8"/>
        <v>17.506663756449015</v>
      </c>
      <c r="G94" s="31">
        <f t="shared" si="9"/>
        <v>0.439899128532724</v>
      </c>
      <c r="H94" s="52">
        <v>0.52573877073081499</v>
      </c>
      <c r="I94" s="52">
        <v>2.8076582722799E-2</v>
      </c>
      <c r="J94" s="85">
        <v>0.4834471070932424</v>
      </c>
      <c r="K94" s="63">
        <v>32.407003059835297</v>
      </c>
      <c r="L94">
        <v>1.3868052817338501</v>
      </c>
      <c r="M94" s="32">
        <f t="shared" si="10"/>
        <v>33.297556689139938</v>
      </c>
      <c r="N94" s="92">
        <f t="shared" si="11"/>
        <v>1.3868052817338501</v>
      </c>
      <c r="O94" s="50">
        <v>1.9026737236914599</v>
      </c>
      <c r="P94" s="50">
        <v>9.5488364680610005E-2</v>
      </c>
      <c r="Q94" s="77">
        <v>0.85268864897420016</v>
      </c>
      <c r="R94" s="35"/>
      <c r="Y94">
        <v>42679.833716379697</v>
      </c>
      <c r="Z94">
        <v>636.89638170344097</v>
      </c>
      <c r="AA94">
        <v>9509.8975938674703</v>
      </c>
      <c r="AB94">
        <v>190.43424197392</v>
      </c>
      <c r="AC94">
        <v>16.2804827724506</v>
      </c>
      <c r="AD94">
        <v>2.0287836807617499</v>
      </c>
      <c r="AE94">
        <v>195932.494560597</v>
      </c>
      <c r="AF94">
        <v>9095.1583856075104</v>
      </c>
      <c r="AG94">
        <v>5.1040679809679999E-3</v>
      </c>
      <c r="AH94">
        <v>2.8095038801439999E-3</v>
      </c>
      <c r="AI94">
        <v>423.10993745374401</v>
      </c>
      <c r="AJ94">
        <v>31.425994295972298</v>
      </c>
      <c r="AK94">
        <v>4.0340456120177004</v>
      </c>
      <c r="AL94">
        <v>0.36370570258389701</v>
      </c>
      <c r="AM94">
        <v>7.7935999897150001E-3</v>
      </c>
      <c r="AN94">
        <v>6.0098694687089997E-3</v>
      </c>
      <c r="AO94">
        <v>4.1461075584321001E-2</v>
      </c>
      <c r="AP94">
        <v>1.2988814061091E-2</v>
      </c>
      <c r="AQ94">
        <v>0.318763177638335</v>
      </c>
      <c r="AR94">
        <v>3.8538495484771E-2</v>
      </c>
      <c r="AS94">
        <v>91.222515106244302</v>
      </c>
      <c r="AT94">
        <v>0.812552463658746</v>
      </c>
      <c r="AU94">
        <v>14.9952398972344</v>
      </c>
      <c r="AV94">
        <v>0.120863752686558</v>
      </c>
      <c r="AW94">
        <v>0.12043423242250299</v>
      </c>
      <c r="AX94">
        <v>3.2657875060789999E-3</v>
      </c>
    </row>
    <row r="95" spans="1:50" x14ac:dyDescent="0.25">
      <c r="A95" t="s">
        <v>1105</v>
      </c>
      <c r="B95">
        <v>206.743476967352</v>
      </c>
      <c r="C95">
        <v>601.91750595923497</v>
      </c>
      <c r="D95" s="63">
        <v>17.571360274524199</v>
      </c>
      <c r="E95">
        <v>0.45908527224738799</v>
      </c>
      <c r="F95" s="31">
        <f t="shared" si="8"/>
        <v>18.054226235174877</v>
      </c>
      <c r="G95" s="31">
        <f t="shared" si="9"/>
        <v>0.45908527224738799</v>
      </c>
      <c r="H95" s="52">
        <v>0.50036717346410098</v>
      </c>
      <c r="I95" s="52">
        <v>2.6394476468100999E-2</v>
      </c>
      <c r="J95" s="85">
        <v>0.49529476189122729</v>
      </c>
      <c r="K95" s="63">
        <v>35.074584886432397</v>
      </c>
      <c r="L95">
        <v>1.5553972490692101</v>
      </c>
      <c r="M95" s="32">
        <f t="shared" si="10"/>
        <v>36.038444420413164</v>
      </c>
      <c r="N95" s="92">
        <f t="shared" si="11"/>
        <v>1.5553972490692101</v>
      </c>
      <c r="O95" s="50">
        <v>2.0007648149825101</v>
      </c>
      <c r="P95" s="50">
        <v>0.103474090613964</v>
      </c>
      <c r="Q95" s="77">
        <v>0.85745869735882962</v>
      </c>
      <c r="R95" s="35"/>
      <c r="Y95">
        <v>42835.748992828201</v>
      </c>
      <c r="Z95">
        <v>640.37593231612504</v>
      </c>
      <c r="AA95">
        <v>9320.77707300558</v>
      </c>
      <c r="AB95">
        <v>202.32882779393299</v>
      </c>
      <c r="AC95">
        <v>19.628335864599102</v>
      </c>
      <c r="AD95">
        <v>2.1162476015646301</v>
      </c>
      <c r="AE95">
        <v>195527.419530788</v>
      </c>
      <c r="AF95">
        <v>9202.3523498704199</v>
      </c>
      <c r="AG95" t="s">
        <v>142</v>
      </c>
      <c r="AH95">
        <v>8.4134949910499998E-4</v>
      </c>
      <c r="AI95">
        <v>407.55971045438002</v>
      </c>
      <c r="AJ95">
        <v>31.588778536130398</v>
      </c>
      <c r="AK95">
        <v>3.9831153990422901</v>
      </c>
      <c r="AL95">
        <v>0.37252159562262599</v>
      </c>
      <c r="AM95">
        <v>5.4350606036430004E-3</v>
      </c>
      <c r="AN95">
        <v>4.9994540043119999E-3</v>
      </c>
      <c r="AO95">
        <v>3.6094820332716999E-2</v>
      </c>
      <c r="AP95">
        <v>1.2070879037342001E-2</v>
      </c>
      <c r="AQ95">
        <v>0.39540110645472798</v>
      </c>
      <c r="AR95">
        <v>4.6107199786909997E-2</v>
      </c>
      <c r="AS95">
        <v>91.355590334302207</v>
      </c>
      <c r="AT95">
        <v>0.87078255332069199</v>
      </c>
      <c r="AU95">
        <v>14.9717927863943</v>
      </c>
      <c r="AV95">
        <v>0.137644123795097</v>
      </c>
      <c r="AW95">
        <v>0.116640417476467</v>
      </c>
      <c r="AX95">
        <v>3.0891232491769998E-3</v>
      </c>
    </row>
    <row r="96" spans="1:50" x14ac:dyDescent="0.25">
      <c r="A96" t="s">
        <v>1106</v>
      </c>
      <c r="B96">
        <v>550.12840758921402</v>
      </c>
      <c r="C96">
        <v>2228.44134317515</v>
      </c>
      <c r="D96" s="63">
        <v>5.13195094824896</v>
      </c>
      <c r="E96">
        <v>0.183655726661028</v>
      </c>
      <c r="F96" s="31">
        <f t="shared" si="8"/>
        <v>5.2729784148720871</v>
      </c>
      <c r="G96" s="31">
        <f t="shared" si="9"/>
        <v>0.183655726661028</v>
      </c>
      <c r="H96" s="52">
        <v>0.36143692441768799</v>
      </c>
      <c r="I96" s="52">
        <v>2.7840369358170001E-2</v>
      </c>
      <c r="J96" s="85">
        <v>0.46460031876620139</v>
      </c>
      <c r="K96" s="63">
        <v>14.255898683113401</v>
      </c>
      <c r="L96">
        <v>0.67099287518815598</v>
      </c>
      <c r="M96" s="32">
        <f t="shared" si="10"/>
        <v>14.647654819520245</v>
      </c>
      <c r="N96" s="92">
        <f t="shared" si="11"/>
        <v>0.67099287518815598</v>
      </c>
      <c r="O96" s="50">
        <v>2.78344424549439</v>
      </c>
      <c r="P96" s="50">
        <v>0.183053871967604</v>
      </c>
      <c r="Q96" s="77">
        <v>0.71569324056035133</v>
      </c>
      <c r="R96" s="35"/>
      <c r="Y96">
        <v>43064.840819340199</v>
      </c>
      <c r="Z96">
        <v>906.47123560537602</v>
      </c>
      <c r="AA96">
        <v>9319.6731242749593</v>
      </c>
      <c r="AB96">
        <v>284.04028261377198</v>
      </c>
      <c r="AC96">
        <v>32.091313063471198</v>
      </c>
      <c r="AD96">
        <v>3.8438864914579298</v>
      </c>
      <c r="AE96">
        <v>195198.73887084899</v>
      </c>
      <c r="AF96">
        <v>9437.7269605271104</v>
      </c>
      <c r="AG96" t="s">
        <v>141</v>
      </c>
      <c r="AH96">
        <v>6.5854517319499997E-4</v>
      </c>
      <c r="AI96">
        <v>414.39877677525902</v>
      </c>
      <c r="AJ96">
        <v>32.6773102383709</v>
      </c>
      <c r="AK96">
        <v>6.1493839663973802</v>
      </c>
      <c r="AL96">
        <v>0.84778175243852005</v>
      </c>
      <c r="AM96">
        <v>1.6364825397580001E-3</v>
      </c>
      <c r="AN96">
        <v>3.567666144204E-3</v>
      </c>
      <c r="AO96">
        <v>6.9713036771262005E-2</v>
      </c>
      <c r="AP96">
        <v>2.1817550301095001E-2</v>
      </c>
      <c r="AQ96">
        <v>0.447773133078335</v>
      </c>
      <c r="AR96">
        <v>6.7164428563806E-2</v>
      </c>
      <c r="AS96">
        <v>97.1115707824937</v>
      </c>
      <c r="AT96">
        <v>1.1634662760204</v>
      </c>
      <c r="AU96">
        <v>15.914351074768399</v>
      </c>
      <c r="AV96">
        <v>0.17267524687542801</v>
      </c>
      <c r="AW96">
        <v>0.42554536109726099</v>
      </c>
      <c r="AX96">
        <v>1.9174290625754001E-2</v>
      </c>
    </row>
    <row r="97" spans="1:50" x14ac:dyDescent="0.25">
      <c r="A97" t="s">
        <v>1107</v>
      </c>
      <c r="B97">
        <v>300.22741946196902</v>
      </c>
      <c r="C97">
        <v>986.075429221013</v>
      </c>
      <c r="D97" s="63">
        <v>11.358516471019801</v>
      </c>
      <c r="E97">
        <v>0.43623028950877502</v>
      </c>
      <c r="F97" s="31">
        <f t="shared" si="8"/>
        <v>11.670651723024021</v>
      </c>
      <c r="G97" s="31">
        <f t="shared" si="9"/>
        <v>0.43623028950877502</v>
      </c>
      <c r="H97" s="52">
        <v>0.44308782733733998</v>
      </c>
      <c r="I97" s="52">
        <v>2.6912325060444001E-2</v>
      </c>
      <c r="J97" s="85">
        <v>0.63231401017750244</v>
      </c>
      <c r="K97" s="63">
        <v>25.585952575622699</v>
      </c>
      <c r="L97">
        <v>1.13968797578312</v>
      </c>
      <c r="M97" s="32">
        <f t="shared" si="10"/>
        <v>26.289061804309053</v>
      </c>
      <c r="N97" s="92">
        <f t="shared" si="11"/>
        <v>1.13968797578312</v>
      </c>
      <c r="O97" s="50">
        <v>2.2624877680841302</v>
      </c>
      <c r="P97" s="50">
        <v>0.14119418124164801</v>
      </c>
      <c r="Q97" s="77">
        <v>0.71376264665613598</v>
      </c>
      <c r="R97" s="35"/>
      <c r="Y97">
        <v>42832.352205736301</v>
      </c>
      <c r="Z97">
        <v>724.16608610563503</v>
      </c>
      <c r="AA97">
        <v>9279.8335052964994</v>
      </c>
      <c r="AB97">
        <v>207.34540629524099</v>
      </c>
      <c r="AC97">
        <v>15.9065138629195</v>
      </c>
      <c r="AD97">
        <v>2.1542253586520799</v>
      </c>
      <c r="AE97">
        <v>198073.886709385</v>
      </c>
      <c r="AF97">
        <v>9342.0262339330093</v>
      </c>
      <c r="AG97">
        <v>6.6262301134690001E-3</v>
      </c>
      <c r="AH97">
        <v>3.077841900308E-3</v>
      </c>
      <c r="AI97">
        <v>418.44257062342803</v>
      </c>
      <c r="AJ97">
        <v>32.519706771055198</v>
      </c>
      <c r="AK97">
        <v>5.9340899465036996</v>
      </c>
      <c r="AL97">
        <v>0.71045385358347402</v>
      </c>
      <c r="AM97">
        <v>2.1446218706582001E-2</v>
      </c>
      <c r="AN97">
        <v>9.6595427983209997E-3</v>
      </c>
      <c r="AO97">
        <v>5.5091179366532003E-2</v>
      </c>
      <c r="AP97">
        <v>1.4502695856125E-2</v>
      </c>
      <c r="AQ97">
        <v>0.32611606705235002</v>
      </c>
      <c r="AR97">
        <v>4.5038865615798999E-2</v>
      </c>
      <c r="AS97">
        <v>90.201158837150501</v>
      </c>
      <c r="AT97">
        <v>1.02191278869989</v>
      </c>
      <c r="AU97">
        <v>15.010490435172599</v>
      </c>
      <c r="AV97">
        <v>0.158971687974094</v>
      </c>
      <c r="AW97">
        <v>0.18059468879361701</v>
      </c>
      <c r="AX97">
        <v>8.2651068959479993E-3</v>
      </c>
    </row>
    <row r="98" spans="1:50" x14ac:dyDescent="0.25">
      <c r="A98" t="s">
        <v>1108</v>
      </c>
      <c r="B98">
        <v>295.25266519955102</v>
      </c>
      <c r="C98">
        <v>1101.8609498107301</v>
      </c>
      <c r="D98" s="63">
        <v>7.5662900441976397</v>
      </c>
      <c r="E98">
        <v>0.45834019480981802</v>
      </c>
      <c r="F98" s="31">
        <f t="shared" si="8"/>
        <v>7.7742138391499402</v>
      </c>
      <c r="G98" s="31">
        <f t="shared" si="9"/>
        <v>0.45834019480981802</v>
      </c>
      <c r="H98" s="52">
        <v>0.391287653103287</v>
      </c>
      <c r="I98" s="52">
        <v>3.9352932964446002E-2</v>
      </c>
      <c r="J98" s="85">
        <v>0.60231544248985014</v>
      </c>
      <c r="K98" s="63">
        <v>19.430470237553301</v>
      </c>
      <c r="L98">
        <v>1.0504425694558499</v>
      </c>
      <c r="M98" s="32">
        <f t="shared" si="10"/>
        <v>19.964425066921493</v>
      </c>
      <c r="N98" s="92">
        <f t="shared" si="11"/>
        <v>1.0504425694558499</v>
      </c>
      <c r="O98" s="50">
        <v>2.5498740011167502</v>
      </c>
      <c r="P98" s="50">
        <v>0.20034136233813099</v>
      </c>
      <c r="Q98" s="77">
        <v>0.68807709384370419</v>
      </c>
      <c r="R98" s="35"/>
      <c r="Y98">
        <v>43530.007212056698</v>
      </c>
      <c r="Z98">
        <v>833.20048533963904</v>
      </c>
      <c r="AA98">
        <v>9198.5579890549998</v>
      </c>
      <c r="AB98">
        <v>235.29164496455999</v>
      </c>
      <c r="AC98">
        <v>25.259909905445902</v>
      </c>
      <c r="AD98">
        <v>2.9581816736098401</v>
      </c>
      <c r="AE98">
        <v>201005.57065559199</v>
      </c>
      <c r="AF98">
        <v>9718.4097514189907</v>
      </c>
      <c r="AG98">
        <v>3.2796823883779998E-3</v>
      </c>
      <c r="AH98">
        <v>2.7424512635429998E-3</v>
      </c>
      <c r="AI98">
        <v>382.09604613531002</v>
      </c>
      <c r="AJ98">
        <v>30.9530694942178</v>
      </c>
      <c r="AK98">
        <v>5.74344500617614</v>
      </c>
      <c r="AL98">
        <v>1.19709479735013</v>
      </c>
      <c r="AM98">
        <v>3.1133988384290001E-3</v>
      </c>
      <c r="AN98">
        <v>4.6037693471750003E-3</v>
      </c>
      <c r="AO98">
        <v>6.6949588575710997E-2</v>
      </c>
      <c r="AP98">
        <v>1.9999802106492999E-2</v>
      </c>
      <c r="AQ98">
        <v>0.405380244477966</v>
      </c>
      <c r="AR98">
        <v>6.4939447536111999E-2</v>
      </c>
      <c r="AS98">
        <v>72.530176002652496</v>
      </c>
      <c r="AT98">
        <v>0.96690487193316199</v>
      </c>
      <c r="AU98">
        <v>10.946860124370501</v>
      </c>
      <c r="AV98">
        <v>0.14813141641577399</v>
      </c>
      <c r="AW98">
        <v>0.19829769057924701</v>
      </c>
      <c r="AX98">
        <v>1.3409949922532E-2</v>
      </c>
    </row>
    <row r="99" spans="1:50" x14ac:dyDescent="0.25">
      <c r="A99" t="s">
        <v>1109</v>
      </c>
      <c r="B99">
        <v>170.05583394876399</v>
      </c>
      <c r="C99">
        <v>445.77403662756899</v>
      </c>
      <c r="D99" s="63">
        <v>18.075627716440199</v>
      </c>
      <c r="E99">
        <v>0.63876076123245795</v>
      </c>
      <c r="F99" s="31">
        <f t="shared" si="8"/>
        <v>18.572351089320861</v>
      </c>
      <c r="G99" s="31">
        <f t="shared" si="9"/>
        <v>0.63876076123245795</v>
      </c>
      <c r="H99" s="52">
        <v>0.55496755565310596</v>
      </c>
      <c r="I99" s="52">
        <v>3.4232690758222002E-2</v>
      </c>
      <c r="J99" s="85">
        <v>0.57289020780903832</v>
      </c>
      <c r="K99" s="63">
        <v>32.446534483543303</v>
      </c>
      <c r="L99">
        <v>1.6290235346733799</v>
      </c>
      <c r="M99" s="32">
        <f t="shared" si="10"/>
        <v>33.338174447575952</v>
      </c>
      <c r="N99" s="92">
        <f t="shared" si="11"/>
        <v>1.6290235346733799</v>
      </c>
      <c r="O99" s="50">
        <v>1.80097495601188</v>
      </c>
      <c r="P99" s="50">
        <v>0.11524985583179</v>
      </c>
      <c r="Q99" s="77">
        <v>0.78456029136640137</v>
      </c>
      <c r="R99" s="35"/>
      <c r="Y99">
        <v>43563.075647003701</v>
      </c>
      <c r="Z99">
        <v>830.55255834759998</v>
      </c>
      <c r="AA99">
        <v>9371.68624376765</v>
      </c>
      <c r="AB99">
        <v>237.908550756675</v>
      </c>
      <c r="AC99">
        <v>100.47259265255001</v>
      </c>
      <c r="AD99">
        <v>24.8613386442603</v>
      </c>
      <c r="AE99">
        <v>200130.534740387</v>
      </c>
      <c r="AF99">
        <v>9687.6656677324099</v>
      </c>
      <c r="AG99">
        <v>3.774312840467E-3</v>
      </c>
      <c r="AH99">
        <v>2.4220941695289998E-3</v>
      </c>
      <c r="AI99">
        <v>419.99727181216099</v>
      </c>
      <c r="AJ99">
        <v>57.782714491959901</v>
      </c>
      <c r="AK99">
        <v>2.9327675275198102</v>
      </c>
      <c r="AL99">
        <v>0.36682369556952199</v>
      </c>
      <c r="AM99">
        <v>2.0627888133310001E-3</v>
      </c>
      <c r="AN99">
        <v>3.1239196355970001E-3</v>
      </c>
      <c r="AO99">
        <v>6.7149089217252003E-2</v>
      </c>
      <c r="AP99">
        <v>1.6721042862787E-2</v>
      </c>
      <c r="AQ99">
        <v>0.38884151844127701</v>
      </c>
      <c r="AR99">
        <v>4.3398019128573002E-2</v>
      </c>
      <c r="AS99">
        <v>74.173770251279294</v>
      </c>
      <c r="AT99">
        <v>0.77489460722298897</v>
      </c>
      <c r="AU99">
        <v>11.0616703793475</v>
      </c>
      <c r="AV99">
        <v>0.114273000987561</v>
      </c>
      <c r="AW99">
        <v>8.3581134905767004E-2</v>
      </c>
      <c r="AX99">
        <v>3.9812624939020002E-3</v>
      </c>
    </row>
    <row r="100" spans="1:50" x14ac:dyDescent="0.25">
      <c r="A100" s="47"/>
      <c r="C100" s="64"/>
      <c r="D100" s="191" t="s">
        <v>75</v>
      </c>
      <c r="E100" s="191"/>
      <c r="F100" s="194" t="s">
        <v>76</v>
      </c>
      <c r="G100" s="194"/>
      <c r="H100" s="117" t="s">
        <v>420</v>
      </c>
      <c r="I100" s="118"/>
      <c r="J100" s="119"/>
      <c r="K100" s="191" t="s">
        <v>75</v>
      </c>
      <c r="L100" s="191"/>
      <c r="M100" s="195" t="s">
        <v>76</v>
      </c>
      <c r="N100" s="195"/>
      <c r="O100" s="117" t="s">
        <v>420</v>
      </c>
      <c r="P100" s="118">
        <v>413</v>
      </c>
      <c r="Q100" s="119">
        <f>P100*SQRT(((78.7/P100)^2)+(($C$2/$B$2))^2)</f>
        <v>78.783845549372543</v>
      </c>
      <c r="R100" s="191" t="s">
        <v>75</v>
      </c>
      <c r="S100" s="191"/>
      <c r="T100" s="191" t="s">
        <v>76</v>
      </c>
      <c r="U100" s="191"/>
      <c r="V100" s="12"/>
      <c r="W100" s="12"/>
      <c r="X100" s="13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50" ht="17.25" x14ac:dyDescent="0.25">
      <c r="A101" s="66" t="s">
        <v>0</v>
      </c>
      <c r="B101" s="15" t="s">
        <v>77</v>
      </c>
      <c r="C101" s="120" t="s">
        <v>78</v>
      </c>
      <c r="D101" s="15" t="s">
        <v>79</v>
      </c>
      <c r="E101" s="15" t="s">
        <v>80</v>
      </c>
      <c r="F101" s="86" t="s">
        <v>81</v>
      </c>
      <c r="G101" s="86" t="s">
        <v>80</v>
      </c>
      <c r="H101" s="18" t="s">
        <v>82</v>
      </c>
      <c r="I101" s="18" t="s">
        <v>80</v>
      </c>
      <c r="J101" s="19" t="s">
        <v>83</v>
      </c>
      <c r="K101" s="15" t="s">
        <v>84</v>
      </c>
      <c r="L101" s="20" t="s">
        <v>80</v>
      </c>
      <c r="M101" s="90" t="s">
        <v>85</v>
      </c>
      <c r="N101" s="90" t="s">
        <v>80</v>
      </c>
      <c r="O101" s="22" t="s">
        <v>86</v>
      </c>
      <c r="P101" s="23" t="s">
        <v>80</v>
      </c>
      <c r="Q101" s="24" t="s">
        <v>83</v>
      </c>
      <c r="R101" s="15" t="s">
        <v>87</v>
      </c>
      <c r="S101" s="20" t="s">
        <v>80</v>
      </c>
      <c r="T101" s="25" t="s">
        <v>88</v>
      </c>
      <c r="U101" s="25" t="s">
        <v>80</v>
      </c>
      <c r="V101" s="25" t="s">
        <v>89</v>
      </c>
      <c r="W101" s="25" t="s">
        <v>80</v>
      </c>
      <c r="X101" s="26" t="s">
        <v>90</v>
      </c>
      <c r="Y101" s="27" t="s">
        <v>130</v>
      </c>
      <c r="Z101" s="27" t="s">
        <v>80</v>
      </c>
      <c r="AA101" s="27" t="s">
        <v>131</v>
      </c>
      <c r="AB101" s="27" t="s">
        <v>80</v>
      </c>
      <c r="AC101" s="27" t="s">
        <v>132</v>
      </c>
      <c r="AD101" s="27" t="s">
        <v>80</v>
      </c>
      <c r="AE101" s="27" t="s">
        <v>133</v>
      </c>
      <c r="AF101" s="28" t="s">
        <v>80</v>
      </c>
      <c r="AG101" s="28" t="s">
        <v>134</v>
      </c>
      <c r="AH101" s="28" t="s">
        <v>80</v>
      </c>
      <c r="AI101" s="28" t="s">
        <v>91</v>
      </c>
      <c r="AJ101" s="28" t="s">
        <v>80</v>
      </c>
      <c r="AK101" s="28" t="s">
        <v>92</v>
      </c>
      <c r="AL101" s="28" t="s">
        <v>80</v>
      </c>
      <c r="AM101" s="28" t="s">
        <v>93</v>
      </c>
      <c r="AN101" s="28" t="s">
        <v>80</v>
      </c>
      <c r="AO101" s="28" t="s">
        <v>135</v>
      </c>
      <c r="AP101" s="28" t="s">
        <v>80</v>
      </c>
      <c r="AQ101" s="28" t="s">
        <v>136</v>
      </c>
      <c r="AR101" s="28" t="s">
        <v>80</v>
      </c>
      <c r="AS101" s="28" t="s">
        <v>94</v>
      </c>
      <c r="AT101" s="28" t="s">
        <v>80</v>
      </c>
      <c r="AU101" s="28" t="s">
        <v>137</v>
      </c>
      <c r="AV101" s="28" t="s">
        <v>80</v>
      </c>
      <c r="AW101" s="28" t="s">
        <v>138</v>
      </c>
      <c r="AX101" s="29" t="s">
        <v>80</v>
      </c>
    </row>
    <row r="102" spans="1:50" x14ac:dyDescent="0.25">
      <c r="A102" t="s">
        <v>1110</v>
      </c>
      <c r="B102">
        <v>101.165790137328</v>
      </c>
      <c r="C102">
        <v>477.74719960535901</v>
      </c>
      <c r="D102" s="63">
        <v>2.8972796195765</v>
      </c>
      <c r="E102">
        <v>0.102919600006079</v>
      </c>
      <c r="F102" s="31">
        <f t="shared" ref="F102:F122" si="12">IF(ISNUMBER(D102),(D102*(EXP(B$2*0.00001867)-1)/(EXP(B$3*0.00001867)-1)),"&lt; DL")</f>
        <v>2.9768976847076769</v>
      </c>
      <c r="G102" s="31">
        <f t="shared" ref="G102:G122" si="13">E102</f>
        <v>0.102919600006079</v>
      </c>
      <c r="H102" s="52">
        <v>0.30755784717396201</v>
      </c>
      <c r="I102" s="52">
        <v>2.3955564580106999E-2</v>
      </c>
      <c r="J102" s="85">
        <v>0.45606640251136987</v>
      </c>
      <c r="K102" s="63">
        <v>9.4118918895417298</v>
      </c>
      <c r="L102">
        <v>0.59932465489251596</v>
      </c>
      <c r="M102" s="32">
        <f t="shared" ref="M102:M122" si="14">IF(ISNUMBER(K102),(K102*(EXP(B$2*0.00001867)-1)/(EXP(B$3*0.00001867)-1)),"&lt; DL")</f>
        <v>9.6705333463089094</v>
      </c>
      <c r="N102" s="92">
        <f t="shared" ref="N102:N122" si="15">L102</f>
        <v>0.59932465489251596</v>
      </c>
      <c r="O102" s="50">
        <v>3.2489723961947901</v>
      </c>
      <c r="P102" s="50">
        <v>0.227066386764501</v>
      </c>
      <c r="Q102" s="77">
        <v>0.91112588757907664</v>
      </c>
      <c r="Y102">
        <v>40697.244115059097</v>
      </c>
      <c r="Z102">
        <v>552.997364270552</v>
      </c>
      <c r="AA102">
        <v>9913.1870977345206</v>
      </c>
      <c r="AB102">
        <v>205.829458489416</v>
      </c>
      <c r="AC102">
        <v>26.7493693247499</v>
      </c>
      <c r="AD102">
        <v>2.7555961389246502</v>
      </c>
      <c r="AE102">
        <v>204280.23269328001</v>
      </c>
      <c r="AF102">
        <v>9476.6131050747008</v>
      </c>
      <c r="AG102">
        <v>1.190325983273E-3</v>
      </c>
      <c r="AH102">
        <v>1.3926032618980001E-3</v>
      </c>
      <c r="AI102">
        <v>304.42278152247798</v>
      </c>
      <c r="AJ102">
        <v>23.6171903929617</v>
      </c>
      <c r="AK102">
        <v>5.3099315266727203</v>
      </c>
      <c r="AL102">
        <v>0.46671433310292199</v>
      </c>
      <c r="AM102">
        <v>8.8492950314100001E-4</v>
      </c>
      <c r="AN102">
        <v>2.0744297779159999E-3</v>
      </c>
      <c r="AO102">
        <v>5.1213170653388998E-2</v>
      </c>
      <c r="AP102">
        <v>1.4825015849259E-2</v>
      </c>
      <c r="AQ102">
        <v>0.51295970329995999</v>
      </c>
      <c r="AR102">
        <v>5.8089209330436001E-2</v>
      </c>
      <c r="AS102">
        <v>18.707141897035999</v>
      </c>
      <c r="AT102">
        <v>0.293615080091084</v>
      </c>
      <c r="AU102">
        <v>2.0759182126372302</v>
      </c>
      <c r="AV102">
        <v>3.1979197675531999E-2</v>
      </c>
      <c r="AW102">
        <v>9.8212350100530005E-2</v>
      </c>
      <c r="AX102">
        <v>3.7239862840239999E-3</v>
      </c>
    </row>
    <row r="103" spans="1:50" x14ac:dyDescent="0.25">
      <c r="A103" t="s">
        <v>1111</v>
      </c>
      <c r="B103">
        <v>157.678528993447</v>
      </c>
      <c r="C103">
        <v>644.88445757599595</v>
      </c>
      <c r="D103" s="63">
        <v>5.5708076379687901</v>
      </c>
      <c r="E103">
        <v>0.14235448960143199</v>
      </c>
      <c r="F103" s="31">
        <f t="shared" si="12"/>
        <v>5.7238950108119715</v>
      </c>
      <c r="G103" s="31">
        <f t="shared" si="13"/>
        <v>0.14235448960143199</v>
      </c>
      <c r="H103" s="52">
        <v>0.35577661975059899</v>
      </c>
      <c r="I103" s="52">
        <v>2.0240163819103998E-2</v>
      </c>
      <c r="J103" s="85">
        <v>0.44917583878856143</v>
      </c>
      <c r="K103" s="63">
        <v>15.629927603578</v>
      </c>
      <c r="L103">
        <v>0.79405743851463495</v>
      </c>
      <c r="M103" s="32">
        <f t="shared" si="14"/>
        <v>16.059442444164617</v>
      </c>
      <c r="N103" s="92">
        <f t="shared" si="15"/>
        <v>0.79405743851463495</v>
      </c>
      <c r="O103" s="50">
        <v>2.8116897140064698</v>
      </c>
      <c r="P103" s="50">
        <v>0.159926968826165</v>
      </c>
      <c r="Q103" s="77">
        <v>0.89318339016389059</v>
      </c>
      <c r="Y103">
        <v>41626.418810415998</v>
      </c>
      <c r="Z103">
        <v>567.01400081523002</v>
      </c>
      <c r="AA103">
        <v>10219.3526220002</v>
      </c>
      <c r="AB103">
        <v>216.96795824700001</v>
      </c>
      <c r="AC103">
        <v>77.800343877329695</v>
      </c>
      <c r="AD103">
        <v>5.8217002913654001</v>
      </c>
      <c r="AE103">
        <v>201251.02152860101</v>
      </c>
      <c r="AF103">
        <v>9297.9317357578293</v>
      </c>
      <c r="AG103">
        <v>7.8873586367300002E-4</v>
      </c>
      <c r="AH103">
        <v>1.137712825184E-3</v>
      </c>
      <c r="AI103">
        <v>658.02932395477296</v>
      </c>
      <c r="AJ103">
        <v>47.443493898883901</v>
      </c>
      <c r="AK103">
        <v>9.4674030879917392</v>
      </c>
      <c r="AL103">
        <v>0.62197632943669001</v>
      </c>
      <c r="AM103">
        <v>2.4198325328827E-2</v>
      </c>
      <c r="AN103">
        <v>1.0899024566590001E-2</v>
      </c>
      <c r="AO103">
        <v>0.119584184439849</v>
      </c>
      <c r="AP103">
        <v>2.2751301213393998E-2</v>
      </c>
      <c r="AQ103">
        <v>1.29707630729693</v>
      </c>
      <c r="AR103">
        <v>8.0993454817923E-2</v>
      </c>
      <c r="AS103">
        <v>47.986589950937798</v>
      </c>
      <c r="AT103">
        <v>0.44957393504660598</v>
      </c>
      <c r="AU103">
        <v>5.4396155089264298</v>
      </c>
      <c r="AV103">
        <v>5.0592339142928003E-2</v>
      </c>
      <c r="AW103">
        <v>0.133615374064499</v>
      </c>
      <c r="AX103">
        <v>3.8199433814500002E-3</v>
      </c>
    </row>
    <row r="104" spans="1:50" x14ac:dyDescent="0.25">
      <c r="A104" t="s">
        <v>1112</v>
      </c>
      <c r="B104">
        <v>132.55767424263999</v>
      </c>
      <c r="C104">
        <v>645.95369425063097</v>
      </c>
      <c r="D104" s="63">
        <v>3.3898669063346398</v>
      </c>
      <c r="E104">
        <v>8.7758703349431005E-2</v>
      </c>
      <c r="F104" s="31">
        <f t="shared" si="12"/>
        <v>3.483021409721518</v>
      </c>
      <c r="G104" s="31">
        <f t="shared" si="13"/>
        <v>8.7758703349431005E-2</v>
      </c>
      <c r="H104" s="52">
        <v>0.29855954760633902</v>
      </c>
      <c r="I104" s="52">
        <v>2.0484381486285001E-2</v>
      </c>
      <c r="J104" s="85">
        <v>0.37732506839179164</v>
      </c>
      <c r="K104" s="63">
        <v>11.3234545387319</v>
      </c>
      <c r="L104">
        <v>0.62807365124037895</v>
      </c>
      <c r="M104" s="32">
        <f t="shared" si="14"/>
        <v>11.634626278899132</v>
      </c>
      <c r="N104" s="92">
        <f t="shared" si="15"/>
        <v>0.62807365124037895</v>
      </c>
      <c r="O104" s="50">
        <v>3.3448513226085401</v>
      </c>
      <c r="P104" s="50">
        <v>0.203876831326161</v>
      </c>
      <c r="Q104" s="77">
        <v>0.90999829108526786</v>
      </c>
      <c r="Y104">
        <v>42360.3759939273</v>
      </c>
      <c r="Z104">
        <v>575.59613147081495</v>
      </c>
      <c r="AA104">
        <v>9247.0216760871699</v>
      </c>
      <c r="AB104">
        <v>201.16988191158001</v>
      </c>
      <c r="AC104">
        <v>39.298357251438297</v>
      </c>
      <c r="AD104">
        <v>3.4909558535264802</v>
      </c>
      <c r="AE104">
        <v>200780.73887909099</v>
      </c>
      <c r="AF104">
        <v>9281.1972410231501</v>
      </c>
      <c r="AG104">
        <v>1.654584461317E-3</v>
      </c>
      <c r="AH104">
        <v>1.670886003466E-3</v>
      </c>
      <c r="AI104">
        <v>329.83825592569002</v>
      </c>
      <c r="AJ104">
        <v>26.577438173645799</v>
      </c>
      <c r="AK104">
        <v>8.7673233723671</v>
      </c>
      <c r="AL104">
        <v>0.58400960249298794</v>
      </c>
      <c r="AM104">
        <v>2.1819212880910001E-3</v>
      </c>
      <c r="AN104">
        <v>3.3198182678460001E-3</v>
      </c>
      <c r="AO104">
        <v>7.7534603985110001E-2</v>
      </c>
      <c r="AP104">
        <v>1.8576987149016001E-2</v>
      </c>
      <c r="AQ104">
        <v>0.53982210131289099</v>
      </c>
      <c r="AR104">
        <v>5.2528524998437E-2</v>
      </c>
      <c r="AS104">
        <v>26.497925697367201</v>
      </c>
      <c r="AT104">
        <v>0.298012107485223</v>
      </c>
      <c r="AU104">
        <v>3.4112037414930398</v>
      </c>
      <c r="AV104">
        <v>3.7888266754365997E-2</v>
      </c>
      <c r="AW104">
        <v>0.13763429253232101</v>
      </c>
      <c r="AX104">
        <v>3.8829293728810002E-3</v>
      </c>
    </row>
    <row r="105" spans="1:50" x14ac:dyDescent="0.25">
      <c r="A105" t="s">
        <v>1113</v>
      </c>
      <c r="B105">
        <v>175.206086995096</v>
      </c>
      <c r="C105">
        <v>722.64374297404697</v>
      </c>
      <c r="D105" s="63">
        <v>7.2032140051111897</v>
      </c>
      <c r="E105">
        <v>0.17314749857471201</v>
      </c>
      <c r="F105" s="31">
        <f t="shared" si="12"/>
        <v>7.4011603676015936</v>
      </c>
      <c r="G105" s="31">
        <f t="shared" si="13"/>
        <v>0.17314749857471201</v>
      </c>
      <c r="H105" s="52">
        <v>0.352894608356357</v>
      </c>
      <c r="I105" s="52">
        <v>1.9045605324204001E-2</v>
      </c>
      <c r="J105" s="85">
        <v>0.44538967684527425</v>
      </c>
      <c r="K105" s="63">
        <v>20.4053833383762</v>
      </c>
      <c r="L105">
        <v>0.98334406649918304</v>
      </c>
      <c r="M105" s="32">
        <f t="shared" si="14"/>
        <v>20.96612905607774</v>
      </c>
      <c r="N105" s="92">
        <f t="shared" si="15"/>
        <v>0.98334406649918304</v>
      </c>
      <c r="O105" s="50">
        <v>2.8304995356290199</v>
      </c>
      <c r="P105" s="50">
        <v>0.15263774913591599</v>
      </c>
      <c r="Q105" s="77">
        <v>0.89363851571757713</v>
      </c>
      <c r="Y105">
        <v>37826.830769459302</v>
      </c>
      <c r="Z105">
        <v>536.75792629080797</v>
      </c>
      <c r="AA105">
        <v>9899.0542774595797</v>
      </c>
      <c r="AB105">
        <v>205.617566574552</v>
      </c>
      <c r="AC105">
        <v>33.480749993560998</v>
      </c>
      <c r="AD105">
        <v>3.03289529748987</v>
      </c>
      <c r="AE105">
        <v>209497.63527368399</v>
      </c>
      <c r="AF105">
        <v>9750.5579580432805</v>
      </c>
      <c r="AG105">
        <v>2.6665145525810001E-3</v>
      </c>
      <c r="AH105">
        <v>2.0270215073260002E-3</v>
      </c>
      <c r="AI105">
        <v>600.72403172808401</v>
      </c>
      <c r="AJ105">
        <v>45.500128942055603</v>
      </c>
      <c r="AK105">
        <v>8.9746480145582392</v>
      </c>
      <c r="AL105">
        <v>0.56983328120093002</v>
      </c>
      <c r="AM105">
        <v>7.7450242710920001E-3</v>
      </c>
      <c r="AN105">
        <v>5.9724113327180002E-3</v>
      </c>
      <c r="AO105">
        <v>9.0922959212765997E-2</v>
      </c>
      <c r="AP105">
        <v>1.9210319425403001E-2</v>
      </c>
      <c r="AQ105">
        <v>0.73007826917463503</v>
      </c>
      <c r="AR105">
        <v>6.3448662022721994E-2</v>
      </c>
      <c r="AS105">
        <v>58.346735002730703</v>
      </c>
      <c r="AT105">
        <v>0.53464916840391996</v>
      </c>
      <c r="AU105">
        <v>7.3955603225035</v>
      </c>
      <c r="AV105">
        <v>7.1485870923899006E-2</v>
      </c>
      <c r="AW105">
        <v>0.14056986719033901</v>
      </c>
      <c r="AX105">
        <v>3.4880196381979998E-3</v>
      </c>
    </row>
    <row r="106" spans="1:50" x14ac:dyDescent="0.25">
      <c r="A106" t="s">
        <v>1114</v>
      </c>
      <c r="B106">
        <v>161.485230525709</v>
      </c>
      <c r="C106">
        <v>718.47880541444397</v>
      </c>
      <c r="D106" s="63">
        <v>5.0061703426864401</v>
      </c>
      <c r="E106">
        <v>0.121530396301936</v>
      </c>
      <c r="F106" s="31">
        <f t="shared" si="12"/>
        <v>5.1437413226183102</v>
      </c>
      <c r="G106" s="31">
        <f t="shared" si="13"/>
        <v>0.121530396301936</v>
      </c>
      <c r="H106" s="52">
        <v>0.32666822663161799</v>
      </c>
      <c r="I106" s="52">
        <v>2.1598202359689001E-2</v>
      </c>
      <c r="J106" s="85">
        <v>0.36717117563219087</v>
      </c>
      <c r="K106" s="63">
        <v>15.323319441787</v>
      </c>
      <c r="L106">
        <v>0.85136654869100103</v>
      </c>
      <c r="M106" s="32">
        <f t="shared" si="14"/>
        <v>15.74440860318467</v>
      </c>
      <c r="N106" s="92">
        <f t="shared" si="15"/>
        <v>0.85136654869100103</v>
      </c>
      <c r="O106" s="50">
        <v>3.0560126926518101</v>
      </c>
      <c r="P106" s="50">
        <v>0.213511516528296</v>
      </c>
      <c r="Q106" s="77">
        <v>0.79523882559957859</v>
      </c>
      <c r="Y106">
        <v>37166.569021776399</v>
      </c>
      <c r="Z106">
        <v>505.02227251345403</v>
      </c>
      <c r="AA106">
        <v>10301.7390478862</v>
      </c>
      <c r="AB106">
        <v>223.20470709736301</v>
      </c>
      <c r="AC106">
        <v>56.306006707072498</v>
      </c>
      <c r="AD106">
        <v>4.8456421079915604</v>
      </c>
      <c r="AE106">
        <v>208461.263542284</v>
      </c>
      <c r="AF106">
        <v>9638.5087245033192</v>
      </c>
      <c r="AG106">
        <v>6.3871453927213995E-2</v>
      </c>
      <c r="AH106">
        <v>1.0058747806074001E-2</v>
      </c>
      <c r="AI106">
        <v>605.79745959178604</v>
      </c>
      <c r="AJ106">
        <v>44.314507424162898</v>
      </c>
      <c r="AK106">
        <v>8.6971383071644599</v>
      </c>
      <c r="AL106">
        <v>0.57153747171981995</v>
      </c>
      <c r="AM106">
        <v>0.10606278596045</v>
      </c>
      <c r="AN106">
        <v>2.2421806892335999E-2</v>
      </c>
      <c r="AO106">
        <v>0.28774823007096201</v>
      </c>
      <c r="AP106">
        <v>3.4701668858635001E-2</v>
      </c>
      <c r="AQ106">
        <v>1.1319468114356399</v>
      </c>
      <c r="AR106">
        <v>7.8435722369087996E-2</v>
      </c>
      <c r="AS106">
        <v>45.078445303270698</v>
      </c>
      <c r="AT106">
        <v>0.39086462449041398</v>
      </c>
      <c r="AU106">
        <v>5.2490417965617198</v>
      </c>
      <c r="AV106">
        <v>4.7001426377870997E-2</v>
      </c>
      <c r="AW106">
        <v>0.14339316861489901</v>
      </c>
      <c r="AX106">
        <v>3.8181468536759998E-3</v>
      </c>
    </row>
    <row r="107" spans="1:50" x14ac:dyDescent="0.25">
      <c r="A107" t="s">
        <v>1115</v>
      </c>
      <c r="B107">
        <v>191.24328502193001</v>
      </c>
      <c r="C107">
        <v>818.71043123651896</v>
      </c>
      <c r="D107" s="63">
        <v>6.4764619918222204</v>
      </c>
      <c r="E107">
        <v>0.146706300942158</v>
      </c>
      <c r="F107" s="31">
        <f t="shared" si="12"/>
        <v>6.6544370030017994</v>
      </c>
      <c r="G107" s="31">
        <f t="shared" si="13"/>
        <v>0.146706300942158</v>
      </c>
      <c r="H107" s="52">
        <v>0.33990319834017402</v>
      </c>
      <c r="I107" s="52">
        <v>2.0701838855500001E-2</v>
      </c>
      <c r="J107" s="85">
        <v>0.37192662845209501</v>
      </c>
      <c r="K107" s="63">
        <v>18.950175572029</v>
      </c>
      <c r="L107">
        <v>0.87305999144457702</v>
      </c>
      <c r="M107" s="32">
        <f t="shared" si="14"/>
        <v>19.470931767857135</v>
      </c>
      <c r="N107" s="92">
        <f t="shared" si="15"/>
        <v>0.87305999144457702</v>
      </c>
      <c r="O107" s="50">
        <v>2.93397452252227</v>
      </c>
      <c r="P107" s="50">
        <v>0.15095145259422699</v>
      </c>
      <c r="Q107" s="77">
        <v>0.89546762845047578</v>
      </c>
      <c r="Y107">
        <v>38166.382648060702</v>
      </c>
      <c r="Z107">
        <v>518.60781895816694</v>
      </c>
      <c r="AA107">
        <v>10418.035436611301</v>
      </c>
      <c r="AB107">
        <v>202.12208194586401</v>
      </c>
      <c r="AC107">
        <v>51.0462045501083</v>
      </c>
      <c r="AD107">
        <v>4.87563593552541</v>
      </c>
      <c r="AE107">
        <v>205226.17707449701</v>
      </c>
      <c r="AF107">
        <v>9481.5865794650799</v>
      </c>
      <c r="AG107">
        <v>0.62519687914484101</v>
      </c>
      <c r="AH107">
        <v>9.2172955024149003E-2</v>
      </c>
      <c r="AI107">
        <v>791.15801019939795</v>
      </c>
      <c r="AJ107">
        <v>56.619181511143204</v>
      </c>
      <c r="AK107">
        <v>10.7545282416917</v>
      </c>
      <c r="AL107">
        <v>0.68065823976665096</v>
      </c>
      <c r="AM107">
        <v>6.9753781565152995E-2</v>
      </c>
      <c r="AN107">
        <v>1.8219190675917998E-2</v>
      </c>
      <c r="AO107">
        <v>0.19926139930046399</v>
      </c>
      <c r="AP107">
        <v>2.8915131576466999E-2</v>
      </c>
      <c r="AQ107">
        <v>1.3569018770846499</v>
      </c>
      <c r="AR107">
        <v>9.1782477012729999E-2</v>
      </c>
      <c r="AS107">
        <v>65.582677259813707</v>
      </c>
      <c r="AT107">
        <v>0.53690543864499396</v>
      </c>
      <c r="AU107">
        <v>7.76478943890812</v>
      </c>
      <c r="AV107">
        <v>6.7511930162178005E-2</v>
      </c>
      <c r="AW107">
        <v>0.16418975334342001</v>
      </c>
      <c r="AX107">
        <v>3.7905233334670002E-3</v>
      </c>
    </row>
    <row r="108" spans="1:50" x14ac:dyDescent="0.25">
      <c r="A108" t="s">
        <v>1116</v>
      </c>
      <c r="B108">
        <v>198.84709293345699</v>
      </c>
      <c r="C108">
        <v>864.58164580002597</v>
      </c>
      <c r="D108" s="63">
        <v>6.7067852648089099</v>
      </c>
      <c r="E108">
        <v>0.14758395527128801</v>
      </c>
      <c r="F108" s="31">
        <f t="shared" si="12"/>
        <v>6.891089624811424</v>
      </c>
      <c r="G108" s="31">
        <f t="shared" si="13"/>
        <v>0.14758395527128801</v>
      </c>
      <c r="H108" s="52">
        <v>0.33481449624330001</v>
      </c>
      <c r="I108" s="52">
        <v>1.6896115599961001E-2</v>
      </c>
      <c r="J108" s="85">
        <v>0.43605585748827369</v>
      </c>
      <c r="K108" s="63">
        <v>19.970286077635102</v>
      </c>
      <c r="L108">
        <v>0.90186197553843706</v>
      </c>
      <c r="M108" s="32">
        <f t="shared" si="14"/>
        <v>20.519075199290469</v>
      </c>
      <c r="N108" s="92">
        <f t="shared" si="15"/>
        <v>0.90186197553843706</v>
      </c>
      <c r="O108" s="50">
        <v>2.9906425589741499</v>
      </c>
      <c r="P108" s="50">
        <v>0.15095654956465199</v>
      </c>
      <c r="Q108" s="77">
        <v>0.89468125660910436</v>
      </c>
      <c r="Y108">
        <v>36998.2786840634</v>
      </c>
      <c r="Z108">
        <v>563.12476871021897</v>
      </c>
      <c r="AA108">
        <v>10330.8556707074</v>
      </c>
      <c r="AB108">
        <v>212.62594742356299</v>
      </c>
      <c r="AC108">
        <v>39.101453501466501</v>
      </c>
      <c r="AD108">
        <v>4.3965659347866604</v>
      </c>
      <c r="AE108">
        <v>209662.277394053</v>
      </c>
      <c r="AF108">
        <v>9847.6604186080403</v>
      </c>
      <c r="AG108">
        <v>0.100657601886823</v>
      </c>
      <c r="AH108">
        <v>1.2083901263900999E-2</v>
      </c>
      <c r="AI108">
        <v>726.13007932211099</v>
      </c>
      <c r="AJ108">
        <v>52.719439384595397</v>
      </c>
      <c r="AK108">
        <v>9.6878160841658403</v>
      </c>
      <c r="AL108">
        <v>0.64009448715772599</v>
      </c>
      <c r="AM108">
        <v>7.9638378189077999E-2</v>
      </c>
      <c r="AN108">
        <v>1.8568727795603999E-2</v>
      </c>
      <c r="AO108">
        <v>0.219164033949201</v>
      </c>
      <c r="AP108">
        <v>2.8929612081908002E-2</v>
      </c>
      <c r="AQ108">
        <v>1.2489499140362199</v>
      </c>
      <c r="AR108">
        <v>7.4663923813447997E-2</v>
      </c>
      <c r="AS108">
        <v>63.181217747699499</v>
      </c>
      <c r="AT108">
        <v>0.61400898588716901</v>
      </c>
      <c r="AU108">
        <v>7.7447629073793198</v>
      </c>
      <c r="AV108">
        <v>7.4255994101680003E-2</v>
      </c>
      <c r="AW108">
        <v>0.15770920345383699</v>
      </c>
      <c r="AX108">
        <v>4.3453060056970003E-3</v>
      </c>
    </row>
    <row r="109" spans="1:50" x14ac:dyDescent="0.25">
      <c r="A109" t="s">
        <v>1117</v>
      </c>
      <c r="B109">
        <v>157.354885429983</v>
      </c>
      <c r="C109">
        <v>758.71810136453701</v>
      </c>
      <c r="D109" s="63">
        <v>3.54765349150464</v>
      </c>
      <c r="E109">
        <v>8.4672250452959993E-2</v>
      </c>
      <c r="F109" s="31">
        <f t="shared" si="12"/>
        <v>3.6451440149739458</v>
      </c>
      <c r="G109" s="31">
        <f t="shared" si="13"/>
        <v>8.4672250452959993E-2</v>
      </c>
      <c r="H109" s="52">
        <v>0.30191923229629403</v>
      </c>
      <c r="I109" s="52">
        <v>2.2070255570531001E-2</v>
      </c>
      <c r="J109" s="85">
        <v>0.32650010439550325</v>
      </c>
      <c r="K109" s="63">
        <v>11.778569907588199</v>
      </c>
      <c r="L109">
        <v>0.60115434316788297</v>
      </c>
      <c r="M109" s="32">
        <f t="shared" si="14"/>
        <v>12.102248347086405</v>
      </c>
      <c r="N109" s="92">
        <f t="shared" si="15"/>
        <v>0.60115434316788297</v>
      </c>
      <c r="O109" s="50">
        <v>3.3165318709726401</v>
      </c>
      <c r="P109" s="50">
        <v>0.20791869529826301</v>
      </c>
      <c r="Q109" s="77">
        <v>0.81411181772981878</v>
      </c>
      <c r="Y109">
        <v>39463.821568061598</v>
      </c>
      <c r="Z109">
        <v>573.48904636669897</v>
      </c>
      <c r="AA109">
        <v>9457.3390662191196</v>
      </c>
      <c r="AB109">
        <v>190.959623506768</v>
      </c>
      <c r="AC109">
        <v>29.904141585435902</v>
      </c>
      <c r="AD109">
        <v>3.0275853911489898</v>
      </c>
      <c r="AE109">
        <v>204328.283853842</v>
      </c>
      <c r="AF109">
        <v>9500.7701598513504</v>
      </c>
      <c r="AG109">
        <v>5.0697103784649996E-3</v>
      </c>
      <c r="AH109">
        <v>2.744320969653E-3</v>
      </c>
      <c r="AI109">
        <v>395.62986881705501</v>
      </c>
      <c r="AJ109">
        <v>30.020738713426901</v>
      </c>
      <c r="AK109">
        <v>9.4277434486520892</v>
      </c>
      <c r="AL109">
        <v>0.687999420170892</v>
      </c>
      <c r="AM109">
        <v>1.3020701219427E-2</v>
      </c>
      <c r="AN109">
        <v>7.6053853773850001E-3</v>
      </c>
      <c r="AO109">
        <v>7.3959248010515996E-2</v>
      </c>
      <c r="AP109">
        <v>1.7005430904237999E-2</v>
      </c>
      <c r="AQ109">
        <v>0.570639087098608</v>
      </c>
      <c r="AR109">
        <v>5.4150599747943999E-2</v>
      </c>
      <c r="AS109">
        <v>29.787222944335898</v>
      </c>
      <c r="AT109">
        <v>0.33108136216731399</v>
      </c>
      <c r="AU109">
        <v>3.68639490730168</v>
      </c>
      <c r="AV109">
        <v>3.8777830219246003E-2</v>
      </c>
      <c r="AW109">
        <v>0.14226945882238501</v>
      </c>
      <c r="AX109">
        <v>3.8314155011480002E-3</v>
      </c>
    </row>
    <row r="110" spans="1:50" x14ac:dyDescent="0.25">
      <c r="A110" t="s">
        <v>1118</v>
      </c>
      <c r="B110">
        <v>127.183491235039</v>
      </c>
      <c r="C110">
        <v>588.39689674536305</v>
      </c>
      <c r="D110" s="63">
        <v>3.7193171949368602</v>
      </c>
      <c r="E110">
        <v>0.100438348539323</v>
      </c>
      <c r="F110" s="31">
        <f t="shared" si="12"/>
        <v>3.8215250856316749</v>
      </c>
      <c r="G110" s="31">
        <f t="shared" si="13"/>
        <v>0.100438348539323</v>
      </c>
      <c r="H110" s="52">
        <v>0.31494829013895098</v>
      </c>
      <c r="I110" s="52">
        <v>2.1338170576990001E-2</v>
      </c>
      <c r="J110" s="85">
        <v>0.39858267510842699</v>
      </c>
      <c r="K110" s="63">
        <v>11.831463191730901</v>
      </c>
      <c r="L110">
        <v>0.67003857144505496</v>
      </c>
      <c r="M110" s="32">
        <f t="shared" si="14"/>
        <v>12.156595153669061</v>
      </c>
      <c r="N110" s="92">
        <f t="shared" si="15"/>
        <v>0.67003857144505496</v>
      </c>
      <c r="O110" s="50">
        <v>3.17863266441727</v>
      </c>
      <c r="P110" s="50">
        <v>0.19876079578738801</v>
      </c>
      <c r="Q110" s="77">
        <v>0.90567204378827459</v>
      </c>
      <c r="Y110">
        <v>42259.633468734202</v>
      </c>
      <c r="Z110">
        <v>574.22723408935497</v>
      </c>
      <c r="AA110">
        <v>9435.2912350966399</v>
      </c>
      <c r="AB110">
        <v>203.22931222052199</v>
      </c>
      <c r="AC110">
        <v>19.497450314124499</v>
      </c>
      <c r="AD110">
        <v>2.1776103917486198</v>
      </c>
      <c r="AE110">
        <v>197760.64189938799</v>
      </c>
      <c r="AF110">
        <v>9136.6738634856501</v>
      </c>
      <c r="AG110">
        <v>1.522931948831E-3</v>
      </c>
      <c r="AH110">
        <v>1.543682216398E-3</v>
      </c>
      <c r="AI110">
        <v>361.65272651053101</v>
      </c>
      <c r="AJ110">
        <v>27.818333169200098</v>
      </c>
      <c r="AK110">
        <v>6.5794004676814</v>
      </c>
      <c r="AL110">
        <v>0.44660041152429097</v>
      </c>
      <c r="AM110">
        <v>4.3024732860044997E-2</v>
      </c>
      <c r="AN110">
        <v>1.4204059686011E-2</v>
      </c>
      <c r="AO110">
        <v>6.3592260250088004E-2</v>
      </c>
      <c r="AP110">
        <v>1.6191029130065999E-2</v>
      </c>
      <c r="AQ110">
        <v>0.45446742077018198</v>
      </c>
      <c r="AR110">
        <v>4.6370202675522998E-2</v>
      </c>
      <c r="AS110">
        <v>27.053427146020301</v>
      </c>
      <c r="AT110">
        <v>0.27180206709821902</v>
      </c>
      <c r="AU110">
        <v>3.1651554841694001</v>
      </c>
      <c r="AV110">
        <v>2.9755972274919999E-2</v>
      </c>
      <c r="AW110">
        <v>0.116284420878408</v>
      </c>
      <c r="AX110">
        <v>3.4671469025010001E-3</v>
      </c>
    </row>
    <row r="111" spans="1:50" x14ac:dyDescent="0.25">
      <c r="A111" t="s">
        <v>1119</v>
      </c>
      <c r="B111">
        <v>167.016935190174</v>
      </c>
      <c r="C111">
        <v>760.49664533576004</v>
      </c>
      <c r="D111" s="63">
        <v>6.1980236373562301</v>
      </c>
      <c r="E111">
        <v>0.14570176509513499</v>
      </c>
      <c r="F111" s="31">
        <f t="shared" si="12"/>
        <v>6.3683470836364116</v>
      </c>
      <c r="G111" s="31">
        <f t="shared" si="13"/>
        <v>0.14570176509513499</v>
      </c>
      <c r="H111" s="52">
        <v>0.319392701897108</v>
      </c>
      <c r="I111" s="52">
        <v>1.9267936917807999E-2</v>
      </c>
      <c r="J111" s="85">
        <v>0.3896739352346752</v>
      </c>
      <c r="K111" s="63">
        <v>19.403205410926301</v>
      </c>
      <c r="L111">
        <v>0.95832309057908505</v>
      </c>
      <c r="M111" s="32">
        <f t="shared" si="14"/>
        <v>19.936410995131027</v>
      </c>
      <c r="N111" s="92">
        <f t="shared" si="15"/>
        <v>0.95832309057908505</v>
      </c>
      <c r="O111" s="50">
        <v>3.1342418892076398</v>
      </c>
      <c r="P111" s="50">
        <v>0.17172238782739299</v>
      </c>
      <c r="Q111" s="77">
        <v>0.90145502309526548</v>
      </c>
      <c r="Y111">
        <v>41602.160621574803</v>
      </c>
      <c r="Z111">
        <v>584.65410500816495</v>
      </c>
      <c r="AA111">
        <v>9498.3221312231399</v>
      </c>
      <c r="AB111">
        <v>189.77296706179601</v>
      </c>
      <c r="AC111">
        <v>30.7132045726031</v>
      </c>
      <c r="AD111">
        <v>3.1923741096163001</v>
      </c>
      <c r="AE111">
        <v>198267.00059973999</v>
      </c>
      <c r="AF111">
        <v>9210.9263244503709</v>
      </c>
      <c r="AG111" t="s">
        <v>141</v>
      </c>
      <c r="AH111">
        <v>2.4450930173600002E-4</v>
      </c>
      <c r="AI111">
        <v>534.11501110857603</v>
      </c>
      <c r="AJ111">
        <v>39.489260765233396</v>
      </c>
      <c r="AK111">
        <v>9.3823613099474894</v>
      </c>
      <c r="AL111">
        <v>0.60217172037129796</v>
      </c>
      <c r="AM111">
        <v>8.3344490339200001E-4</v>
      </c>
      <c r="AN111">
        <v>1.953740856996E-3</v>
      </c>
      <c r="AO111">
        <v>6.3167485574741E-2</v>
      </c>
      <c r="AP111">
        <v>1.5954444383237999E-2</v>
      </c>
      <c r="AQ111">
        <v>0.72099151527004501</v>
      </c>
      <c r="AR111">
        <v>6.0124690584429E-2</v>
      </c>
      <c r="AS111">
        <v>51.7091087468268</v>
      </c>
      <c r="AT111">
        <v>0.53915496614575797</v>
      </c>
      <c r="AU111">
        <v>6.6526979847439698</v>
      </c>
      <c r="AV111">
        <v>6.8029240008962003E-2</v>
      </c>
      <c r="AW111">
        <v>0.14699338173651699</v>
      </c>
      <c r="AX111">
        <v>3.482968109683E-3</v>
      </c>
    </row>
    <row r="112" spans="1:50" x14ac:dyDescent="0.25">
      <c r="A112" t="s">
        <v>1120</v>
      </c>
      <c r="B112">
        <v>90.526819491092596</v>
      </c>
      <c r="C112">
        <v>416.66917784062298</v>
      </c>
      <c r="D112" s="63">
        <v>5.6784197088428403</v>
      </c>
      <c r="E112">
        <v>0.18012950182384199</v>
      </c>
      <c r="F112" s="31">
        <f t="shared" si="12"/>
        <v>5.8344642918944727</v>
      </c>
      <c r="G112" s="31">
        <f t="shared" si="13"/>
        <v>0.18012950182384199</v>
      </c>
      <c r="H112" s="52">
        <v>0.31612611028475801</v>
      </c>
      <c r="I112" s="52">
        <v>2.3401350153459999E-2</v>
      </c>
      <c r="J112" s="85">
        <v>0.4285256390303277</v>
      </c>
      <c r="K112" s="63">
        <v>18.011308637450998</v>
      </c>
      <c r="L112">
        <v>1.2069561229888499</v>
      </c>
      <c r="M112" s="32">
        <f t="shared" si="14"/>
        <v>18.506264503810876</v>
      </c>
      <c r="N112" s="92">
        <f t="shared" si="15"/>
        <v>1.2069561229888499</v>
      </c>
      <c r="O112" s="50">
        <v>3.1539508838463601</v>
      </c>
      <c r="P112" s="50">
        <v>0.233225019712788</v>
      </c>
      <c r="Q112" s="77">
        <v>0.90620405543337779</v>
      </c>
      <c r="Y112">
        <v>42853.249114386701</v>
      </c>
      <c r="Z112">
        <v>583.53323650851303</v>
      </c>
      <c r="AA112">
        <v>9790.5341310327494</v>
      </c>
      <c r="AB112">
        <v>220.542880691618</v>
      </c>
      <c r="AC112">
        <v>25.972255339804398</v>
      </c>
      <c r="AD112">
        <v>3.0740787953829298</v>
      </c>
      <c r="AE112">
        <v>199660.958093995</v>
      </c>
      <c r="AF112">
        <v>9273.3127918179907</v>
      </c>
      <c r="AG112">
        <v>1.4481346947096E-2</v>
      </c>
      <c r="AH112">
        <v>5.7817276865990003E-3</v>
      </c>
      <c r="AI112">
        <v>457.69512253342401</v>
      </c>
      <c r="AJ112">
        <v>35.901139073758102</v>
      </c>
      <c r="AK112">
        <v>7.0767558697884096</v>
      </c>
      <c r="AL112">
        <v>0.602742784373692</v>
      </c>
      <c r="AM112">
        <v>2.7253178567630001E-2</v>
      </c>
      <c r="AN112">
        <v>1.3746848217079E-2</v>
      </c>
      <c r="AO112">
        <v>9.5572970476030999E-2</v>
      </c>
      <c r="AP112">
        <v>2.4139111271942001E-2</v>
      </c>
      <c r="AQ112">
        <v>0.72756017050632504</v>
      </c>
      <c r="AR112">
        <v>7.1387534343751002E-2</v>
      </c>
      <c r="AS112">
        <v>39.342966261943403</v>
      </c>
      <c r="AT112">
        <v>0.38979442634162997</v>
      </c>
      <c r="AU112">
        <v>5.0513348015254298</v>
      </c>
      <c r="AV112">
        <v>4.8887785187382002E-2</v>
      </c>
      <c r="AW112">
        <v>0.121587832235108</v>
      </c>
      <c r="AX112">
        <v>4.1701334784460002E-3</v>
      </c>
    </row>
    <row r="113" spans="1:50" x14ac:dyDescent="0.25">
      <c r="A113" t="s">
        <v>1121</v>
      </c>
      <c r="B113">
        <v>118.827593285281</v>
      </c>
      <c r="C113">
        <v>515.86707467647898</v>
      </c>
      <c r="D113" s="63">
        <v>4.2650759200566402</v>
      </c>
      <c r="E113">
        <v>0.122539229114302</v>
      </c>
      <c r="F113" s="31">
        <f t="shared" si="12"/>
        <v>4.3822814152038845</v>
      </c>
      <c r="G113" s="31">
        <f t="shared" si="13"/>
        <v>0.122539229114302</v>
      </c>
      <c r="H113" s="52">
        <v>0.33479924346703399</v>
      </c>
      <c r="I113" s="52">
        <v>2.4065897906290001E-2</v>
      </c>
      <c r="J113" s="85">
        <v>0.39969689608416864</v>
      </c>
      <c r="K113" s="63">
        <v>12.635084443906001</v>
      </c>
      <c r="L113">
        <v>0.73755905977108205</v>
      </c>
      <c r="M113" s="32">
        <f t="shared" si="14"/>
        <v>12.982300145626871</v>
      </c>
      <c r="N113" s="92">
        <f t="shared" si="15"/>
        <v>0.73755905977108205</v>
      </c>
      <c r="O113" s="50">
        <v>2.98750660256374</v>
      </c>
      <c r="P113" s="50">
        <v>0.194300059785906</v>
      </c>
      <c r="Q113" s="77">
        <v>0.89754161243803565</v>
      </c>
      <c r="Y113">
        <v>35933.5915964019</v>
      </c>
      <c r="Z113">
        <v>488.26847796880298</v>
      </c>
      <c r="AA113">
        <v>9748.3032116586492</v>
      </c>
      <c r="AB113">
        <v>193.54473597241801</v>
      </c>
      <c r="AC113">
        <v>25.004969751246101</v>
      </c>
      <c r="AD113">
        <v>2.4992569674691998</v>
      </c>
      <c r="AE113">
        <v>212962.02766030101</v>
      </c>
      <c r="AF113">
        <v>9838.9880481309101</v>
      </c>
      <c r="AG113">
        <v>2.4100779092029998E-3</v>
      </c>
      <c r="AH113">
        <v>1.9807217564810002E-3</v>
      </c>
      <c r="AI113">
        <v>332.38841429462201</v>
      </c>
      <c r="AJ113">
        <v>25.495462155285299</v>
      </c>
      <c r="AK113">
        <v>6.0770899722376397</v>
      </c>
      <c r="AL113">
        <v>0.434454039967753</v>
      </c>
      <c r="AM113">
        <v>3.313573210054E-3</v>
      </c>
      <c r="AN113">
        <v>4.0125799619630002E-3</v>
      </c>
      <c r="AO113">
        <v>6.4008078660728995E-2</v>
      </c>
      <c r="AP113">
        <v>1.6567529557629999E-2</v>
      </c>
      <c r="AQ113">
        <v>0.43847901940296302</v>
      </c>
      <c r="AR113">
        <v>5.0644409515961997E-2</v>
      </c>
      <c r="AS113">
        <v>27.934384859288301</v>
      </c>
      <c r="AT113">
        <v>0.284813511577237</v>
      </c>
      <c r="AU113">
        <v>3.3020364638657398</v>
      </c>
      <c r="AV113">
        <v>3.1014629342385001E-2</v>
      </c>
      <c r="AW113">
        <v>0.105960538327607</v>
      </c>
      <c r="AX113">
        <v>3.3897575471970001E-3</v>
      </c>
    </row>
    <row r="114" spans="1:50" x14ac:dyDescent="0.25">
      <c r="A114" t="s">
        <v>1122</v>
      </c>
      <c r="B114">
        <v>77.283347439097597</v>
      </c>
      <c r="C114">
        <v>369.70812518629401</v>
      </c>
      <c r="D114" s="63">
        <v>3.4717891509291099</v>
      </c>
      <c r="E114">
        <v>0.11837930542577201</v>
      </c>
      <c r="F114" s="31">
        <f t="shared" si="12"/>
        <v>3.5671949008169279</v>
      </c>
      <c r="G114" s="31">
        <f t="shared" si="13"/>
        <v>0.11837930542577201</v>
      </c>
      <c r="H114" s="52">
        <v>0.30513148641530402</v>
      </c>
      <c r="I114" s="52">
        <v>2.4355337808719998E-2</v>
      </c>
      <c r="J114" s="85">
        <v>0.42718432934605227</v>
      </c>
      <c r="K114" s="63">
        <v>11.441685102008901</v>
      </c>
      <c r="L114">
        <v>0.83119220411418404</v>
      </c>
      <c r="M114" s="32">
        <f t="shared" si="14"/>
        <v>11.756105851565451</v>
      </c>
      <c r="N114" s="92">
        <f t="shared" si="15"/>
        <v>0.83119220411418404</v>
      </c>
      <c r="O114" s="50">
        <v>3.29577462779991</v>
      </c>
      <c r="P114" s="50">
        <v>0.26330932943325802</v>
      </c>
      <c r="Q114" s="77">
        <v>0.90929065819192301</v>
      </c>
      <c r="Y114">
        <v>42437.729717379101</v>
      </c>
      <c r="Z114">
        <v>646.93393876592495</v>
      </c>
      <c r="AA114">
        <v>9400.38797154858</v>
      </c>
      <c r="AB114">
        <v>217.20837518000701</v>
      </c>
      <c r="AC114">
        <v>24.034134284733501</v>
      </c>
      <c r="AD114">
        <v>2.9595575535276901</v>
      </c>
      <c r="AE114">
        <v>198667.40660033</v>
      </c>
      <c r="AF114">
        <v>9250.3832530365507</v>
      </c>
      <c r="AG114">
        <v>7.3568659569319003E-2</v>
      </c>
      <c r="AH114">
        <v>1.3966988150797E-2</v>
      </c>
      <c r="AI114">
        <v>310.35998386815498</v>
      </c>
      <c r="AJ114">
        <v>26.2238012832529</v>
      </c>
      <c r="AK114">
        <v>6.9679905246406904</v>
      </c>
      <c r="AL114">
        <v>0.59146773470218805</v>
      </c>
      <c r="AM114">
        <v>2.1296746520918002E-2</v>
      </c>
      <c r="AN114">
        <v>1.3006037566801999E-2</v>
      </c>
      <c r="AO114">
        <v>9.9010955978256002E-2</v>
      </c>
      <c r="AP114">
        <v>2.6293407516869999E-2</v>
      </c>
      <c r="AQ114">
        <v>0.454938543616003</v>
      </c>
      <c r="AR114">
        <v>6.0248197659587999E-2</v>
      </c>
      <c r="AS114">
        <v>24.611211807338499</v>
      </c>
      <c r="AT114">
        <v>0.33423256808555901</v>
      </c>
      <c r="AU114">
        <v>3.1420686541307701</v>
      </c>
      <c r="AV114">
        <v>4.6297708954271002E-2</v>
      </c>
      <c r="AW114">
        <v>0.12371668965999801</v>
      </c>
      <c r="AX114">
        <v>4.3057712570339999E-3</v>
      </c>
    </row>
    <row r="115" spans="1:50" x14ac:dyDescent="0.25">
      <c r="A115" t="s">
        <v>1123</v>
      </c>
      <c r="B115">
        <v>175.71529830245501</v>
      </c>
      <c r="C115">
        <v>799.07130128655695</v>
      </c>
      <c r="D115" s="63">
        <v>5.7362275808774301</v>
      </c>
      <c r="E115">
        <v>0.13187140655854901</v>
      </c>
      <c r="F115" s="31">
        <f t="shared" si="12"/>
        <v>5.8938607406372432</v>
      </c>
      <c r="G115" s="31">
        <f t="shared" si="13"/>
        <v>0.13187140655854901</v>
      </c>
      <c r="H115" s="52">
        <v>0.32027303279674402</v>
      </c>
      <c r="I115" s="52">
        <v>1.7105051521086E-2</v>
      </c>
      <c r="J115" s="85">
        <v>0.43044756044581328</v>
      </c>
      <c r="K115" s="63">
        <v>17.825055940161501</v>
      </c>
      <c r="L115">
        <v>0.85678540750016696</v>
      </c>
      <c r="M115" s="32">
        <f t="shared" si="14"/>
        <v>18.314893529609666</v>
      </c>
      <c r="N115" s="92">
        <f t="shared" si="15"/>
        <v>0.85678540750016696</v>
      </c>
      <c r="O115" s="50">
        <v>3.12119613807443</v>
      </c>
      <c r="P115" s="50">
        <v>0.16663664146465801</v>
      </c>
      <c r="Q115" s="77">
        <v>0.9003092591768268</v>
      </c>
      <c r="Y115">
        <v>43478.161373964402</v>
      </c>
      <c r="Z115">
        <v>675.49840235731006</v>
      </c>
      <c r="AA115">
        <v>9627.3143551984995</v>
      </c>
      <c r="AB115">
        <v>207.001659291447</v>
      </c>
      <c r="AC115">
        <v>33.635649933752397</v>
      </c>
      <c r="AD115">
        <v>3.1513947502798798</v>
      </c>
      <c r="AE115">
        <v>194324.97001771099</v>
      </c>
      <c r="AF115">
        <v>9069.8602355356506</v>
      </c>
      <c r="AG115">
        <v>1.259128477792E-3</v>
      </c>
      <c r="AH115">
        <v>1.3175856671260001E-3</v>
      </c>
      <c r="AI115">
        <v>485.07072107949301</v>
      </c>
      <c r="AJ115">
        <v>36.161854238661803</v>
      </c>
      <c r="AK115">
        <v>9.5296356564386606</v>
      </c>
      <c r="AL115">
        <v>0.52784147335175602</v>
      </c>
      <c r="AM115" t="s">
        <v>141</v>
      </c>
      <c r="AN115">
        <v>1.076160507832E-3</v>
      </c>
      <c r="AO115">
        <v>8.0428500823012006E-2</v>
      </c>
      <c r="AP115">
        <v>1.7088015196447998E-2</v>
      </c>
      <c r="AQ115">
        <v>0.76567890538720695</v>
      </c>
      <c r="AR115">
        <v>5.7573147903407999E-2</v>
      </c>
      <c r="AS115">
        <v>44.880146469538197</v>
      </c>
      <c r="AT115">
        <v>0.53177258217800805</v>
      </c>
      <c r="AU115">
        <v>5.81936844643461</v>
      </c>
      <c r="AV115">
        <v>6.131322571746E-2</v>
      </c>
      <c r="AW115">
        <v>0.13914033653798299</v>
      </c>
      <c r="AX115">
        <v>3.6796398198149999E-3</v>
      </c>
    </row>
    <row r="116" spans="1:50" x14ac:dyDescent="0.25">
      <c r="A116" t="s">
        <v>1124</v>
      </c>
      <c r="B116">
        <v>182.38795325986001</v>
      </c>
      <c r="C116">
        <v>739.48334758799001</v>
      </c>
      <c r="D116" s="63">
        <v>7.4795593395765403</v>
      </c>
      <c r="E116">
        <v>0.17772273773798999</v>
      </c>
      <c r="F116" s="31">
        <f t="shared" si="12"/>
        <v>7.6850997501834923</v>
      </c>
      <c r="G116" s="31">
        <f t="shared" si="13"/>
        <v>0.17772273773798999</v>
      </c>
      <c r="H116" s="52">
        <v>0.35874639669650199</v>
      </c>
      <c r="I116" s="52">
        <v>1.9014583490613999E-2</v>
      </c>
      <c r="J116" s="85">
        <v>0.44829894166627243</v>
      </c>
      <c r="K116" s="63">
        <v>20.795862345578399</v>
      </c>
      <c r="L116">
        <v>0.98205168591915204</v>
      </c>
      <c r="M116" s="32">
        <f t="shared" si="14"/>
        <v>21.367338537072566</v>
      </c>
      <c r="N116" s="92">
        <f t="shared" si="15"/>
        <v>0.98205168591915204</v>
      </c>
      <c r="O116" s="50">
        <v>2.7933866428053098</v>
      </c>
      <c r="P116" s="50">
        <v>0.14810866780186399</v>
      </c>
      <c r="Q116" s="77">
        <v>0.89065187815279712</v>
      </c>
      <c r="Y116">
        <v>38583.363695874701</v>
      </c>
      <c r="Z116">
        <v>530.07431326078404</v>
      </c>
      <c r="AA116">
        <v>9963.7685885127103</v>
      </c>
      <c r="AB116">
        <v>204.447714962823</v>
      </c>
      <c r="AC116">
        <v>151.223902079357</v>
      </c>
      <c r="AD116">
        <v>26.6996404202674</v>
      </c>
      <c r="AE116">
        <v>206034.53497362099</v>
      </c>
      <c r="AF116">
        <v>9518.9332548112197</v>
      </c>
      <c r="AG116">
        <v>4.2912151819699999E-4</v>
      </c>
      <c r="AH116">
        <v>8.1754302292200002E-4</v>
      </c>
      <c r="AI116">
        <v>680.36074953401101</v>
      </c>
      <c r="AJ116">
        <v>49.136800414270802</v>
      </c>
      <c r="AK116">
        <v>9.9151979696520698</v>
      </c>
      <c r="AL116">
        <v>0.58968404031350197</v>
      </c>
      <c r="AM116">
        <v>2.0064820430259998E-3</v>
      </c>
      <c r="AN116">
        <v>3.0528854440800002E-3</v>
      </c>
      <c r="AO116">
        <v>8.2668324188541004E-2</v>
      </c>
      <c r="AP116">
        <v>1.8411958491487E-2</v>
      </c>
      <c r="AQ116">
        <v>0.98390934697740695</v>
      </c>
      <c r="AR116">
        <v>6.8460922429550999E-2</v>
      </c>
      <c r="AS116">
        <v>63.701027507329002</v>
      </c>
      <c r="AT116">
        <v>0.60738375625148999</v>
      </c>
      <c r="AU116">
        <v>7.9306486054279297</v>
      </c>
      <c r="AV116">
        <v>6.7939599188557007E-2</v>
      </c>
      <c r="AW116">
        <v>0.14529682112356301</v>
      </c>
      <c r="AX116">
        <v>3.9072862300380002E-3</v>
      </c>
    </row>
    <row r="117" spans="1:50" x14ac:dyDescent="0.25">
      <c r="A117" t="s">
        <v>1125</v>
      </c>
      <c r="B117">
        <v>108.826479113286</v>
      </c>
      <c r="C117">
        <v>462.34074462477099</v>
      </c>
      <c r="D117" s="63">
        <v>2.73608547248898</v>
      </c>
      <c r="E117">
        <v>8.4279819684452001E-2</v>
      </c>
      <c r="F117" s="31">
        <f t="shared" si="12"/>
        <v>2.8112738767704202</v>
      </c>
      <c r="G117" s="31">
        <f t="shared" si="13"/>
        <v>8.4279819684452001E-2</v>
      </c>
      <c r="H117" s="52">
        <v>0.34250591562628802</v>
      </c>
      <c r="I117" s="52">
        <v>2.3412633855543999E-2</v>
      </c>
      <c r="J117" s="85">
        <v>0.45062132590163484</v>
      </c>
      <c r="K117" s="63">
        <v>7.9952775880875198</v>
      </c>
      <c r="L117">
        <v>0.491373639499184</v>
      </c>
      <c r="M117" s="32">
        <f t="shared" si="14"/>
        <v>8.2149900823352233</v>
      </c>
      <c r="N117" s="92">
        <f t="shared" si="15"/>
        <v>0.491373639499184</v>
      </c>
      <c r="O117" s="50">
        <v>2.9211838321535502</v>
      </c>
      <c r="P117" s="50">
        <v>0.19878477599395</v>
      </c>
      <c r="Q117" s="77">
        <v>0.90313791574526581</v>
      </c>
      <c r="Y117">
        <v>38990.578666616799</v>
      </c>
      <c r="Z117">
        <v>529.80705949188098</v>
      </c>
      <c r="AA117">
        <v>10329.0258517277</v>
      </c>
      <c r="AB117">
        <v>211.46277259753299</v>
      </c>
      <c r="AC117">
        <v>35.033125163830803</v>
      </c>
      <c r="AD117">
        <v>3.0992757633202102</v>
      </c>
      <c r="AE117">
        <v>206525.392779235</v>
      </c>
      <c r="AF117">
        <v>9541.6112135808107</v>
      </c>
      <c r="AG117">
        <v>2.4333050946689998E-3</v>
      </c>
      <c r="AH117">
        <v>1.970165367381E-3</v>
      </c>
      <c r="AI117">
        <v>284.84571739879499</v>
      </c>
      <c r="AJ117">
        <v>24.265596285492698</v>
      </c>
      <c r="AK117">
        <v>5.3857361985631202</v>
      </c>
      <c r="AL117">
        <v>0.464942362927594</v>
      </c>
      <c r="AM117">
        <v>8.6659443836500005E-4</v>
      </c>
      <c r="AN117">
        <v>2.0314491741309998E-3</v>
      </c>
      <c r="AO117">
        <v>8.6833969682009002E-2</v>
      </c>
      <c r="AP117">
        <v>1.9105043054473001E-2</v>
      </c>
      <c r="AQ117">
        <v>0.67262569985094101</v>
      </c>
      <c r="AR117">
        <v>6.5398659249313998E-2</v>
      </c>
      <c r="AS117">
        <v>16.443535502257401</v>
      </c>
      <c r="AT117">
        <v>0.22521779997887201</v>
      </c>
      <c r="AU117">
        <v>1.8599955467108</v>
      </c>
      <c r="AV117">
        <v>2.6638368800766001E-2</v>
      </c>
      <c r="AW117">
        <v>9.3070288685749E-2</v>
      </c>
      <c r="AX117">
        <v>2.876365196392E-3</v>
      </c>
    </row>
    <row r="118" spans="1:50" x14ac:dyDescent="0.25">
      <c r="A118" t="s">
        <v>1126</v>
      </c>
      <c r="B118">
        <v>134.11476637001601</v>
      </c>
      <c r="C118">
        <v>582.96097019535705</v>
      </c>
      <c r="D118" s="63">
        <v>5.6041040784568503</v>
      </c>
      <c r="E118">
        <v>0.15042066416800901</v>
      </c>
      <c r="F118" s="31">
        <f t="shared" si="12"/>
        <v>5.7581064469219596</v>
      </c>
      <c r="G118" s="31">
        <f t="shared" si="13"/>
        <v>0.15042066416800901</v>
      </c>
      <c r="H118" s="52">
        <v>0.33434022006047898</v>
      </c>
      <c r="I118" s="52">
        <v>2.0481701759730998E-2</v>
      </c>
      <c r="J118" s="85">
        <v>0.43815108917516682</v>
      </c>
      <c r="K118" s="63">
        <v>16.746786524510799</v>
      </c>
      <c r="L118">
        <v>0.92179995405978599</v>
      </c>
      <c r="M118" s="32">
        <f t="shared" si="14"/>
        <v>17.206992964799539</v>
      </c>
      <c r="N118" s="92">
        <f t="shared" si="15"/>
        <v>0.92179995405978599</v>
      </c>
      <c r="O118" s="50">
        <v>2.9869038389954099</v>
      </c>
      <c r="P118" s="50">
        <v>0.182881912358241</v>
      </c>
      <c r="Q118" s="77">
        <v>0.89899170498925474</v>
      </c>
      <c r="Y118">
        <v>38194.709150049799</v>
      </c>
      <c r="Z118">
        <v>518.99272170231097</v>
      </c>
      <c r="AA118">
        <v>10241.387007605699</v>
      </c>
      <c r="AB118">
        <v>209.104188375332</v>
      </c>
      <c r="AC118">
        <v>41.334726988624297</v>
      </c>
      <c r="AD118">
        <v>3.7383059241426602</v>
      </c>
      <c r="AE118">
        <v>207001.812399438</v>
      </c>
      <c r="AF118">
        <v>9563.6221185321392</v>
      </c>
      <c r="AG118">
        <v>2.206930397652E-3</v>
      </c>
      <c r="AH118">
        <v>1.866564327118E-3</v>
      </c>
      <c r="AI118">
        <v>580.777380466659</v>
      </c>
      <c r="AJ118">
        <v>43.306602123345201</v>
      </c>
      <c r="AK118">
        <v>8.11075291902951</v>
      </c>
      <c r="AL118">
        <v>0.57017583075638401</v>
      </c>
      <c r="AM118">
        <v>5.5701080439749997E-3</v>
      </c>
      <c r="AN118">
        <v>5.1236777279420002E-3</v>
      </c>
      <c r="AO118">
        <v>9.6292423821915996E-2</v>
      </c>
      <c r="AP118">
        <v>2.0014187119354002E-2</v>
      </c>
      <c r="AQ118">
        <v>1.0179892831964199</v>
      </c>
      <c r="AR118">
        <v>7.2982829778992994E-2</v>
      </c>
      <c r="AS118">
        <v>41.384021794750403</v>
      </c>
      <c r="AT118">
        <v>0.41144139509181699</v>
      </c>
      <c r="AU118">
        <v>4.7611873821045103</v>
      </c>
      <c r="AV118">
        <v>5.5168075837243001E-2</v>
      </c>
      <c r="AW118">
        <v>0.116132363720372</v>
      </c>
      <c r="AX118">
        <v>3.1725434455150002E-3</v>
      </c>
    </row>
    <row r="119" spans="1:50" x14ac:dyDescent="0.25">
      <c r="A119" t="s">
        <v>1127</v>
      </c>
      <c r="B119">
        <v>89.950695557305707</v>
      </c>
      <c r="C119">
        <v>421.11921917625</v>
      </c>
      <c r="D119" s="63">
        <v>3.1172529801622999</v>
      </c>
      <c r="E119">
        <v>0.100102773722652</v>
      </c>
      <c r="F119" s="31">
        <f t="shared" si="12"/>
        <v>3.2029159755901264</v>
      </c>
      <c r="G119" s="31">
        <f t="shared" si="13"/>
        <v>0.100102773722652</v>
      </c>
      <c r="H119" s="52">
        <v>0.31075249318911702</v>
      </c>
      <c r="I119" s="52">
        <v>2.7188456692844001E-2</v>
      </c>
      <c r="J119" s="85">
        <v>0.36703216714077008</v>
      </c>
      <c r="K119" s="63">
        <v>10.0264395392977</v>
      </c>
      <c r="L119">
        <v>0.67580670793614805</v>
      </c>
      <c r="M119" s="32">
        <f t="shared" si="14"/>
        <v>10.301968939663377</v>
      </c>
      <c r="N119" s="92">
        <f t="shared" si="15"/>
        <v>0.67580670793614805</v>
      </c>
      <c r="O119" s="50">
        <v>3.2179054461495999</v>
      </c>
      <c r="P119" s="50">
        <v>0.23851539203698799</v>
      </c>
      <c r="Q119" s="77">
        <v>0.90935325819115198</v>
      </c>
      <c r="Y119">
        <v>39591.359817817298</v>
      </c>
      <c r="Z119">
        <v>543.19958931281099</v>
      </c>
      <c r="AA119">
        <v>9941.9554488400008</v>
      </c>
      <c r="AB119">
        <v>197.334232327596</v>
      </c>
      <c r="AC119">
        <v>27.554978753097899</v>
      </c>
      <c r="AD119">
        <v>2.6796786680469999</v>
      </c>
      <c r="AE119">
        <v>204005.14901925001</v>
      </c>
      <c r="AF119">
        <v>9425.1742670261192</v>
      </c>
      <c r="AG119">
        <v>1.4877407610780001E-3</v>
      </c>
      <c r="AH119">
        <v>1.5707933116729999E-3</v>
      </c>
      <c r="AI119">
        <v>282.75095817528597</v>
      </c>
      <c r="AJ119">
        <v>22.390834355699202</v>
      </c>
      <c r="AK119">
        <v>4.2386982462291396</v>
      </c>
      <c r="AL119">
        <v>0.411702507792294</v>
      </c>
      <c r="AM119">
        <v>3.380133561632E-3</v>
      </c>
      <c r="AN119">
        <v>4.0931813901120004E-3</v>
      </c>
      <c r="AO119">
        <v>8.2702827047809999E-2</v>
      </c>
      <c r="AP119">
        <v>1.9016331693802999E-2</v>
      </c>
      <c r="AQ119">
        <v>0.57593225524070901</v>
      </c>
      <c r="AR119">
        <v>5.3793842636221001E-2</v>
      </c>
      <c r="AS119">
        <v>17.6213387348933</v>
      </c>
      <c r="AT119">
        <v>0.22345689694318899</v>
      </c>
      <c r="AU119">
        <v>2.0065261310706699</v>
      </c>
      <c r="AV119">
        <v>2.5006757948220999E-2</v>
      </c>
      <c r="AW119">
        <v>8.8164925706159997E-2</v>
      </c>
      <c r="AX119">
        <v>2.9807729457630001E-3</v>
      </c>
    </row>
    <row r="120" spans="1:50" x14ac:dyDescent="0.25">
      <c r="A120" t="s">
        <v>1128</v>
      </c>
      <c r="B120">
        <v>162.79118493057101</v>
      </c>
      <c r="C120">
        <v>726.76658058388102</v>
      </c>
      <c r="D120" s="63">
        <v>5.4814064533048503</v>
      </c>
      <c r="E120">
        <v>0.13208785973258499</v>
      </c>
      <c r="F120" s="31">
        <f t="shared" si="12"/>
        <v>5.6320370562542026</v>
      </c>
      <c r="G120" s="31">
        <f t="shared" si="13"/>
        <v>0.13208785973258499</v>
      </c>
      <c r="H120" s="52">
        <v>0.32631834262624199</v>
      </c>
      <c r="I120" s="52">
        <v>1.9046725722801E-2</v>
      </c>
      <c r="J120" s="85">
        <v>0.41284977769261083</v>
      </c>
      <c r="K120" s="63">
        <v>16.816278805078401</v>
      </c>
      <c r="L120">
        <v>0.84137729233685699</v>
      </c>
      <c r="M120" s="32">
        <f t="shared" si="14"/>
        <v>17.278394912933557</v>
      </c>
      <c r="N120" s="92">
        <f t="shared" si="15"/>
        <v>0.84137729233685699</v>
      </c>
      <c r="O120" s="50">
        <v>3.0684541461002901</v>
      </c>
      <c r="P120" s="50">
        <v>0.17037094117319301</v>
      </c>
      <c r="Q120" s="77">
        <v>0.90112492595333249</v>
      </c>
      <c r="Y120">
        <v>40341.0715512065</v>
      </c>
      <c r="Z120">
        <v>548.15766336896002</v>
      </c>
      <c r="AA120">
        <v>10275.2442427065</v>
      </c>
      <c r="AB120">
        <v>224.01551551545299</v>
      </c>
      <c r="AC120">
        <v>47.945622473905402</v>
      </c>
      <c r="AD120">
        <v>4.7758987789267504</v>
      </c>
      <c r="AE120">
        <v>203412.680785173</v>
      </c>
      <c r="AF120">
        <v>9405.2711076612595</v>
      </c>
      <c r="AG120">
        <v>4.2150922272407999E-2</v>
      </c>
      <c r="AH120">
        <v>8.3489541336609994E-3</v>
      </c>
      <c r="AI120">
        <v>677.48529030771999</v>
      </c>
      <c r="AJ120">
        <v>49.449544636473</v>
      </c>
      <c r="AK120">
        <v>9.63524180990761</v>
      </c>
      <c r="AL120">
        <v>0.58903525764173204</v>
      </c>
      <c r="AM120">
        <v>2.5557864790956002E-2</v>
      </c>
      <c r="AN120">
        <v>1.1230507958687E-2</v>
      </c>
      <c r="AO120">
        <v>0.16479889610131801</v>
      </c>
      <c r="AP120">
        <v>2.6799176374449001E-2</v>
      </c>
      <c r="AQ120">
        <v>1.10706413266882</v>
      </c>
      <c r="AR120">
        <v>7.4864841504059004E-2</v>
      </c>
      <c r="AS120">
        <v>52.611985599772403</v>
      </c>
      <c r="AT120">
        <v>0.52904811584589795</v>
      </c>
      <c r="AU120">
        <v>6.0658569981325599</v>
      </c>
      <c r="AV120">
        <v>6.8533289354721E-2</v>
      </c>
      <c r="AW120">
        <v>0.15146022954323601</v>
      </c>
      <c r="AX120">
        <v>4.9402560213409998E-3</v>
      </c>
    </row>
    <row r="121" spans="1:50" x14ac:dyDescent="0.25">
      <c r="A121" t="s">
        <v>1129</v>
      </c>
      <c r="B121">
        <v>171.98203479421801</v>
      </c>
      <c r="C121">
        <v>722.43733726231198</v>
      </c>
      <c r="D121" s="63">
        <v>6.6097675755111496</v>
      </c>
      <c r="E121">
        <v>0.159048038193388</v>
      </c>
      <c r="F121" s="31">
        <f t="shared" si="12"/>
        <v>6.7914058619137272</v>
      </c>
      <c r="G121" s="31">
        <f t="shared" si="13"/>
        <v>0.159048038193388</v>
      </c>
      <c r="H121" s="52">
        <v>0.346538333809354</v>
      </c>
      <c r="I121" s="52">
        <v>2.2693446800375001E-2</v>
      </c>
      <c r="J121" s="85">
        <v>0.36744551211084786</v>
      </c>
      <c r="K121" s="63">
        <v>19.143580329852799</v>
      </c>
      <c r="L121">
        <v>1.0443084625897701</v>
      </c>
      <c r="M121" s="32">
        <f t="shared" si="14"/>
        <v>19.66965134324326</v>
      </c>
      <c r="N121" s="92">
        <f t="shared" si="15"/>
        <v>1.0443084625897701</v>
      </c>
      <c r="O121" s="50">
        <v>2.8823350645693102</v>
      </c>
      <c r="P121" s="50">
        <v>0.15655101557585799</v>
      </c>
      <c r="Q121" s="77">
        <v>0.99564792244509215</v>
      </c>
      <c r="Y121">
        <v>40064.270453666802</v>
      </c>
      <c r="Z121">
        <v>618.46378402465405</v>
      </c>
      <c r="AA121">
        <v>10159.249604483901</v>
      </c>
      <c r="AB121">
        <v>216.06449779310799</v>
      </c>
      <c r="AC121">
        <v>60.826922361553699</v>
      </c>
      <c r="AD121">
        <v>8.3864813170544092</v>
      </c>
      <c r="AE121">
        <v>204148.13003655901</v>
      </c>
      <c r="AF121">
        <v>9558.4619243338093</v>
      </c>
      <c r="AG121">
        <v>9.6788232475799995E-3</v>
      </c>
      <c r="AH121">
        <v>3.8642635362290002E-3</v>
      </c>
      <c r="AI121">
        <v>709.30845115955196</v>
      </c>
      <c r="AJ121">
        <v>50.721986725671698</v>
      </c>
      <c r="AK121">
        <v>9.7097149518766095</v>
      </c>
      <c r="AL121">
        <v>0.59497696135229805</v>
      </c>
      <c r="AM121">
        <v>1.2347601940515001E-2</v>
      </c>
      <c r="AN121">
        <v>7.5407468713829997E-3</v>
      </c>
      <c r="AO121">
        <v>0.14266271133356501</v>
      </c>
      <c r="AP121">
        <v>2.4084966157542E-2</v>
      </c>
      <c r="AQ121">
        <v>1.06779485265289</v>
      </c>
      <c r="AR121">
        <v>7.1062777571720998E-2</v>
      </c>
      <c r="AS121">
        <v>58.8464603714052</v>
      </c>
      <c r="AT121">
        <v>0.58538918688290398</v>
      </c>
      <c r="AU121">
        <v>6.7955549662566996</v>
      </c>
      <c r="AV121">
        <v>7.2990155379589E-2</v>
      </c>
      <c r="AW121">
        <v>0.140599841159326</v>
      </c>
      <c r="AX121">
        <v>3.8795838645039999E-3</v>
      </c>
    </row>
    <row r="122" spans="1:50" x14ac:dyDescent="0.25">
      <c r="A122" t="s">
        <v>1130</v>
      </c>
      <c r="B122">
        <v>203.86637481276301</v>
      </c>
      <c r="C122">
        <v>843.79381514785996</v>
      </c>
      <c r="D122" s="63">
        <v>8.4620548038671295</v>
      </c>
      <c r="E122">
        <v>0.20619219303390299</v>
      </c>
      <c r="F122" s="31">
        <f t="shared" si="12"/>
        <v>8.6945944683046132</v>
      </c>
      <c r="G122" s="31">
        <f t="shared" si="13"/>
        <v>0.20619219303390299</v>
      </c>
      <c r="H122" s="52">
        <v>0.35161770973192902</v>
      </c>
      <c r="I122" s="52">
        <v>2.0364462707087E-2</v>
      </c>
      <c r="J122" s="85">
        <v>0.42072097927938368</v>
      </c>
      <c r="K122" s="63">
        <v>24.0070979710049</v>
      </c>
      <c r="L122">
        <v>1.0725518496753901</v>
      </c>
      <c r="M122" s="32">
        <f t="shared" si="14"/>
        <v>24.666819827656557</v>
      </c>
      <c r="N122" s="92">
        <f t="shared" si="15"/>
        <v>1.0725518496753901</v>
      </c>
      <c r="O122" s="50">
        <v>2.8434570638298302</v>
      </c>
      <c r="P122" s="50">
        <v>0.14233390857915501</v>
      </c>
      <c r="Q122" s="77">
        <v>0.89251789126161785</v>
      </c>
      <c r="Y122">
        <v>39842.823242711202</v>
      </c>
      <c r="Z122">
        <v>546.99098926010697</v>
      </c>
      <c r="AA122">
        <v>10764.0951000638</v>
      </c>
      <c r="AB122">
        <v>213.79540594623299</v>
      </c>
      <c r="AC122">
        <v>69.712235499559299</v>
      </c>
      <c r="AD122">
        <v>5.2930162925191198</v>
      </c>
      <c r="AE122">
        <v>202058.74864429401</v>
      </c>
      <c r="AF122">
        <v>9335.2492684877907</v>
      </c>
      <c r="AG122">
        <v>2.84976614679E-3</v>
      </c>
      <c r="AH122">
        <v>2.1663375656740002E-3</v>
      </c>
      <c r="AI122">
        <v>924.68191175908396</v>
      </c>
      <c r="AJ122">
        <v>65.471953363466</v>
      </c>
      <c r="AK122">
        <v>11.695001722155199</v>
      </c>
      <c r="AL122">
        <v>0.66766450716812598</v>
      </c>
      <c r="AM122">
        <v>9.5129382695189994E-3</v>
      </c>
      <c r="AN122">
        <v>6.8447383217260004E-3</v>
      </c>
      <c r="AO122">
        <v>0.20455311171134499</v>
      </c>
      <c r="AP122">
        <v>2.9839304472993999E-2</v>
      </c>
      <c r="AQ122">
        <v>1.8905170871669099</v>
      </c>
      <c r="AR122">
        <v>0.114486230351177</v>
      </c>
      <c r="AS122">
        <v>87.772004412661005</v>
      </c>
      <c r="AT122">
        <v>0.78152201909656804</v>
      </c>
      <c r="AU122">
        <v>10.8373059643231</v>
      </c>
      <c r="AV122">
        <v>8.7169191304151003E-2</v>
      </c>
      <c r="AW122">
        <v>0.175431312679452</v>
      </c>
      <c r="AX122">
        <v>5.231641767632E-3</v>
      </c>
    </row>
    <row r="123" spans="1:50" x14ac:dyDescent="0.25">
      <c r="A123" t="s">
        <v>1131</v>
      </c>
      <c r="B123">
        <v>139.283867545042</v>
      </c>
      <c r="C123">
        <v>591.86464957705005</v>
      </c>
      <c r="D123" s="63">
        <v>5.2929852825276598</v>
      </c>
      <c r="E123">
        <v>0.141412365089709</v>
      </c>
      <c r="F123" s="31">
        <f t="shared" ref="F123:F141" si="16">IF(ISNUMBER(D123),(D123*(EXP(B$2*0.00001867)-1)/(EXP(B$3*0.00001867)-1)),"&lt; DL")</f>
        <v>5.4384380182992409</v>
      </c>
      <c r="G123" s="31">
        <f t="shared" ref="G123:G141" si="17">E123</f>
        <v>0.141412365089709</v>
      </c>
      <c r="H123" s="52">
        <v>0.34272934933784299</v>
      </c>
      <c r="I123" s="52">
        <v>2.5183351800315001E-2</v>
      </c>
      <c r="J123" s="85">
        <v>0.36360049302754982</v>
      </c>
      <c r="K123" s="63">
        <v>15.3406706181465</v>
      </c>
      <c r="L123">
        <v>0.88685601525167201</v>
      </c>
      <c r="M123" s="32">
        <f t="shared" ref="M123:M141" si="18">IF(ISNUMBER(K123),(K123*(EXP(B$2*0.00001867)-1)/(EXP(B$3*0.00001867)-1)),"&lt; DL")</f>
        <v>15.76223659478843</v>
      </c>
      <c r="N123" s="92">
        <f t="shared" ref="N123:N141" si="19">L123</f>
        <v>0.88685601525167201</v>
      </c>
      <c r="O123" s="50">
        <v>2.91441245477318</v>
      </c>
      <c r="P123" s="50">
        <v>0.18662002533878799</v>
      </c>
      <c r="Q123" s="77">
        <v>0.90282076833127334</v>
      </c>
      <c r="Y123">
        <v>43110.6009219958</v>
      </c>
      <c r="Z123">
        <v>634.78857930046695</v>
      </c>
      <c r="AA123">
        <v>9630.3569432204094</v>
      </c>
      <c r="AB123">
        <v>211.62288909128199</v>
      </c>
      <c r="AC123">
        <v>39.538761630538303</v>
      </c>
      <c r="AD123">
        <v>3.6187014573515301</v>
      </c>
      <c r="AE123">
        <v>198735.249188913</v>
      </c>
      <c r="AF123">
        <v>9231.4507537045793</v>
      </c>
      <c r="AG123">
        <v>4.5877662803205002E-2</v>
      </c>
      <c r="AH123">
        <v>8.7438160953130003E-3</v>
      </c>
      <c r="AI123">
        <v>564.33886522267903</v>
      </c>
      <c r="AJ123">
        <v>76.605573434068106</v>
      </c>
      <c r="AK123">
        <v>8.3792859824995798</v>
      </c>
      <c r="AL123">
        <v>0.58520522780122497</v>
      </c>
      <c r="AM123">
        <v>3.6851155812082002E-2</v>
      </c>
      <c r="AN123">
        <v>1.3522948483350001E-2</v>
      </c>
      <c r="AO123">
        <v>0.14423317131636401</v>
      </c>
      <c r="AP123">
        <v>2.5151139351533E-2</v>
      </c>
      <c r="AQ123">
        <v>1.1442565461665199</v>
      </c>
      <c r="AR123">
        <v>7.6250781200748005E-2</v>
      </c>
      <c r="AS123">
        <v>42.7592867791885</v>
      </c>
      <c r="AT123">
        <v>0.59146050016525697</v>
      </c>
      <c r="AU123">
        <v>4.7909406157715901</v>
      </c>
      <c r="AV123">
        <v>5.7515385691075997E-2</v>
      </c>
      <c r="AW123">
        <v>0.123916600204123</v>
      </c>
      <c r="AX123">
        <v>3.6222027124930001E-3</v>
      </c>
    </row>
    <row r="124" spans="1:50" x14ac:dyDescent="0.25">
      <c r="A124" t="s">
        <v>1132</v>
      </c>
      <c r="B124">
        <v>172.63796046843899</v>
      </c>
      <c r="C124">
        <v>735.68697159089504</v>
      </c>
      <c r="D124" s="63">
        <v>6.3842243507814098</v>
      </c>
      <c r="E124">
        <v>0.152467429858822</v>
      </c>
      <c r="F124" s="31">
        <f t="shared" si="16"/>
        <v>6.5596646454419787</v>
      </c>
      <c r="G124" s="31">
        <f t="shared" si="17"/>
        <v>0.152467429858822</v>
      </c>
      <c r="H124" s="52">
        <v>0.34200779713503199</v>
      </c>
      <c r="I124" s="52">
        <v>1.8418945429340999E-2</v>
      </c>
      <c r="J124" s="85">
        <v>0.44344543167705175</v>
      </c>
      <c r="K124" s="63">
        <v>18.585594784259801</v>
      </c>
      <c r="L124">
        <v>0.90042843961654695</v>
      </c>
      <c r="M124" s="32">
        <f t="shared" si="18"/>
        <v>19.096332196705742</v>
      </c>
      <c r="N124" s="92">
        <f t="shared" si="19"/>
        <v>0.90042843961654695</v>
      </c>
      <c r="O124" s="50">
        <v>2.92316755782451</v>
      </c>
      <c r="P124" s="50">
        <v>0.15738071775368701</v>
      </c>
      <c r="Q124" s="77">
        <v>0.89985995982953904</v>
      </c>
      <c r="Y124">
        <v>39753.065657874802</v>
      </c>
      <c r="Z124">
        <v>583.18873563663306</v>
      </c>
      <c r="AA124">
        <v>10578.8169994827</v>
      </c>
      <c r="AB124">
        <v>217.63530885770001</v>
      </c>
      <c r="AC124">
        <v>46.223101435295703</v>
      </c>
      <c r="AD124">
        <v>4.0474055259341597</v>
      </c>
      <c r="AE124">
        <v>205801.37961767599</v>
      </c>
      <c r="AF124">
        <v>9628.5646459357195</v>
      </c>
      <c r="AG124">
        <v>6.5743512871499999E-3</v>
      </c>
      <c r="AH124">
        <v>3.217954366826E-3</v>
      </c>
      <c r="AI124">
        <v>698.68439628594501</v>
      </c>
      <c r="AJ124">
        <v>102.59427660806</v>
      </c>
      <c r="AK124">
        <v>9.78822552812378</v>
      </c>
      <c r="AL124">
        <v>0.802567758380755</v>
      </c>
      <c r="AM124">
        <v>6.0385668205296998E-2</v>
      </c>
      <c r="AN124">
        <v>1.6800531037262999E-2</v>
      </c>
      <c r="AO124">
        <v>0.185026132703561</v>
      </c>
      <c r="AP124">
        <v>2.7686788473586001E-2</v>
      </c>
      <c r="AQ124">
        <v>1.5082848316359401</v>
      </c>
      <c r="AR124">
        <v>8.5509448898530002E-2</v>
      </c>
      <c r="AS124">
        <v>59.536005132126803</v>
      </c>
      <c r="AT124">
        <v>0.51797753515590195</v>
      </c>
      <c r="AU124">
        <v>6.78894313011312</v>
      </c>
      <c r="AV124">
        <v>7.2326904342971995E-2</v>
      </c>
      <c r="AW124">
        <v>0.145502956589869</v>
      </c>
      <c r="AX124">
        <v>3.7128799412419998E-3</v>
      </c>
    </row>
    <row r="125" spans="1:50" x14ac:dyDescent="0.25">
      <c r="A125" t="s">
        <v>1133</v>
      </c>
      <c r="B125">
        <v>151.95814002476001</v>
      </c>
      <c r="C125">
        <v>673.159618349639</v>
      </c>
      <c r="D125" s="63">
        <v>5.8959690844242996</v>
      </c>
      <c r="E125">
        <v>0.14735900586832701</v>
      </c>
      <c r="F125" s="31">
        <f t="shared" si="16"/>
        <v>6.0579919859776243</v>
      </c>
      <c r="G125" s="31">
        <f t="shared" si="17"/>
        <v>0.14735900586832701</v>
      </c>
      <c r="H125" s="52">
        <v>0.32900630568460998</v>
      </c>
      <c r="I125" s="52">
        <v>2.0435632134286001E-2</v>
      </c>
      <c r="J125" s="85">
        <v>0.40238115298550692</v>
      </c>
      <c r="K125" s="63">
        <v>17.918846858104001</v>
      </c>
      <c r="L125">
        <v>0.926810149301032</v>
      </c>
      <c r="M125" s="32">
        <f t="shared" si="18"/>
        <v>18.411261848560684</v>
      </c>
      <c r="N125" s="92">
        <f t="shared" si="19"/>
        <v>0.926810149301032</v>
      </c>
      <c r="O125" s="50">
        <v>3.0379555556657398</v>
      </c>
      <c r="P125" s="50">
        <v>0.17365322776060901</v>
      </c>
      <c r="Q125" s="77">
        <v>0.9048556011129143</v>
      </c>
      <c r="Y125">
        <v>38922.360546096199</v>
      </c>
      <c r="Z125">
        <v>554.29593347455602</v>
      </c>
      <c r="AA125">
        <v>10070.1332102303</v>
      </c>
      <c r="AB125">
        <v>197.92485975762901</v>
      </c>
      <c r="AC125">
        <v>56.211462060554197</v>
      </c>
      <c r="AD125">
        <v>6.2787542443198197</v>
      </c>
      <c r="AE125">
        <v>205678.666435602</v>
      </c>
      <c r="AF125">
        <v>9577.9842786070494</v>
      </c>
      <c r="AG125">
        <v>0.13322656523003201</v>
      </c>
      <c r="AH125">
        <v>1.4968234775015E-2</v>
      </c>
      <c r="AI125">
        <v>637.40287033245102</v>
      </c>
      <c r="AJ125">
        <v>94.285096833847803</v>
      </c>
      <c r="AK125">
        <v>9.1370093910027705</v>
      </c>
      <c r="AL125">
        <v>0.617651598727887</v>
      </c>
      <c r="AM125">
        <v>0.142396083941176</v>
      </c>
      <c r="AN125">
        <v>2.5738584508583E-2</v>
      </c>
      <c r="AO125">
        <v>0.26017866365591502</v>
      </c>
      <c r="AP125">
        <v>3.2812904621672002E-2</v>
      </c>
      <c r="AQ125">
        <v>1.3842789105779201</v>
      </c>
      <c r="AR125">
        <v>9.9680415675084996E-2</v>
      </c>
      <c r="AS125">
        <v>50.0114720733729</v>
      </c>
      <c r="AT125">
        <v>1.0327991812444299</v>
      </c>
      <c r="AU125">
        <v>5.7008250845765396</v>
      </c>
      <c r="AV125">
        <v>0.13298451276388901</v>
      </c>
      <c r="AW125">
        <v>0.13226059874363499</v>
      </c>
      <c r="AX125">
        <v>4.4389572324129998E-3</v>
      </c>
    </row>
    <row r="126" spans="1:50" x14ac:dyDescent="0.25">
      <c r="A126" t="s">
        <v>1134</v>
      </c>
      <c r="B126">
        <v>111.358362507539</v>
      </c>
      <c r="C126">
        <v>512.01545264194499</v>
      </c>
      <c r="D126" s="63">
        <v>3.45865665205242</v>
      </c>
      <c r="E126">
        <v>0.10043453552932601</v>
      </c>
      <c r="F126" s="31">
        <f t="shared" si="16"/>
        <v>3.5537015171489204</v>
      </c>
      <c r="G126" s="31">
        <f t="shared" si="17"/>
        <v>0.10043453552932601</v>
      </c>
      <c r="H126" s="52">
        <v>0.31680618952321599</v>
      </c>
      <c r="I126" s="52">
        <v>2.1189984376977999E-2</v>
      </c>
      <c r="J126" s="85">
        <v>0.4341488410551409</v>
      </c>
      <c r="K126" s="63">
        <v>10.877239245090401</v>
      </c>
      <c r="L126">
        <v>0.65761037300421299</v>
      </c>
      <c r="M126" s="32">
        <f t="shared" si="18"/>
        <v>11.176148862516138</v>
      </c>
      <c r="N126" s="92">
        <f t="shared" si="19"/>
        <v>0.65761037300421299</v>
      </c>
      <c r="O126" s="50">
        <v>3.1652031243451701</v>
      </c>
      <c r="P126" s="50">
        <v>0.21088232602359899</v>
      </c>
      <c r="Q126" s="77">
        <v>0.90742632999025008</v>
      </c>
      <c r="Y126">
        <v>38755.470344636298</v>
      </c>
      <c r="Z126">
        <v>563.35453168140998</v>
      </c>
      <c r="AA126">
        <v>10102.162996257101</v>
      </c>
      <c r="AB126">
        <v>205.79679175546499</v>
      </c>
      <c r="AC126">
        <v>32.112976233256902</v>
      </c>
      <c r="AD126">
        <v>2.9770026974642798</v>
      </c>
      <c r="AE126">
        <v>206896.34184839201</v>
      </c>
      <c r="AF126">
        <v>9623.4674363635495</v>
      </c>
      <c r="AG126">
        <v>2.2075233873330002E-3</v>
      </c>
      <c r="AH126">
        <v>1.8893199195689999E-3</v>
      </c>
      <c r="AI126">
        <v>315.34814418831002</v>
      </c>
      <c r="AJ126">
        <v>46.744531547230402</v>
      </c>
      <c r="AK126">
        <v>5.7546493634197402</v>
      </c>
      <c r="AL126">
        <v>0.52968327377230495</v>
      </c>
      <c r="AM126">
        <v>6.870734884563E-3</v>
      </c>
      <c r="AN126">
        <v>5.7418831789090002E-3</v>
      </c>
      <c r="AO126">
        <v>9.2332086126158994E-2</v>
      </c>
      <c r="AP126">
        <v>1.9764148391753E-2</v>
      </c>
      <c r="AQ126">
        <v>0.64541281175138099</v>
      </c>
      <c r="AR126">
        <v>6.1285030081956002E-2</v>
      </c>
      <c r="AS126">
        <v>22.8100908562649</v>
      </c>
      <c r="AT126">
        <v>0.32480206970930697</v>
      </c>
      <c r="AU126">
        <v>2.6272244398872702</v>
      </c>
      <c r="AV126">
        <v>3.5777863715407997E-2</v>
      </c>
      <c r="AW126">
        <v>0.10399791840427799</v>
      </c>
      <c r="AX126">
        <v>3.2672208361119999E-3</v>
      </c>
    </row>
    <row r="127" spans="1:50" x14ac:dyDescent="0.25">
      <c r="A127" t="s">
        <v>1135</v>
      </c>
      <c r="B127">
        <v>144.90309388404299</v>
      </c>
      <c r="C127">
        <v>653.35693762041797</v>
      </c>
      <c r="D127" s="63">
        <v>4.3113831356770396</v>
      </c>
      <c r="E127">
        <v>0.111262107736191</v>
      </c>
      <c r="F127" s="31">
        <f t="shared" si="16"/>
        <v>4.4298611662345344</v>
      </c>
      <c r="G127" s="31">
        <f t="shared" si="17"/>
        <v>0.111262107736191</v>
      </c>
      <c r="H127" s="52">
        <v>0.32295829150160599</v>
      </c>
      <c r="I127" s="52">
        <v>2.1155909576604001E-2</v>
      </c>
      <c r="J127" s="85">
        <v>0.39395389719718416</v>
      </c>
      <c r="K127" s="63">
        <v>13.302014955484299</v>
      </c>
      <c r="L127">
        <v>0.70431246091870403</v>
      </c>
      <c r="M127" s="32">
        <f t="shared" si="18"/>
        <v>13.667558096693586</v>
      </c>
      <c r="N127" s="92">
        <f t="shared" si="19"/>
        <v>0.70431246091870403</v>
      </c>
      <c r="O127" s="50">
        <v>3.0936263902963299</v>
      </c>
      <c r="P127" s="50">
        <v>0.180824610819774</v>
      </c>
      <c r="Q127" s="77">
        <v>0.90585412254986031</v>
      </c>
      <c r="Y127">
        <v>39587.496018731501</v>
      </c>
      <c r="Z127">
        <v>556.30061331905495</v>
      </c>
      <c r="AA127">
        <v>9881.4115402953994</v>
      </c>
      <c r="AB127">
        <v>208.50011246970001</v>
      </c>
      <c r="AC127">
        <v>31.677983951876101</v>
      </c>
      <c r="AD127">
        <v>2.8860222355454002</v>
      </c>
      <c r="AE127">
        <v>204258.25593024201</v>
      </c>
      <c r="AF127">
        <v>9457.4718242991203</v>
      </c>
      <c r="AG127">
        <v>1.0216842582986999E-2</v>
      </c>
      <c r="AH127">
        <v>4.0502746526230003E-3</v>
      </c>
      <c r="AI127">
        <v>462.88603947458199</v>
      </c>
      <c r="AJ127">
        <v>68.238416135298706</v>
      </c>
      <c r="AK127">
        <v>8.4468703874295592</v>
      </c>
      <c r="AL127">
        <v>0.52059891733390795</v>
      </c>
      <c r="AM127">
        <v>4.4387600057140004E-3</v>
      </c>
      <c r="AN127">
        <v>4.598019576491E-3</v>
      </c>
      <c r="AO127">
        <v>7.1822432984791004E-2</v>
      </c>
      <c r="AP127">
        <v>1.7356057012785999E-2</v>
      </c>
      <c r="AQ127">
        <v>0.77493559485707997</v>
      </c>
      <c r="AR127">
        <v>6.1299417697790001E-2</v>
      </c>
      <c r="AS127">
        <v>36.603160796038701</v>
      </c>
      <c r="AT127">
        <v>0.63121775789831802</v>
      </c>
      <c r="AU127">
        <v>4.1557259536914897</v>
      </c>
      <c r="AV127">
        <v>8.0946104704099006E-2</v>
      </c>
      <c r="AW127">
        <v>0.13173210553924</v>
      </c>
      <c r="AX127">
        <v>4.6351705225619998E-3</v>
      </c>
    </row>
    <row r="128" spans="1:50" x14ac:dyDescent="0.25">
      <c r="A128" t="s">
        <v>1136</v>
      </c>
      <c r="B128">
        <v>156.674579741044</v>
      </c>
      <c r="C128">
        <v>674.54312746379605</v>
      </c>
      <c r="D128" s="63">
        <v>5.2020681177042096</v>
      </c>
      <c r="E128">
        <v>0.13022619380622799</v>
      </c>
      <c r="F128" s="31">
        <f t="shared" si="16"/>
        <v>5.3450224240174995</v>
      </c>
      <c r="G128" s="31">
        <f t="shared" si="17"/>
        <v>0.13022619380622799</v>
      </c>
      <c r="H128" s="52">
        <v>0.33837096160746299</v>
      </c>
      <c r="I128" s="52">
        <v>1.9546657539262002E-2</v>
      </c>
      <c r="J128" s="85">
        <v>0.43335408436303752</v>
      </c>
      <c r="K128" s="63">
        <v>15.3968727195418</v>
      </c>
      <c r="L128">
        <v>0.78576171910223502</v>
      </c>
      <c r="M128" s="32">
        <f t="shared" si="18"/>
        <v>15.819983145859613</v>
      </c>
      <c r="N128" s="92">
        <f t="shared" si="19"/>
        <v>0.78576171910223502</v>
      </c>
      <c r="O128" s="50">
        <v>2.95618415204869</v>
      </c>
      <c r="P128" s="50">
        <v>0.166956131899715</v>
      </c>
      <c r="Q128" s="77">
        <v>0.90362337647664592</v>
      </c>
      <c r="Y128">
        <v>38870.597954226498</v>
      </c>
      <c r="Z128">
        <v>548.14039528492196</v>
      </c>
      <c r="AA128">
        <v>9592.8514552445304</v>
      </c>
      <c r="AB128">
        <v>196.78332547959499</v>
      </c>
      <c r="AC128">
        <v>30.0033195863254</v>
      </c>
      <c r="AD128">
        <v>3.3774071090811</v>
      </c>
      <c r="AE128">
        <v>206140.84647525899</v>
      </c>
      <c r="AF128">
        <v>9549.3320398899705</v>
      </c>
      <c r="AG128">
        <v>3.7863548416940001E-3</v>
      </c>
      <c r="AH128">
        <v>2.462108357044E-3</v>
      </c>
      <c r="AI128">
        <v>483.94825485916402</v>
      </c>
      <c r="AJ128">
        <v>70.897687230916205</v>
      </c>
      <c r="AK128">
        <v>8.9025936645720005</v>
      </c>
      <c r="AL128">
        <v>0.53646315713194204</v>
      </c>
      <c r="AM128">
        <v>5.6150063320940004E-3</v>
      </c>
      <c r="AN128">
        <v>5.1648788350900001E-3</v>
      </c>
      <c r="AO128">
        <v>6.1227279119989E-2</v>
      </c>
      <c r="AP128">
        <v>1.5998855459356E-2</v>
      </c>
      <c r="AQ128">
        <v>0.64013038950152301</v>
      </c>
      <c r="AR128">
        <v>5.5544916723040003E-2</v>
      </c>
      <c r="AS128">
        <v>43.8556930228319</v>
      </c>
      <c r="AT128">
        <v>0.60567407157326403</v>
      </c>
      <c r="AU128">
        <v>5.1591373527420004</v>
      </c>
      <c r="AV128">
        <v>7.2059996504672999E-2</v>
      </c>
      <c r="AW128">
        <v>0.13564061959599799</v>
      </c>
      <c r="AX128">
        <v>3.5269998942730001E-3</v>
      </c>
    </row>
    <row r="129" spans="1:50" x14ac:dyDescent="0.25">
      <c r="A129" t="s">
        <v>1137</v>
      </c>
      <c r="B129">
        <v>170.32853032274099</v>
      </c>
      <c r="C129">
        <v>708.84610560513897</v>
      </c>
      <c r="D129" s="63">
        <v>5.2234501543010303</v>
      </c>
      <c r="E129">
        <v>0.127655271721441</v>
      </c>
      <c r="F129" s="31">
        <f t="shared" si="16"/>
        <v>5.3669920450403801</v>
      </c>
      <c r="G129" s="31">
        <f t="shared" si="17"/>
        <v>0.127655271721441</v>
      </c>
      <c r="H129" s="52">
        <v>0.350535258276297</v>
      </c>
      <c r="I129" s="52">
        <v>1.9808155685797999E-2</v>
      </c>
      <c r="J129" s="85">
        <v>0.4324829258748199</v>
      </c>
      <c r="K129" s="63">
        <v>14.9228855037482</v>
      </c>
      <c r="L129">
        <v>0.73077992004252301</v>
      </c>
      <c r="M129" s="32">
        <f t="shared" si="18"/>
        <v>15.332970627032292</v>
      </c>
      <c r="N129" s="92">
        <f t="shared" si="19"/>
        <v>0.73077992004252301</v>
      </c>
      <c r="O129" s="50">
        <v>2.8531995992024601</v>
      </c>
      <c r="P129" s="50">
        <v>0.15803755708834599</v>
      </c>
      <c r="Q129" s="77">
        <v>0.88410866125528342</v>
      </c>
      <c r="Y129">
        <v>40832.746080901801</v>
      </c>
      <c r="Z129">
        <v>576.24794220844205</v>
      </c>
      <c r="AA129">
        <v>9535.6504497052192</v>
      </c>
      <c r="AB129">
        <v>198.295612639967</v>
      </c>
      <c r="AC129">
        <v>34.055210373854301</v>
      </c>
      <c r="AD129">
        <v>3.05100992105822</v>
      </c>
      <c r="AE129">
        <v>203130.34670755701</v>
      </c>
      <c r="AF129">
        <v>9408.1205396822606</v>
      </c>
      <c r="AG129">
        <v>0.14081681427679499</v>
      </c>
      <c r="AH129">
        <v>1.5139895597503001E-2</v>
      </c>
      <c r="AI129">
        <v>475.82234967900098</v>
      </c>
      <c r="AJ129">
        <v>70.056794518278807</v>
      </c>
      <c r="AK129">
        <v>9.3831806008098404</v>
      </c>
      <c r="AL129">
        <v>0.67313238193978597</v>
      </c>
      <c r="AM129">
        <v>0.185995751123812</v>
      </c>
      <c r="AN129">
        <v>3.0146099126521001E-2</v>
      </c>
      <c r="AO129">
        <v>0.17593669995116801</v>
      </c>
      <c r="AP129">
        <v>2.7560132175806999E-2</v>
      </c>
      <c r="AQ129">
        <v>0.67457063839061404</v>
      </c>
      <c r="AR129">
        <v>5.7750037652254997E-2</v>
      </c>
      <c r="AS129">
        <v>46.531637779042597</v>
      </c>
      <c r="AT129">
        <v>0.55154535548558203</v>
      </c>
      <c r="AU129">
        <v>5.5750664873794298</v>
      </c>
      <c r="AV129">
        <v>6.9765259554772002E-2</v>
      </c>
      <c r="AW129">
        <v>0.14616700940673</v>
      </c>
      <c r="AX129">
        <v>3.9844551900779998E-3</v>
      </c>
    </row>
    <row r="130" spans="1:50" x14ac:dyDescent="0.25">
      <c r="A130" t="s">
        <v>1138</v>
      </c>
      <c r="B130">
        <v>132.966686640007</v>
      </c>
      <c r="C130">
        <v>633.63844007019804</v>
      </c>
      <c r="D130" s="63">
        <v>3.0295050735406099</v>
      </c>
      <c r="E130">
        <v>9.1750079872029003E-2</v>
      </c>
      <c r="F130" s="31">
        <f t="shared" si="16"/>
        <v>3.1127567316238034</v>
      </c>
      <c r="G130" s="31">
        <f t="shared" si="17"/>
        <v>9.1750079872029003E-2</v>
      </c>
      <c r="H130" s="52">
        <v>0.30618693439928202</v>
      </c>
      <c r="I130" s="52">
        <v>2.1548036514706999E-2</v>
      </c>
      <c r="J130" s="85">
        <v>0.43034198482029651</v>
      </c>
      <c r="K130" s="63">
        <v>9.9494877831617003</v>
      </c>
      <c r="L130">
        <v>0.572901126171806</v>
      </c>
      <c r="M130" s="32">
        <f t="shared" si="18"/>
        <v>10.222902527458078</v>
      </c>
      <c r="N130" s="92">
        <f t="shared" si="19"/>
        <v>0.572901126171806</v>
      </c>
      <c r="O130" s="50">
        <v>3.2715093636981099</v>
      </c>
      <c r="P130" s="50">
        <v>0.19867757966005201</v>
      </c>
      <c r="Q130" s="77">
        <v>0.94815264272960142</v>
      </c>
      <c r="Y130">
        <v>39081.564686476901</v>
      </c>
      <c r="Z130">
        <v>531.25659408584102</v>
      </c>
      <c r="AA130">
        <v>10086.448833397901</v>
      </c>
      <c r="AB130">
        <v>200.28558460865801</v>
      </c>
      <c r="AC130">
        <v>33.021290664154002</v>
      </c>
      <c r="AD130">
        <v>3.0954779726609698</v>
      </c>
      <c r="AE130">
        <v>205102.30867763999</v>
      </c>
      <c r="AF130">
        <v>9531.1732258429693</v>
      </c>
      <c r="AG130">
        <v>2.6530218417731E-2</v>
      </c>
      <c r="AH130">
        <v>6.5852496514240003E-3</v>
      </c>
      <c r="AI130">
        <v>358.783257540291</v>
      </c>
      <c r="AJ130">
        <v>53.303891859284299</v>
      </c>
      <c r="AK130">
        <v>7.1274907633995204</v>
      </c>
      <c r="AL130">
        <v>0.55448372305212001</v>
      </c>
      <c r="AM130">
        <v>3.9656680776663997E-2</v>
      </c>
      <c r="AN130">
        <v>1.3868309030449E-2</v>
      </c>
      <c r="AO130">
        <v>0.109204690814416</v>
      </c>
      <c r="AP130">
        <v>2.1614079526453001E-2</v>
      </c>
      <c r="AQ130">
        <v>0.77397204854907597</v>
      </c>
      <c r="AR130">
        <v>7.1171517659759001E-2</v>
      </c>
      <c r="AS130">
        <v>25.794032418703001</v>
      </c>
      <c r="AT130">
        <v>0.40011161814799101</v>
      </c>
      <c r="AU130">
        <v>2.8766704847522999</v>
      </c>
      <c r="AV130">
        <v>4.8923464056634003E-2</v>
      </c>
      <c r="AW130">
        <v>0.12998980791724299</v>
      </c>
      <c r="AX130">
        <v>4.1298493573869999E-3</v>
      </c>
    </row>
    <row r="131" spans="1:50" x14ac:dyDescent="0.25">
      <c r="A131" t="s">
        <v>1139</v>
      </c>
      <c r="B131">
        <v>126.39067255617201</v>
      </c>
      <c r="C131">
        <v>600.99744063839705</v>
      </c>
      <c r="D131" s="63">
        <v>2.8796262093796101</v>
      </c>
      <c r="E131">
        <v>9.0894167085996999E-2</v>
      </c>
      <c r="F131" s="31">
        <f t="shared" si="16"/>
        <v>2.9587591537950138</v>
      </c>
      <c r="G131" s="31">
        <f t="shared" si="17"/>
        <v>9.0894167085996999E-2</v>
      </c>
      <c r="H131" s="52">
        <v>0.30629566897055499</v>
      </c>
      <c r="I131" s="52">
        <v>2.0507588849594E-2</v>
      </c>
      <c r="J131" s="85">
        <v>0.4714396988879534</v>
      </c>
      <c r="K131" s="63">
        <v>9.4004519722671809</v>
      </c>
      <c r="L131">
        <v>0.53442923530144804</v>
      </c>
      <c r="M131" s="32">
        <f t="shared" si="18"/>
        <v>9.658779056865205</v>
      </c>
      <c r="N131" s="92">
        <f t="shared" si="19"/>
        <v>0.53442923530144804</v>
      </c>
      <c r="O131" s="50">
        <v>3.2635932465655699</v>
      </c>
      <c r="P131" s="50">
        <v>0.21962444059154701</v>
      </c>
      <c r="Q131" s="77">
        <v>0.8448056898400349</v>
      </c>
      <c r="Y131">
        <v>38238.434553533203</v>
      </c>
      <c r="Z131">
        <v>527.45402811240695</v>
      </c>
      <c r="AA131">
        <v>10114.217720636199</v>
      </c>
      <c r="AB131">
        <v>214.119408929381</v>
      </c>
      <c r="AC131">
        <v>26.808548044655701</v>
      </c>
      <c r="AD131">
        <v>2.78517634151636</v>
      </c>
      <c r="AE131">
        <v>205787.37678291</v>
      </c>
      <c r="AF131">
        <v>9531.3372924301493</v>
      </c>
      <c r="AG131">
        <v>0.12011837000192301</v>
      </c>
      <c r="AH131">
        <v>1.3973442932089001E-2</v>
      </c>
      <c r="AI131">
        <v>273.08743132331398</v>
      </c>
      <c r="AJ131">
        <v>40.991816220812197</v>
      </c>
      <c r="AK131">
        <v>5.7240297686680703</v>
      </c>
      <c r="AL131">
        <v>0.41732823268031299</v>
      </c>
      <c r="AM131">
        <v>7.7731027364409996E-2</v>
      </c>
      <c r="AN131">
        <v>1.9335464259617002E-2</v>
      </c>
      <c r="AO131">
        <v>0.13033628013420201</v>
      </c>
      <c r="AP131">
        <v>2.3523701556099001E-2</v>
      </c>
      <c r="AQ131">
        <v>0.57616418411502002</v>
      </c>
      <c r="AR131">
        <v>5.4984556562709001E-2</v>
      </c>
      <c r="AS131">
        <v>21.562440518485101</v>
      </c>
      <c r="AT131">
        <v>0.26383517414935098</v>
      </c>
      <c r="AU131">
        <v>2.57878529303107</v>
      </c>
      <c r="AV131">
        <v>3.3257775416384999E-2</v>
      </c>
      <c r="AW131">
        <v>0.122160422121959</v>
      </c>
      <c r="AX131">
        <v>5.6250969295050003E-3</v>
      </c>
    </row>
    <row r="132" spans="1:50" x14ac:dyDescent="0.25">
      <c r="A132" t="s">
        <v>1140</v>
      </c>
      <c r="B132">
        <v>164.933131518929</v>
      </c>
      <c r="C132">
        <v>699.03068886842095</v>
      </c>
      <c r="D132" s="63">
        <v>6.6836154764441602</v>
      </c>
      <c r="E132">
        <v>0.16355920326704901</v>
      </c>
      <c r="F132" s="31">
        <f t="shared" si="16"/>
        <v>6.8672831240953238</v>
      </c>
      <c r="G132" s="31">
        <f t="shared" si="17"/>
        <v>0.16355920326704901</v>
      </c>
      <c r="H132" s="52">
        <v>0.34359838726761199</v>
      </c>
      <c r="I132" s="52">
        <v>1.8938168132928999E-2</v>
      </c>
      <c r="J132" s="85">
        <v>0.44399356853216893</v>
      </c>
      <c r="K132" s="63">
        <v>19.438125449050698</v>
      </c>
      <c r="L132">
        <v>0.96516698495777997</v>
      </c>
      <c r="M132" s="32">
        <f t="shared" si="18"/>
        <v>19.97229064580058</v>
      </c>
      <c r="N132" s="92">
        <f t="shared" si="19"/>
        <v>0.96516698495777997</v>
      </c>
      <c r="O132" s="50">
        <v>2.9053224554930499</v>
      </c>
      <c r="P132" s="50">
        <v>0.16007714864938799</v>
      </c>
      <c r="Q132" s="77">
        <v>0.90118318157252553</v>
      </c>
      <c r="Y132">
        <v>38939.996330509603</v>
      </c>
      <c r="Z132">
        <v>555.38820489714703</v>
      </c>
      <c r="AA132">
        <v>10546.6027491246</v>
      </c>
      <c r="AB132">
        <v>223.933494846613</v>
      </c>
      <c r="AC132">
        <v>58.836206143645697</v>
      </c>
      <c r="AD132">
        <v>4.6211223799127401</v>
      </c>
      <c r="AE132">
        <v>205813.05221753201</v>
      </c>
      <c r="AF132">
        <v>9531.3671602314207</v>
      </c>
      <c r="AG132">
        <v>7.7006962313810002E-3</v>
      </c>
      <c r="AH132">
        <v>3.5501500166750001E-3</v>
      </c>
      <c r="AI132">
        <v>607.58459147056897</v>
      </c>
      <c r="AJ132">
        <v>89.143896980522101</v>
      </c>
      <c r="AK132">
        <v>9.6511599028170192</v>
      </c>
      <c r="AL132">
        <v>0.63480548146501803</v>
      </c>
      <c r="AM132">
        <v>2.0989497651970001E-3</v>
      </c>
      <c r="AN132">
        <v>3.1935538398480002E-3</v>
      </c>
      <c r="AO132">
        <v>0.14568461776390201</v>
      </c>
      <c r="AP132">
        <v>2.5024350374006001E-2</v>
      </c>
      <c r="AQ132">
        <v>1.22397073317722</v>
      </c>
      <c r="AR132">
        <v>7.9512251852674007E-2</v>
      </c>
      <c r="AS132">
        <v>57.643097672836603</v>
      </c>
      <c r="AT132">
        <v>0.50194624100693497</v>
      </c>
      <c r="AU132">
        <v>7.0236690666812498</v>
      </c>
      <c r="AV132">
        <v>7.7244384151804998E-2</v>
      </c>
      <c r="AW132">
        <v>0.143730400095223</v>
      </c>
      <c r="AX132">
        <v>4.2220624852419997E-3</v>
      </c>
    </row>
    <row r="133" spans="1:50" x14ac:dyDescent="0.25">
      <c r="A133" t="s">
        <v>1141</v>
      </c>
      <c r="B133">
        <v>151.08973247794501</v>
      </c>
      <c r="C133">
        <v>652.62116400330694</v>
      </c>
      <c r="D133" s="63">
        <v>5.5760638857299902</v>
      </c>
      <c r="E133">
        <v>0.14160432441062901</v>
      </c>
      <c r="F133" s="31">
        <f t="shared" si="16"/>
        <v>5.7292957017514441</v>
      </c>
      <c r="G133" s="31">
        <f t="shared" si="17"/>
        <v>0.14160432441062901</v>
      </c>
      <c r="H133" s="52">
        <v>0.33767923815322398</v>
      </c>
      <c r="I133" s="52">
        <v>2.2124175062858999E-2</v>
      </c>
      <c r="J133" s="85">
        <v>0.38760203497718065</v>
      </c>
      <c r="K133" s="63">
        <v>16.533600967871401</v>
      </c>
      <c r="L133">
        <v>0.85773102011389202</v>
      </c>
      <c r="M133" s="32">
        <f t="shared" si="18"/>
        <v>16.987949008639827</v>
      </c>
      <c r="N133" s="92">
        <f t="shared" si="19"/>
        <v>0.85773102011389202</v>
      </c>
      <c r="O133" s="50">
        <v>2.9654473000620301</v>
      </c>
      <c r="P133" s="50">
        <v>0.17369893845856499</v>
      </c>
      <c r="Q133" s="77">
        <v>0.88567974150602513</v>
      </c>
      <c r="Y133">
        <v>39074.365426076001</v>
      </c>
      <c r="Z133">
        <v>530.94556059064598</v>
      </c>
      <c r="AA133">
        <v>9524.1938975902394</v>
      </c>
      <c r="AB133">
        <v>198.51595676899899</v>
      </c>
      <c r="AC133">
        <v>29.594469951534201</v>
      </c>
      <c r="AD133">
        <v>3.2891924928733398</v>
      </c>
      <c r="AE133">
        <v>205914.909397282</v>
      </c>
      <c r="AF133">
        <v>9513.4064732118295</v>
      </c>
      <c r="AG133">
        <v>7.7109561221380005E-2</v>
      </c>
      <c r="AH133">
        <v>1.1195404354174999E-2</v>
      </c>
      <c r="AI133">
        <v>414.29603471631702</v>
      </c>
      <c r="AJ133">
        <v>61.2202979943035</v>
      </c>
      <c r="AK133">
        <v>8.3822746654932399</v>
      </c>
      <c r="AL133">
        <v>0.61905940871759801</v>
      </c>
      <c r="AM133">
        <v>1.4111126983291001E-2</v>
      </c>
      <c r="AN133">
        <v>8.2415395964750005E-3</v>
      </c>
      <c r="AO133">
        <v>6.0973159098364003E-2</v>
      </c>
      <c r="AP133">
        <v>1.6068820536775E-2</v>
      </c>
      <c r="AQ133">
        <v>0.578230725880168</v>
      </c>
      <c r="AR133">
        <v>5.3079311358026002E-2</v>
      </c>
      <c r="AS133">
        <v>43.1191658972296</v>
      </c>
      <c r="AT133">
        <v>0.39901867559630699</v>
      </c>
      <c r="AU133">
        <v>5.4233855021239599</v>
      </c>
      <c r="AV133">
        <v>5.9152689864200997E-2</v>
      </c>
      <c r="AW133">
        <v>0.13287952665080699</v>
      </c>
      <c r="AX133">
        <v>4.0884499512690003E-3</v>
      </c>
    </row>
    <row r="134" spans="1:50" x14ac:dyDescent="0.25">
      <c r="A134" t="s">
        <v>1142</v>
      </c>
      <c r="B134">
        <v>177.534326461197</v>
      </c>
      <c r="C134">
        <v>722.58167883913904</v>
      </c>
      <c r="D134" s="63">
        <v>9.1145475300057601</v>
      </c>
      <c r="E134">
        <v>0.21824420234938099</v>
      </c>
      <c r="F134" s="31">
        <f t="shared" si="16"/>
        <v>9.3650178794956318</v>
      </c>
      <c r="G134" s="31">
        <f t="shared" si="17"/>
        <v>0.21824420234938099</v>
      </c>
      <c r="H134" s="52">
        <v>0.35846972184565501</v>
      </c>
      <c r="I134" s="52">
        <v>1.9859355166924001E-2</v>
      </c>
      <c r="J134" s="85">
        <v>0.4322101260078241</v>
      </c>
      <c r="K134" s="63">
        <v>25.406252958759801</v>
      </c>
      <c r="L134">
        <v>1.2132644583805401</v>
      </c>
      <c r="M134" s="32">
        <f t="shared" si="18"/>
        <v>26.10442399104193</v>
      </c>
      <c r="N134" s="92">
        <f t="shared" si="19"/>
        <v>1.2132644583805401</v>
      </c>
      <c r="O134" s="50">
        <v>2.78744024868565</v>
      </c>
      <c r="P134" s="50">
        <v>0.14912779821035299</v>
      </c>
      <c r="Q134" s="77">
        <v>0.89261014493269175</v>
      </c>
      <c r="Y134">
        <v>42492.421895031497</v>
      </c>
      <c r="Z134">
        <v>595.46692082406298</v>
      </c>
      <c r="AA134">
        <v>9951.5018375135605</v>
      </c>
      <c r="AB134">
        <v>210.69681707441299</v>
      </c>
      <c r="AC134">
        <v>32.818728007190401</v>
      </c>
      <c r="AD134">
        <v>3.2463955610611999</v>
      </c>
      <c r="AE134">
        <v>197547.888516306</v>
      </c>
      <c r="AF134">
        <v>9155.6820465823894</v>
      </c>
      <c r="AG134">
        <v>1.9824804356060001E-3</v>
      </c>
      <c r="AH134">
        <v>1.787157992772E-3</v>
      </c>
      <c r="AI134">
        <v>772.46181606376899</v>
      </c>
      <c r="AJ134">
        <v>104.250745216209</v>
      </c>
      <c r="AK134">
        <v>9.9281331514341602</v>
      </c>
      <c r="AL134">
        <v>0.57622338225126302</v>
      </c>
      <c r="AM134">
        <v>2.0709465189860002E-3</v>
      </c>
      <c r="AN134">
        <v>3.1509797758640001E-3</v>
      </c>
      <c r="AO134">
        <v>0.125822189864193</v>
      </c>
      <c r="AP134">
        <v>2.3089637525602998E-2</v>
      </c>
      <c r="AQ134">
        <v>1.26234982053066</v>
      </c>
      <c r="AR134">
        <v>8.4935536134525993E-2</v>
      </c>
      <c r="AS134">
        <v>80.877494812849505</v>
      </c>
      <c r="AT134">
        <v>0.69238238694950804</v>
      </c>
      <c r="AU134">
        <v>9.7690596742756792</v>
      </c>
      <c r="AV134">
        <v>7.3938655607541995E-2</v>
      </c>
      <c r="AW134">
        <v>0.14644654296325901</v>
      </c>
      <c r="AX134">
        <v>3.781060299486E-3</v>
      </c>
    </row>
    <row r="135" spans="1:50" x14ac:dyDescent="0.25">
      <c r="A135" t="s">
        <v>1143</v>
      </c>
      <c r="B135">
        <v>109.943771803977</v>
      </c>
      <c r="C135">
        <v>485.01615424260899</v>
      </c>
      <c r="D135" s="63">
        <v>4.2920711034212298</v>
      </c>
      <c r="E135">
        <v>0.13935136044601601</v>
      </c>
      <c r="F135" s="31">
        <f t="shared" si="16"/>
        <v>4.4100184338586637</v>
      </c>
      <c r="G135" s="31">
        <f t="shared" si="17"/>
        <v>0.13935136044601601</v>
      </c>
      <c r="H135" s="52">
        <v>0.33080967694519597</v>
      </c>
      <c r="I135" s="52">
        <v>3.2749931033026002E-2</v>
      </c>
      <c r="J135" s="85">
        <v>0.32795338691174397</v>
      </c>
      <c r="K135" s="63">
        <v>12.941480274133101</v>
      </c>
      <c r="L135">
        <v>0.78641402083795398</v>
      </c>
      <c r="M135" s="32">
        <f t="shared" si="18"/>
        <v>13.297115820111358</v>
      </c>
      <c r="N135" s="92">
        <f t="shared" si="19"/>
        <v>0.78641402083795398</v>
      </c>
      <c r="O135" s="50">
        <v>3.0473055241356799</v>
      </c>
      <c r="P135" s="50">
        <v>0.218990189047781</v>
      </c>
      <c r="Q135" s="77">
        <v>0.84558765433080063</v>
      </c>
      <c r="Y135">
        <v>41640.303614771401</v>
      </c>
      <c r="Z135">
        <v>659.577688416402</v>
      </c>
      <c r="AA135">
        <v>9610.2661754649398</v>
      </c>
      <c r="AB135">
        <v>216.945271270543</v>
      </c>
      <c r="AC135">
        <v>23.9339206446658</v>
      </c>
      <c r="AD135">
        <v>2.5556924514164101</v>
      </c>
      <c r="AE135">
        <v>201880.73390949401</v>
      </c>
      <c r="AF135">
        <v>9476.9750179063794</v>
      </c>
      <c r="AG135">
        <v>0.10758941390780501</v>
      </c>
      <c r="AH135">
        <v>1.3415440928970001E-2</v>
      </c>
      <c r="AI135">
        <v>393.94105990322498</v>
      </c>
      <c r="AJ135">
        <v>58.016551847036602</v>
      </c>
      <c r="AK135">
        <v>5.78622386578866</v>
      </c>
      <c r="AL135">
        <v>0.44658196939450101</v>
      </c>
      <c r="AM135">
        <v>0.10235823883581199</v>
      </c>
      <c r="AN135">
        <v>2.2525850600684998E-2</v>
      </c>
      <c r="AO135">
        <v>0.15814850405425299</v>
      </c>
      <c r="AP135">
        <v>2.6321389047591001E-2</v>
      </c>
      <c r="AQ135">
        <v>0.67732381055759305</v>
      </c>
      <c r="AR135">
        <v>6.2197022643770999E-2</v>
      </c>
      <c r="AS135">
        <v>28.811884798141399</v>
      </c>
      <c r="AT135">
        <v>0.55772815523290098</v>
      </c>
      <c r="AU135">
        <v>3.18160915537768</v>
      </c>
      <c r="AV135">
        <v>7.7279918358422003E-2</v>
      </c>
      <c r="AW135">
        <v>0.101545070990908</v>
      </c>
      <c r="AX135">
        <v>4.1950025779910003E-3</v>
      </c>
    </row>
    <row r="136" spans="1:50" x14ac:dyDescent="0.25">
      <c r="A136" t="s">
        <v>1144</v>
      </c>
      <c r="B136">
        <v>100.15637550443</v>
      </c>
      <c r="C136">
        <v>489.06229825059501</v>
      </c>
      <c r="D136" s="63">
        <v>3.80233507136351</v>
      </c>
      <c r="E136">
        <v>0.21329538185198299</v>
      </c>
      <c r="F136" s="31">
        <f t="shared" si="16"/>
        <v>3.9068243168325512</v>
      </c>
      <c r="G136" s="31">
        <f t="shared" si="17"/>
        <v>0.21329538185198299</v>
      </c>
      <c r="H136" s="52">
        <v>0.29859022733013502</v>
      </c>
      <c r="I136" s="52">
        <v>2.7567638531702E-2</v>
      </c>
      <c r="J136" s="85">
        <v>0.60758506631580811</v>
      </c>
      <c r="K136" s="63">
        <v>12.7392528972844</v>
      </c>
      <c r="L136">
        <v>0.81270976701233499</v>
      </c>
      <c r="M136" s="32">
        <f t="shared" si="18"/>
        <v>13.089331177628907</v>
      </c>
      <c r="N136" s="92">
        <f t="shared" si="19"/>
        <v>0.81270976701233499</v>
      </c>
      <c r="O136" s="50">
        <v>3.3438538011080698</v>
      </c>
      <c r="P136" s="50">
        <v>0.33761161588379801</v>
      </c>
      <c r="Q136" s="77">
        <v>0.63186081069152422</v>
      </c>
      <c r="Y136">
        <v>42570.095698325</v>
      </c>
      <c r="Z136">
        <v>579.67152305679599</v>
      </c>
      <c r="AA136">
        <v>9012.9057416163396</v>
      </c>
      <c r="AB136">
        <v>205.96527116245599</v>
      </c>
      <c r="AC136">
        <v>21.528254579991302</v>
      </c>
      <c r="AD136">
        <v>2.4108774975466898</v>
      </c>
      <c r="AE136">
        <v>199681.363717892</v>
      </c>
      <c r="AF136">
        <v>9225.4124955491297</v>
      </c>
      <c r="AG136" t="s">
        <v>141</v>
      </c>
      <c r="AH136">
        <v>4.6622893568599999E-4</v>
      </c>
      <c r="AI136">
        <v>332.97057241610099</v>
      </c>
      <c r="AJ136">
        <v>49.630840763286699</v>
      </c>
      <c r="AK136">
        <v>5.1779006180559</v>
      </c>
      <c r="AL136">
        <v>0.40744876813810799</v>
      </c>
      <c r="AM136">
        <v>6.9403417652109996E-3</v>
      </c>
      <c r="AN136">
        <v>5.80005375074E-3</v>
      </c>
      <c r="AO136">
        <v>5.7159723403967001E-2</v>
      </c>
      <c r="AP136">
        <v>1.5611415762688E-2</v>
      </c>
      <c r="AQ136">
        <v>0.60525602646245102</v>
      </c>
      <c r="AR136">
        <v>5.4602911387484E-2</v>
      </c>
      <c r="AS136">
        <v>24.5595337304559</v>
      </c>
      <c r="AT136">
        <v>0.25452194864719602</v>
      </c>
      <c r="AU136">
        <v>2.7813724603999699</v>
      </c>
      <c r="AV136">
        <v>3.2588526095054998E-2</v>
      </c>
      <c r="AW136">
        <v>0.10029125773006201</v>
      </c>
      <c r="AX136">
        <v>8.5678740869650008E-3</v>
      </c>
    </row>
    <row r="137" spans="1:50" x14ac:dyDescent="0.25">
      <c r="A137" t="s">
        <v>1145</v>
      </c>
      <c r="B137">
        <v>172.69721999996</v>
      </c>
      <c r="C137">
        <v>806.86673754801302</v>
      </c>
      <c r="D137" s="63">
        <v>1.80902386264041</v>
      </c>
      <c r="E137">
        <v>6.4710890348269004E-2</v>
      </c>
      <c r="F137" s="31">
        <f t="shared" si="16"/>
        <v>1.8587363511231787</v>
      </c>
      <c r="G137" s="31">
        <f t="shared" si="17"/>
        <v>6.4710890348269004E-2</v>
      </c>
      <c r="H137" s="52">
        <v>0.312129666024834</v>
      </c>
      <c r="I137" s="52">
        <v>3.3124155548551998E-2</v>
      </c>
      <c r="J137" s="85">
        <v>0.33707249207442835</v>
      </c>
      <c r="K137" s="63">
        <v>5.7957221036732598</v>
      </c>
      <c r="L137">
        <v>0.36258608936130099</v>
      </c>
      <c r="M137" s="32">
        <f t="shared" si="18"/>
        <v>5.9549901897822251</v>
      </c>
      <c r="N137" s="92">
        <f t="shared" si="19"/>
        <v>0.36258608936130099</v>
      </c>
      <c r="O137" s="50">
        <v>3.2023976644065701</v>
      </c>
      <c r="P137" s="50">
        <v>0.235579614882796</v>
      </c>
      <c r="Q137" s="77">
        <v>0.85043502399139359</v>
      </c>
      <c r="Y137">
        <v>41980.597697284698</v>
      </c>
      <c r="Z137">
        <v>674.08545264842098</v>
      </c>
      <c r="AA137">
        <v>9205.6479329116191</v>
      </c>
      <c r="AB137">
        <v>207.231095520125</v>
      </c>
      <c r="AC137">
        <v>25.353370341598399</v>
      </c>
      <c r="AD137">
        <v>2.4760348667971499</v>
      </c>
      <c r="AE137">
        <v>203666.926980466</v>
      </c>
      <c r="AF137">
        <v>9526.3370942847705</v>
      </c>
      <c r="AG137">
        <v>2.9126726128959998E-3</v>
      </c>
      <c r="AH137">
        <v>2.1200277037700002E-3</v>
      </c>
      <c r="AI137">
        <v>281.55213312834002</v>
      </c>
      <c r="AJ137">
        <v>41.9254769848405</v>
      </c>
      <c r="AK137">
        <v>9.3898317180804707</v>
      </c>
      <c r="AL137">
        <v>0.75910975277981996</v>
      </c>
      <c r="AM137">
        <v>9.9935319012190004E-3</v>
      </c>
      <c r="AN137">
        <v>6.7658902557309998E-3</v>
      </c>
      <c r="AO137">
        <v>5.8030038938655E-2</v>
      </c>
      <c r="AP137">
        <v>1.5293045894698E-2</v>
      </c>
      <c r="AQ137">
        <v>0.55821810128469296</v>
      </c>
      <c r="AR137">
        <v>5.7976539674529003E-2</v>
      </c>
      <c r="AS137">
        <v>19.2026432855324</v>
      </c>
      <c r="AT137">
        <v>0.25027462908982301</v>
      </c>
      <c r="AU137">
        <v>2.0725258550786001</v>
      </c>
      <c r="AV137">
        <v>2.8420571138037001E-2</v>
      </c>
      <c r="AW137">
        <v>0.15644208480351299</v>
      </c>
      <c r="AX137">
        <v>8.0538352916430002E-3</v>
      </c>
    </row>
    <row r="138" spans="1:50" x14ac:dyDescent="0.25">
      <c r="A138" t="s">
        <v>1146</v>
      </c>
      <c r="B138">
        <v>161.58934484970399</v>
      </c>
      <c r="C138">
        <v>743.74178077491297</v>
      </c>
      <c r="D138" s="63">
        <v>2.2410417409816801</v>
      </c>
      <c r="E138">
        <v>5.5084092725226998E-2</v>
      </c>
      <c r="F138" s="31">
        <f t="shared" si="16"/>
        <v>2.3026262032094738</v>
      </c>
      <c r="G138" s="31">
        <f t="shared" si="17"/>
        <v>5.5084092725226998E-2</v>
      </c>
      <c r="H138" s="52">
        <v>0.31679705164591698</v>
      </c>
      <c r="I138" s="52">
        <v>2.0720930225601002E-2</v>
      </c>
      <c r="J138" s="85">
        <v>0.37579252552946008</v>
      </c>
      <c r="K138" s="63">
        <v>7.0979437002438601</v>
      </c>
      <c r="L138">
        <v>0.41720751895178798</v>
      </c>
      <c r="M138" s="32">
        <f t="shared" si="18"/>
        <v>7.2929972049194101</v>
      </c>
      <c r="N138" s="92">
        <f t="shared" si="19"/>
        <v>0.41720751895178798</v>
      </c>
      <c r="O138" s="50">
        <v>3.15270720409376</v>
      </c>
      <c r="P138" s="50">
        <v>0.17411986228094201</v>
      </c>
      <c r="Q138" s="77">
        <v>0.93960452452618248</v>
      </c>
      <c r="Y138">
        <v>41791.4908393484</v>
      </c>
      <c r="Z138">
        <v>730.79799464233895</v>
      </c>
      <c r="AA138">
        <v>9168.9215104182294</v>
      </c>
      <c r="AB138">
        <v>213.69860092850499</v>
      </c>
      <c r="AC138">
        <v>35.078278629733198</v>
      </c>
      <c r="AD138">
        <v>3.0264512836292199</v>
      </c>
      <c r="AE138">
        <v>202485.08203732001</v>
      </c>
      <c r="AF138">
        <v>9565.7969926763908</v>
      </c>
      <c r="AG138">
        <v>2.4583919588199998E-3</v>
      </c>
      <c r="AH138">
        <v>1.9210754889489999E-3</v>
      </c>
      <c r="AI138">
        <v>296.07730986058101</v>
      </c>
      <c r="AJ138">
        <v>44.486373265343403</v>
      </c>
      <c r="AK138">
        <v>8.8042644969125696</v>
      </c>
      <c r="AL138">
        <v>0.529300778676151</v>
      </c>
      <c r="AM138">
        <v>3.0394285882709999E-3</v>
      </c>
      <c r="AN138">
        <v>3.680563249142E-3</v>
      </c>
      <c r="AO138">
        <v>6.232931348852E-2</v>
      </c>
      <c r="AP138">
        <v>1.5637995189697999E-2</v>
      </c>
      <c r="AQ138">
        <v>0.648777831558212</v>
      </c>
      <c r="AR138">
        <v>6.2042525926126003E-2</v>
      </c>
      <c r="AS138">
        <v>19.972371479804298</v>
      </c>
      <c r="AT138">
        <v>0.25264145794343601</v>
      </c>
      <c r="AU138">
        <v>2.2949529506287698</v>
      </c>
      <c r="AV138">
        <v>3.4125490793805002E-2</v>
      </c>
      <c r="AW138">
        <v>0.14029811749849699</v>
      </c>
      <c r="AX138">
        <v>4.3642648113170002E-3</v>
      </c>
    </row>
    <row r="139" spans="1:50" x14ac:dyDescent="0.25">
      <c r="A139" t="s">
        <v>1147</v>
      </c>
      <c r="B139">
        <v>188.38713025032399</v>
      </c>
      <c r="C139">
        <v>783.38526856110195</v>
      </c>
      <c r="D139" s="63">
        <v>6.1062148810057097</v>
      </c>
      <c r="E139">
        <v>0.14132015542518001</v>
      </c>
      <c r="F139" s="31">
        <f t="shared" si="16"/>
        <v>6.2740153966397294</v>
      </c>
      <c r="G139" s="31">
        <f t="shared" si="17"/>
        <v>0.14132015542518001</v>
      </c>
      <c r="H139" s="52">
        <v>0.35015217808983001</v>
      </c>
      <c r="I139" s="52">
        <v>1.8856033609113001E-2</v>
      </c>
      <c r="J139" s="85">
        <v>0.42977239015126412</v>
      </c>
      <c r="K139" s="63">
        <v>17.454330302492099</v>
      </c>
      <c r="L139">
        <v>0.81166319656964803</v>
      </c>
      <c r="M139" s="32">
        <f t="shared" si="18"/>
        <v>17.933980246341161</v>
      </c>
      <c r="N139" s="92">
        <f t="shared" si="19"/>
        <v>0.81166319656964803</v>
      </c>
      <c r="O139" s="50">
        <v>2.8497985520227198</v>
      </c>
      <c r="P139" s="50">
        <v>0.147219586489334</v>
      </c>
      <c r="Q139" s="77">
        <v>0.90016315323168294</v>
      </c>
      <c r="Y139">
        <v>41195.091339258201</v>
      </c>
      <c r="Z139">
        <v>645.58513609691704</v>
      </c>
      <c r="AA139">
        <v>9184.8015262368499</v>
      </c>
      <c r="AB139">
        <v>218.68777301030701</v>
      </c>
      <c r="AC139">
        <v>41.733346064836503</v>
      </c>
      <c r="AD139">
        <v>3.7513640225643701</v>
      </c>
      <c r="AE139">
        <v>204471.693853921</v>
      </c>
      <c r="AF139">
        <v>9689.2403419587608</v>
      </c>
      <c r="AG139">
        <v>0.17463555790191601</v>
      </c>
      <c r="AH139">
        <v>2.4297619445945998E-2</v>
      </c>
      <c r="AI139">
        <v>542.80510095055104</v>
      </c>
      <c r="AJ139">
        <v>79.799225746275496</v>
      </c>
      <c r="AK139">
        <v>9.4321329122051694</v>
      </c>
      <c r="AL139">
        <v>0.57187044488913596</v>
      </c>
      <c r="AM139">
        <v>5.5346656857873003E-2</v>
      </c>
      <c r="AN139">
        <v>1.5704819035877001E-2</v>
      </c>
      <c r="AO139">
        <v>0.137388082843589</v>
      </c>
      <c r="AP139">
        <v>2.3264628972860999E-2</v>
      </c>
      <c r="AQ139">
        <v>1.0133823109943001</v>
      </c>
      <c r="AR139">
        <v>7.5849813563662993E-2</v>
      </c>
      <c r="AS139">
        <v>53.339106177339801</v>
      </c>
      <c r="AT139">
        <v>0.83844434384538602</v>
      </c>
      <c r="AU139">
        <v>6.6037461392288401</v>
      </c>
      <c r="AV139">
        <v>0.106128938207393</v>
      </c>
      <c r="AW139">
        <v>0.147672932691229</v>
      </c>
      <c r="AX139">
        <v>4.8578547747429998E-3</v>
      </c>
    </row>
    <row r="140" spans="1:50" x14ac:dyDescent="0.25">
      <c r="A140" t="s">
        <v>1148</v>
      </c>
      <c r="B140">
        <v>135.004008397614</v>
      </c>
      <c r="C140">
        <v>642.63871068136905</v>
      </c>
      <c r="D140" s="63">
        <v>2.98316384208945</v>
      </c>
      <c r="E140">
        <v>7.7849975716935998E-2</v>
      </c>
      <c r="F140" s="31">
        <f t="shared" si="16"/>
        <v>3.0651420299977223</v>
      </c>
      <c r="G140" s="31">
        <f t="shared" si="17"/>
        <v>7.7849975716935998E-2</v>
      </c>
      <c r="H140" s="52">
        <v>0.30606369073745099</v>
      </c>
      <c r="I140" s="52">
        <v>2.0955893681650999E-2</v>
      </c>
      <c r="J140" s="85">
        <v>0.381142167623994</v>
      </c>
      <c r="K140" s="63">
        <v>9.6524599046850508</v>
      </c>
      <c r="L140">
        <v>0.52949551251135796</v>
      </c>
      <c r="M140" s="32">
        <f t="shared" si="18"/>
        <v>9.9177122386933299</v>
      </c>
      <c r="N140" s="92">
        <f t="shared" si="19"/>
        <v>0.52949551251135796</v>
      </c>
      <c r="O140" s="50">
        <v>3.25564082163823</v>
      </c>
      <c r="P140" s="50">
        <v>0.19650741377754499</v>
      </c>
      <c r="Q140" s="77">
        <v>0.90882825988648497</v>
      </c>
      <c r="Y140">
        <v>43311.016583571603</v>
      </c>
      <c r="Z140">
        <v>714.36969726942596</v>
      </c>
      <c r="AA140">
        <v>9012.7863008624299</v>
      </c>
      <c r="AB140">
        <v>197.99222724156201</v>
      </c>
      <c r="AC140">
        <v>25.278169078575399</v>
      </c>
      <c r="AD140">
        <v>2.4582478849462799</v>
      </c>
      <c r="AE140">
        <v>197485.80536687601</v>
      </c>
      <c r="AF140">
        <v>9439.6656731239309</v>
      </c>
      <c r="AG140">
        <v>1.128077245891E-3</v>
      </c>
      <c r="AH140">
        <v>1.319782305868E-3</v>
      </c>
      <c r="AI140">
        <v>368.22534450546101</v>
      </c>
      <c r="AJ140">
        <v>50.718022065791999</v>
      </c>
      <c r="AK140">
        <v>8.0577050139227104</v>
      </c>
      <c r="AL140">
        <v>0.55103017000645504</v>
      </c>
      <c r="AM140">
        <v>5.42910642272E-3</v>
      </c>
      <c r="AN140">
        <v>4.9940242674270004E-3</v>
      </c>
      <c r="AO140">
        <v>5.5147211595365002E-2</v>
      </c>
      <c r="AP140">
        <v>1.4927478553749001E-2</v>
      </c>
      <c r="AQ140">
        <v>0.54137466354796504</v>
      </c>
      <c r="AR140">
        <v>5.1232634319174998E-2</v>
      </c>
      <c r="AS140">
        <v>25.254044153867198</v>
      </c>
      <c r="AT140">
        <v>0.30198991084386601</v>
      </c>
      <c r="AU140">
        <v>2.7170793956575698</v>
      </c>
      <c r="AV140">
        <v>3.7152802502030999E-2</v>
      </c>
      <c r="AW140">
        <v>0.124795765343304</v>
      </c>
      <c r="AX140">
        <v>3.284567256563E-3</v>
      </c>
    </row>
    <row r="141" spans="1:50" x14ac:dyDescent="0.25">
      <c r="A141" t="s">
        <v>1149</v>
      </c>
      <c r="B141">
        <v>157.269758048699</v>
      </c>
      <c r="C141">
        <v>642.68306966327202</v>
      </c>
      <c r="D141" s="63">
        <v>5.6104114545378101</v>
      </c>
      <c r="E141">
        <v>0.24966628646184499</v>
      </c>
      <c r="F141" s="31">
        <f t="shared" si="16"/>
        <v>5.764587151485344</v>
      </c>
      <c r="G141" s="31">
        <f t="shared" si="17"/>
        <v>0.24966628646184499</v>
      </c>
      <c r="H141" s="52">
        <v>0.35633278481672498</v>
      </c>
      <c r="I141" s="52">
        <v>2.8433645358935999E-2</v>
      </c>
      <c r="J141" s="85">
        <v>0.557684313244319</v>
      </c>
      <c r="K141" s="63">
        <v>15.685577001532801</v>
      </c>
      <c r="L141">
        <v>1.0436151661592099</v>
      </c>
      <c r="M141" s="32">
        <f t="shared" si="18"/>
        <v>16.116621103348102</v>
      </c>
      <c r="N141" s="92">
        <f t="shared" si="19"/>
        <v>1.0436151661592099</v>
      </c>
      <c r="O141" s="50">
        <v>2.8034517592724701</v>
      </c>
      <c r="P141" s="50">
        <v>0.21006225132286199</v>
      </c>
      <c r="Q141" s="77">
        <v>0.88794272703344823</v>
      </c>
      <c r="Y141">
        <v>42821.210302143103</v>
      </c>
      <c r="Z141">
        <v>916.51433013249596</v>
      </c>
      <c r="AA141">
        <v>9583.1500897404203</v>
      </c>
      <c r="AB141">
        <v>275.60161699019102</v>
      </c>
      <c r="AC141">
        <v>29.923468255476799</v>
      </c>
      <c r="AD141">
        <v>3.64731403772962</v>
      </c>
      <c r="AE141">
        <v>198894.187972921</v>
      </c>
      <c r="AF141">
        <v>9533.8665946358597</v>
      </c>
      <c r="AG141">
        <v>3.4211894608694997E-2</v>
      </c>
      <c r="AH141">
        <v>9.5518179662169994E-3</v>
      </c>
      <c r="AI141">
        <v>489.31128264949098</v>
      </c>
      <c r="AJ141">
        <v>67.788028323849204</v>
      </c>
      <c r="AK141">
        <v>7.9628276724092304</v>
      </c>
      <c r="AL141">
        <v>0.64918803777685796</v>
      </c>
      <c r="AM141">
        <v>0.23272538645257199</v>
      </c>
      <c r="AN141">
        <v>4.3329155516946001E-2</v>
      </c>
      <c r="AO141">
        <v>0.16702505940989601</v>
      </c>
      <c r="AP141">
        <v>3.4413294311221997E-2</v>
      </c>
      <c r="AQ141">
        <v>0.89940433465441705</v>
      </c>
      <c r="AR141">
        <v>8.5516310708394994E-2</v>
      </c>
      <c r="AS141">
        <v>43.837574080459099</v>
      </c>
      <c r="AT141">
        <v>0.56120828107448795</v>
      </c>
      <c r="AU141">
        <v>5.1998782565786801</v>
      </c>
      <c r="AV141">
        <v>7.2878393640295996E-2</v>
      </c>
      <c r="AW141">
        <v>0.12724660438948199</v>
      </c>
      <c r="AX141">
        <v>6.2530849194009997E-3</v>
      </c>
    </row>
    <row r="142" spans="1:50" x14ac:dyDescent="0.25">
      <c r="A142" t="s">
        <v>1150</v>
      </c>
      <c r="B142">
        <v>217.13380742837001</v>
      </c>
      <c r="C142">
        <v>1065.2231172442901</v>
      </c>
      <c r="D142" s="63">
        <v>1.1486959198434601</v>
      </c>
      <c r="E142">
        <v>2.705195233994E-2</v>
      </c>
      <c r="F142" s="31">
        <f t="shared" ref="F142:F202" si="20">IF(ISNUMBER(D142),(D142*(EXP(B$2*0.00001867)-1)/(EXP(B$3*0.00001867)-1)),"&lt; DL")</f>
        <v>1.1802624092993113</v>
      </c>
      <c r="G142" s="31">
        <f t="shared" ref="G142:G202" si="21">E142</f>
        <v>2.705195233994E-2</v>
      </c>
      <c r="H142" s="52">
        <v>0.296988929375335</v>
      </c>
      <c r="I142" s="52">
        <v>1.5131355741927E-2</v>
      </c>
      <c r="J142" s="85">
        <v>0.46222768530327474</v>
      </c>
      <c r="K142" s="63">
        <v>3.8647503806682901</v>
      </c>
      <c r="L142">
        <v>0.17045797240482499</v>
      </c>
      <c r="M142" s="32">
        <f t="shared" ref="M142:M209" si="22">IF(ISNUMBER(K142),(K142*(EXP(B$2*0.00001867)-1)/(EXP(B$3*0.00001867)-1)),"&lt; DL")</f>
        <v>3.9709548165275965</v>
      </c>
      <c r="N142" s="92">
        <f t="shared" ref="N142:N209" si="23">L142</f>
        <v>0.17045797240482499</v>
      </c>
      <c r="O142" s="50">
        <v>3.3713075720106498</v>
      </c>
      <c r="P142" s="50">
        <v>0.16078345401678201</v>
      </c>
      <c r="Q142" s="77">
        <v>0.9248107970851176</v>
      </c>
      <c r="Y142">
        <v>44164.984921994197</v>
      </c>
      <c r="Z142">
        <v>762.14936447474304</v>
      </c>
      <c r="AA142">
        <v>9553.4401035328501</v>
      </c>
      <c r="AB142">
        <v>239.09342461043801</v>
      </c>
      <c r="AC142">
        <v>1299.86343388467</v>
      </c>
      <c r="AD142">
        <v>88.081226703998794</v>
      </c>
      <c r="AE142">
        <v>200568.692860357</v>
      </c>
      <c r="AF142">
        <v>9641.3416625137306</v>
      </c>
      <c r="AG142">
        <v>0.23280739487482099</v>
      </c>
      <c r="AH142">
        <v>5.0631656278551998E-2</v>
      </c>
      <c r="AI142">
        <v>368.25874493955399</v>
      </c>
      <c r="AJ142">
        <v>50.457909456185</v>
      </c>
      <c r="AK142">
        <v>10.9559311724019</v>
      </c>
      <c r="AL142">
        <v>0.70394672796626001</v>
      </c>
      <c r="AM142">
        <v>0.79859385360871604</v>
      </c>
      <c r="AN142">
        <v>6.0359626247108E-2</v>
      </c>
      <c r="AO142">
        <v>0.52198187101778704</v>
      </c>
      <c r="AP142">
        <v>9.4953473719202999E-2</v>
      </c>
      <c r="AQ142">
        <v>1.20086460765204</v>
      </c>
      <c r="AR142">
        <v>8.2943029411102001E-2</v>
      </c>
      <c r="AS142">
        <v>16.616918767792399</v>
      </c>
      <c r="AT142">
        <v>0.23412056394973399</v>
      </c>
      <c r="AU142">
        <v>1.6858894887304301</v>
      </c>
      <c r="AV142">
        <v>2.8538420911933999E-2</v>
      </c>
      <c r="AW142">
        <v>0.200979514778865</v>
      </c>
      <c r="AX142">
        <v>5.188875380189E-3</v>
      </c>
    </row>
    <row r="143" spans="1:50" x14ac:dyDescent="0.25">
      <c r="A143" t="s">
        <v>1151</v>
      </c>
      <c r="B143">
        <v>164.36702383789299</v>
      </c>
      <c r="C143">
        <v>694.51495605764899</v>
      </c>
      <c r="D143" s="63">
        <v>6.7803130558579499</v>
      </c>
      <c r="E143">
        <v>0.16624390990587501</v>
      </c>
      <c r="F143" s="31">
        <f t="shared" si="20"/>
        <v>6.9666379803987075</v>
      </c>
      <c r="G143" s="31">
        <f t="shared" si="21"/>
        <v>0.16624390990587501</v>
      </c>
      <c r="H143" s="52">
        <v>0.344596692049702</v>
      </c>
      <c r="I143" s="52">
        <v>2.0027006055529002E-2</v>
      </c>
      <c r="J143" s="85">
        <v>0.42188207487824991</v>
      </c>
      <c r="K143" s="63">
        <v>19.766145887256901</v>
      </c>
      <c r="L143">
        <v>0.98465202131610796</v>
      </c>
      <c r="M143" s="32">
        <f t="shared" si="22"/>
        <v>20.309325178620568</v>
      </c>
      <c r="N143" s="92">
        <f t="shared" si="23"/>
        <v>0.98465202131610796</v>
      </c>
      <c r="O143" s="50">
        <v>2.90211785152849</v>
      </c>
      <c r="P143" s="50">
        <v>0.16089729102432099</v>
      </c>
      <c r="Q143" s="77">
        <v>0.89851864374731616</v>
      </c>
      <c r="Y143">
        <v>43056.742269225797</v>
      </c>
      <c r="Z143">
        <v>899.99640280913502</v>
      </c>
      <c r="AA143">
        <v>9857.1922997787296</v>
      </c>
      <c r="AB143">
        <v>239.498447999093</v>
      </c>
      <c r="AC143">
        <v>36.579827223575997</v>
      </c>
      <c r="AD143">
        <v>3.5817896474183599</v>
      </c>
      <c r="AE143">
        <v>198826.56775971199</v>
      </c>
      <c r="AF143">
        <v>9475.2694143461795</v>
      </c>
      <c r="AG143">
        <v>9.2782399206509006E-2</v>
      </c>
      <c r="AH143">
        <v>1.1775426726091999E-2</v>
      </c>
      <c r="AI143">
        <v>605.72951247508502</v>
      </c>
      <c r="AJ143">
        <v>81.933997023835502</v>
      </c>
      <c r="AK143">
        <v>8.0225687713944502</v>
      </c>
      <c r="AL143">
        <v>0.49620804828090997</v>
      </c>
      <c r="AM143">
        <v>0.29538712632901998</v>
      </c>
      <c r="AN143">
        <v>3.6292171568051999E-2</v>
      </c>
      <c r="AO143">
        <v>0.27438847550573198</v>
      </c>
      <c r="AP143">
        <v>3.2935945098659998E-2</v>
      </c>
      <c r="AQ143">
        <v>1.1013222043962501</v>
      </c>
      <c r="AR143">
        <v>7.8166418300217005E-2</v>
      </c>
      <c r="AS143">
        <v>54.665634072670599</v>
      </c>
      <c r="AT143">
        <v>0.69476335335321204</v>
      </c>
      <c r="AU143">
        <v>6.4509793828326298</v>
      </c>
      <c r="AV143">
        <v>7.8930634512506995E-2</v>
      </c>
      <c r="AW143">
        <v>0.12991596066408401</v>
      </c>
      <c r="AX143">
        <v>3.696240369354E-3</v>
      </c>
    </row>
    <row r="144" spans="1:50" x14ac:dyDescent="0.25">
      <c r="A144" t="s">
        <v>1152</v>
      </c>
      <c r="B144">
        <v>148.96879804958701</v>
      </c>
      <c r="C144">
        <v>661.31512028205395</v>
      </c>
      <c r="D144" s="63">
        <v>3.7563350267238702</v>
      </c>
      <c r="E144">
        <v>9.5835853918737002E-2</v>
      </c>
      <c r="F144" s="31">
        <f t="shared" si="20"/>
        <v>3.859560177928274</v>
      </c>
      <c r="G144" s="31">
        <f t="shared" si="21"/>
        <v>9.5835853918737002E-2</v>
      </c>
      <c r="H144" s="52">
        <v>0.32865860549674403</v>
      </c>
      <c r="I144" s="52">
        <v>1.9039054686616999E-2</v>
      </c>
      <c r="J144" s="85">
        <v>0.44041623892776938</v>
      </c>
      <c r="K144" s="63">
        <v>11.435828799034701</v>
      </c>
      <c r="L144">
        <v>0.59904199969058003</v>
      </c>
      <c r="M144" s="32">
        <f t="shared" si="22"/>
        <v>11.75008861572565</v>
      </c>
      <c r="N144" s="92">
        <f t="shared" si="23"/>
        <v>0.59904199969058003</v>
      </c>
      <c r="O144" s="50">
        <v>3.0493641162616298</v>
      </c>
      <c r="P144" s="50">
        <v>0.176692202952693</v>
      </c>
      <c r="Q144" s="77">
        <v>0.90402726194283323</v>
      </c>
      <c r="Y144">
        <v>41207.498255809704</v>
      </c>
      <c r="Z144">
        <v>627.40832607862501</v>
      </c>
      <c r="AA144">
        <v>9280.4989077089904</v>
      </c>
      <c r="AB144">
        <v>199.23432628743399</v>
      </c>
      <c r="AC144">
        <v>30.5432915443618</v>
      </c>
      <c r="AD144">
        <v>2.79105401809394</v>
      </c>
      <c r="AE144">
        <v>206070.61121093199</v>
      </c>
      <c r="AF144">
        <v>9644.6519746276408</v>
      </c>
      <c r="AG144">
        <v>0.21768651744850701</v>
      </c>
      <c r="AH144">
        <v>1.8962342430978E-2</v>
      </c>
      <c r="AI144">
        <v>371.79255879632899</v>
      </c>
      <c r="AJ144">
        <v>51.132589562207599</v>
      </c>
      <c r="AK144">
        <v>9.03926412609305</v>
      </c>
      <c r="AL144">
        <v>0.54935534241922701</v>
      </c>
      <c r="AM144">
        <v>8.3594908382256E-2</v>
      </c>
      <c r="AN144">
        <v>2.0188792355193001E-2</v>
      </c>
      <c r="AO144">
        <v>0.17032313909299501</v>
      </c>
      <c r="AP144">
        <v>2.7101635786585001E-2</v>
      </c>
      <c r="AQ144">
        <v>0.73976812765225197</v>
      </c>
      <c r="AR144">
        <v>6.7934023908095997E-2</v>
      </c>
      <c r="AS144">
        <v>31.258420803340002</v>
      </c>
      <c r="AT144">
        <v>0.422540542022175</v>
      </c>
      <c r="AU144">
        <v>3.7343682782705798</v>
      </c>
      <c r="AV144">
        <v>5.0879960372026002E-2</v>
      </c>
      <c r="AW144">
        <v>0.13606581271016199</v>
      </c>
      <c r="AX144">
        <v>3.4429126969339999E-3</v>
      </c>
    </row>
    <row r="145" spans="1:50" x14ac:dyDescent="0.25">
      <c r="A145" t="s">
        <v>1153</v>
      </c>
      <c r="B145">
        <v>150.77506450715001</v>
      </c>
      <c r="C145">
        <v>652.69567850206204</v>
      </c>
      <c r="D145" s="63">
        <v>5.0776102089300501</v>
      </c>
      <c r="E145">
        <v>0.12927911129049999</v>
      </c>
      <c r="F145" s="31">
        <f t="shared" si="20"/>
        <v>5.2171443766347236</v>
      </c>
      <c r="G145" s="31">
        <f t="shared" si="21"/>
        <v>0.12927911129049999</v>
      </c>
      <c r="H145" s="52">
        <v>0.33692767585609901</v>
      </c>
      <c r="I145" s="52">
        <v>2.2564802751291E-2</v>
      </c>
      <c r="J145" s="85">
        <v>0.38016676229216706</v>
      </c>
      <c r="K145" s="63">
        <v>15.0492141631278</v>
      </c>
      <c r="L145">
        <v>0.78131375461559605</v>
      </c>
      <c r="M145" s="32">
        <f t="shared" si="22"/>
        <v>15.46277083377738</v>
      </c>
      <c r="N145" s="92">
        <f t="shared" si="23"/>
        <v>0.78131375461559605</v>
      </c>
      <c r="O145" s="50">
        <v>2.9765677241731399</v>
      </c>
      <c r="P145" s="50">
        <v>0.17191416751930799</v>
      </c>
      <c r="Q145" s="77">
        <v>0.89890903792317889</v>
      </c>
      <c r="Y145">
        <v>38510.3695093067</v>
      </c>
      <c r="Z145">
        <v>537.93249789475396</v>
      </c>
      <c r="AA145">
        <v>9829.6398010840294</v>
      </c>
      <c r="AB145">
        <v>194.28510589779501</v>
      </c>
      <c r="AC145">
        <v>35.603911547215198</v>
      </c>
      <c r="AD145">
        <v>3.0749381863026901</v>
      </c>
      <c r="AE145">
        <v>207554.30412240201</v>
      </c>
      <c r="AF145">
        <v>9736.8733294266895</v>
      </c>
      <c r="AG145">
        <v>1.6702598299267998E-2</v>
      </c>
      <c r="AH145">
        <v>5.2194031418509998E-3</v>
      </c>
      <c r="AI145">
        <v>509.45061248949003</v>
      </c>
      <c r="AJ145">
        <v>69.535394427901807</v>
      </c>
      <c r="AK145">
        <v>9.2437513193727892</v>
      </c>
      <c r="AL145">
        <v>0.61715797457585897</v>
      </c>
      <c r="AM145">
        <v>5.721939277715E-3</v>
      </c>
      <c r="AN145">
        <v>5.2634121056899996E-3</v>
      </c>
      <c r="AO145">
        <v>8.0396664136137996E-2</v>
      </c>
      <c r="AP145">
        <v>1.8517809451253E-2</v>
      </c>
      <c r="AQ145">
        <v>0.79775151180775505</v>
      </c>
      <c r="AR145">
        <v>7.0464704869775005E-2</v>
      </c>
      <c r="AS145">
        <v>42.236154268398501</v>
      </c>
      <c r="AT145">
        <v>0.38577770385968002</v>
      </c>
      <c r="AU145">
        <v>4.9621665035383504</v>
      </c>
      <c r="AV145">
        <v>4.4556477666616003E-2</v>
      </c>
      <c r="AW145">
        <v>0.13371759902133001</v>
      </c>
      <c r="AX145">
        <v>3.9599476740739999E-3</v>
      </c>
    </row>
    <row r="146" spans="1:50" x14ac:dyDescent="0.25">
      <c r="A146" t="s">
        <v>1154</v>
      </c>
      <c r="B146">
        <v>178.78332477678401</v>
      </c>
      <c r="C146">
        <v>745.320351354987</v>
      </c>
      <c r="D146" s="63">
        <v>6.4770517146825304</v>
      </c>
      <c r="E146">
        <v>0.153745163982906</v>
      </c>
      <c r="F146" s="31">
        <f t="shared" si="20"/>
        <v>6.6550429316134574</v>
      </c>
      <c r="G146" s="31">
        <f t="shared" si="21"/>
        <v>0.153745163982906</v>
      </c>
      <c r="H146" s="52">
        <v>0.34973521345268299</v>
      </c>
      <c r="I146" s="52">
        <v>1.8549405678309001E-2</v>
      </c>
      <c r="J146" s="85">
        <v>0.4475416533238798</v>
      </c>
      <c r="K146" s="63">
        <v>18.463241367587599</v>
      </c>
      <c r="L146">
        <v>0.88013707416521403</v>
      </c>
      <c r="M146" s="32">
        <f t="shared" si="22"/>
        <v>18.970616473464368</v>
      </c>
      <c r="N146" s="92">
        <f t="shared" si="23"/>
        <v>0.88013707416521403</v>
      </c>
      <c r="O146" s="50">
        <v>2.8588757267410601</v>
      </c>
      <c r="P146" s="50">
        <v>0.151559406719975</v>
      </c>
      <c r="Q146" s="77">
        <v>0.89919679189931134</v>
      </c>
      <c r="R146" s="35" t="s">
        <v>438</v>
      </c>
      <c r="Y146">
        <v>38974.870573391003</v>
      </c>
      <c r="Z146">
        <v>563.36212552278698</v>
      </c>
      <c r="AA146">
        <v>10120.078907446799</v>
      </c>
      <c r="AB146">
        <v>218.99831718104301</v>
      </c>
      <c r="AC146">
        <v>35.862558472003499</v>
      </c>
      <c r="AD146">
        <v>3.1044845052112202</v>
      </c>
      <c r="AE146">
        <v>205237.49693967801</v>
      </c>
      <c r="AF146">
        <v>9568.1341268726792</v>
      </c>
      <c r="AG146">
        <v>3.360893638398E-3</v>
      </c>
      <c r="AH146">
        <v>2.29878850138E-3</v>
      </c>
      <c r="AI146">
        <v>610.28771891395502</v>
      </c>
      <c r="AJ146">
        <v>89.415697477681803</v>
      </c>
      <c r="AK146">
        <v>10.0918977493467</v>
      </c>
      <c r="AL146">
        <v>0.61042910075342305</v>
      </c>
      <c r="AM146">
        <v>3.1820997175500002E-3</v>
      </c>
      <c r="AN146">
        <v>3.853301064852E-3</v>
      </c>
      <c r="AO146">
        <v>0.14295988327606099</v>
      </c>
      <c r="AP146">
        <v>2.4294152002964999E-2</v>
      </c>
      <c r="AQ146">
        <v>1.19096964589148</v>
      </c>
      <c r="AR146">
        <v>8.0056297316119004E-2</v>
      </c>
      <c r="AS146">
        <v>58.326039700447403</v>
      </c>
      <c r="AT146">
        <v>0.59765708048305</v>
      </c>
      <c r="AU146">
        <v>6.9643104440495698</v>
      </c>
      <c r="AV146">
        <v>7.7730833122685999E-2</v>
      </c>
      <c r="AW146">
        <v>0.14718645479964501</v>
      </c>
      <c r="AX146">
        <v>3.9311926282129999E-3</v>
      </c>
    </row>
    <row r="147" spans="1:50" x14ac:dyDescent="0.25">
      <c r="A147" s="47"/>
      <c r="C147" s="64"/>
      <c r="D147" s="191" t="s">
        <v>75</v>
      </c>
      <c r="E147" s="191"/>
      <c r="F147" s="194" t="s">
        <v>76</v>
      </c>
      <c r="G147" s="194"/>
      <c r="H147" s="117" t="s">
        <v>420</v>
      </c>
      <c r="I147" s="118"/>
      <c r="J147" s="119"/>
      <c r="K147" s="191" t="s">
        <v>75</v>
      </c>
      <c r="L147" s="191"/>
      <c r="M147" s="195" t="s">
        <v>76</v>
      </c>
      <c r="N147" s="195"/>
      <c r="O147" s="117" t="s">
        <v>420</v>
      </c>
      <c r="P147" s="118">
        <v>450</v>
      </c>
      <c r="Q147" s="119">
        <f>P147*SQRT(((25.8/P147)^2)+(($C$2/$B$2))^2)</f>
        <v>26.102034510221522</v>
      </c>
      <c r="R147" s="117" t="s">
        <v>420</v>
      </c>
      <c r="S147" s="118">
        <v>446.5</v>
      </c>
      <c r="T147" s="119">
        <f>S147*SQRT(((25/S147)^2)+(($C$2/$B$2))^2)</f>
        <v>25.306783711087782</v>
      </c>
      <c r="U147" s="181"/>
      <c r="V147" s="12"/>
      <c r="W147" s="12"/>
      <c r="X147" s="13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50" ht="17.25" x14ac:dyDescent="0.25">
      <c r="A148" s="66" t="s">
        <v>0</v>
      </c>
      <c r="B148" s="15" t="s">
        <v>77</v>
      </c>
      <c r="C148" s="120" t="s">
        <v>78</v>
      </c>
      <c r="D148" s="15" t="s">
        <v>79</v>
      </c>
      <c r="E148" s="15" t="s">
        <v>80</v>
      </c>
      <c r="F148" s="86" t="s">
        <v>81</v>
      </c>
      <c r="G148" s="86" t="s">
        <v>80</v>
      </c>
      <c r="H148" s="18" t="s">
        <v>82</v>
      </c>
      <c r="I148" s="18" t="s">
        <v>80</v>
      </c>
      <c r="J148" s="19" t="s">
        <v>83</v>
      </c>
      <c r="K148" s="15" t="s">
        <v>84</v>
      </c>
      <c r="L148" s="20" t="s">
        <v>80</v>
      </c>
      <c r="M148" s="90" t="s">
        <v>85</v>
      </c>
      <c r="N148" s="90" t="s">
        <v>80</v>
      </c>
      <c r="O148" s="22" t="s">
        <v>86</v>
      </c>
      <c r="P148" s="23" t="s">
        <v>80</v>
      </c>
      <c r="Q148" s="24" t="s">
        <v>83</v>
      </c>
      <c r="R148" s="15" t="s">
        <v>87</v>
      </c>
      <c r="S148" s="20" t="s">
        <v>80</v>
      </c>
      <c r="T148" s="25" t="s">
        <v>88</v>
      </c>
      <c r="U148" s="25" t="s">
        <v>80</v>
      </c>
      <c r="V148" s="25" t="s">
        <v>89</v>
      </c>
      <c r="W148" s="25" t="s">
        <v>80</v>
      </c>
      <c r="X148" s="26" t="s">
        <v>90</v>
      </c>
      <c r="Y148" s="27" t="s">
        <v>130</v>
      </c>
      <c r="Z148" s="27" t="s">
        <v>80</v>
      </c>
      <c r="AA148" s="27" t="s">
        <v>131</v>
      </c>
      <c r="AB148" s="27" t="s">
        <v>80</v>
      </c>
      <c r="AC148" s="27" t="s">
        <v>132</v>
      </c>
      <c r="AD148" s="27" t="s">
        <v>80</v>
      </c>
      <c r="AE148" s="27" t="s">
        <v>133</v>
      </c>
      <c r="AF148" s="28" t="s">
        <v>80</v>
      </c>
      <c r="AG148" s="28" t="s">
        <v>134</v>
      </c>
      <c r="AH148" s="28" t="s">
        <v>80</v>
      </c>
      <c r="AI148" s="28" t="s">
        <v>91</v>
      </c>
      <c r="AJ148" s="28" t="s">
        <v>80</v>
      </c>
      <c r="AK148" s="28" t="s">
        <v>92</v>
      </c>
      <c r="AL148" s="28" t="s">
        <v>80</v>
      </c>
      <c r="AM148" s="28" t="s">
        <v>93</v>
      </c>
      <c r="AN148" s="28" t="s">
        <v>80</v>
      </c>
      <c r="AO148" s="28" t="s">
        <v>135</v>
      </c>
      <c r="AP148" s="28" t="s">
        <v>80</v>
      </c>
      <c r="AQ148" s="28" t="s">
        <v>136</v>
      </c>
      <c r="AR148" s="28" t="s">
        <v>80</v>
      </c>
      <c r="AS148" s="28" t="s">
        <v>94</v>
      </c>
      <c r="AT148" s="28" t="s">
        <v>80</v>
      </c>
      <c r="AU148" s="28" t="s">
        <v>137</v>
      </c>
      <c r="AV148" s="28" t="s">
        <v>80</v>
      </c>
      <c r="AW148" s="28" t="s">
        <v>138</v>
      </c>
      <c r="AX148" s="29" t="s">
        <v>80</v>
      </c>
    </row>
    <row r="149" spans="1:50" x14ac:dyDescent="0.25">
      <c r="A149" t="s">
        <v>1155</v>
      </c>
      <c r="B149">
        <v>122.266365719642</v>
      </c>
      <c r="C149">
        <v>594.28085611732297</v>
      </c>
      <c r="D149" s="63">
        <v>1.7266935327706401</v>
      </c>
      <c r="E149">
        <v>4.8124356812340001E-2</v>
      </c>
      <c r="F149" s="31">
        <f t="shared" si="20"/>
        <v>1.7741435604534392</v>
      </c>
      <c r="G149" s="31">
        <f t="shared" si="21"/>
        <v>4.8124356812340001E-2</v>
      </c>
      <c r="H149" s="52">
        <v>0.300311485994398</v>
      </c>
      <c r="I149" s="52">
        <v>1.9572098810413E-2</v>
      </c>
      <c r="J149" s="85">
        <v>0.42764580786809941</v>
      </c>
      <c r="K149" s="63">
        <v>5.7763262628413097</v>
      </c>
      <c r="L149">
        <v>0.381310568020021</v>
      </c>
      <c r="M149" s="32">
        <f t="shared" si="22"/>
        <v>5.9350613457467869</v>
      </c>
      <c r="N149" s="92">
        <f t="shared" si="23"/>
        <v>0.381310568020021</v>
      </c>
      <c r="O149" s="50">
        <v>3.3274231920208299</v>
      </c>
      <c r="P149" s="50">
        <v>0.21013182143438</v>
      </c>
      <c r="Q149" s="77">
        <v>0.95665789337178453</v>
      </c>
      <c r="Y149">
        <v>40069.427600289397</v>
      </c>
      <c r="Z149">
        <v>544.46654392970595</v>
      </c>
      <c r="AA149">
        <v>9079.0561109463797</v>
      </c>
      <c r="AB149">
        <v>187.48601573057999</v>
      </c>
      <c r="AC149">
        <v>53.486456112388097</v>
      </c>
      <c r="AD149">
        <v>4.2531183777301802</v>
      </c>
      <c r="AE149">
        <v>206389.12708745999</v>
      </c>
      <c r="AF149">
        <v>9535.3156475239593</v>
      </c>
      <c r="AG149">
        <v>6.62888662809E-4</v>
      </c>
      <c r="AH149">
        <v>1.064542589638E-3</v>
      </c>
      <c r="AI149">
        <v>216.48729309733</v>
      </c>
      <c r="AJ149">
        <v>32.532061718254802</v>
      </c>
      <c r="AK149">
        <v>8.2814543666332803</v>
      </c>
      <c r="AL149">
        <v>0.52831631833849002</v>
      </c>
      <c r="AM149">
        <v>4.7378771064669999E-3</v>
      </c>
      <c r="AN149">
        <v>4.9078687873419999E-3</v>
      </c>
      <c r="AO149">
        <v>5.9956031766918001E-2</v>
      </c>
      <c r="AP149">
        <v>1.6374989028921001E-2</v>
      </c>
      <c r="AQ149">
        <v>0.49272605270338099</v>
      </c>
      <c r="AR149">
        <v>5.8982944913649998E-2</v>
      </c>
      <c r="AS149">
        <v>13.1286123805593</v>
      </c>
      <c r="AT149">
        <v>0.17612372663175199</v>
      </c>
      <c r="AU149">
        <v>1.6114170207699401</v>
      </c>
      <c r="AV149">
        <v>2.3608521012555998E-2</v>
      </c>
      <c r="AW149">
        <v>0.12773825760399399</v>
      </c>
      <c r="AX149">
        <v>3.573901683174E-3</v>
      </c>
    </row>
    <row r="150" spans="1:50" x14ac:dyDescent="0.25">
      <c r="A150" t="s">
        <v>1156</v>
      </c>
      <c r="B150">
        <v>86.884434353078404</v>
      </c>
      <c r="C150">
        <v>346.60998418264899</v>
      </c>
      <c r="D150" s="63">
        <v>7.22300212942723</v>
      </c>
      <c r="E150">
        <v>0.249926329125049</v>
      </c>
      <c r="F150" s="31">
        <f t="shared" si="20"/>
        <v>7.421492275182449</v>
      </c>
      <c r="G150" s="31">
        <f t="shared" si="21"/>
        <v>0.249926329125049</v>
      </c>
      <c r="H150" s="52">
        <v>0.36529280730138902</v>
      </c>
      <c r="I150" s="52">
        <v>2.7881774102621999E-2</v>
      </c>
      <c r="J150" s="85">
        <v>0.45333054686893071</v>
      </c>
      <c r="K150" s="63">
        <v>19.757421488150701</v>
      </c>
      <c r="L150">
        <v>1.34744758200784</v>
      </c>
      <c r="M150" s="32">
        <f t="shared" si="22"/>
        <v>20.30036103055415</v>
      </c>
      <c r="N150" s="92">
        <f t="shared" si="23"/>
        <v>1.34744758200784</v>
      </c>
      <c r="O150" s="50">
        <v>2.7326057060201401</v>
      </c>
      <c r="P150" s="50">
        <v>0.20848808587124901</v>
      </c>
      <c r="Q150" s="77">
        <v>0.89387613673490185</v>
      </c>
      <c r="Y150">
        <v>40580.374362003997</v>
      </c>
      <c r="Z150">
        <v>664.43645304394397</v>
      </c>
      <c r="AA150">
        <v>9325.0009148155095</v>
      </c>
      <c r="AB150">
        <v>198.96069066592401</v>
      </c>
      <c r="AC150">
        <v>61.007602411703203</v>
      </c>
      <c r="AD150">
        <v>12.492711708286</v>
      </c>
      <c r="AE150">
        <v>209023.647580747</v>
      </c>
      <c r="AF150">
        <v>9946.4621277973201</v>
      </c>
      <c r="AG150">
        <v>2.4912793925759998E-3</v>
      </c>
      <c r="AH150">
        <v>1.9317896796669999E-3</v>
      </c>
      <c r="AI150">
        <v>326.29203637845097</v>
      </c>
      <c r="AJ150">
        <v>48.3912468689185</v>
      </c>
      <c r="AK150">
        <v>4.3131304375597397</v>
      </c>
      <c r="AL150">
        <v>0.40247950517701298</v>
      </c>
      <c r="AM150">
        <v>3.0303246531410001E-3</v>
      </c>
      <c r="AN150">
        <v>3.6695120358410001E-3</v>
      </c>
      <c r="AO150">
        <v>6.1174532700727001E-2</v>
      </c>
      <c r="AP150">
        <v>1.5468944187910999E-2</v>
      </c>
      <c r="AQ150">
        <v>0.37712097075434697</v>
      </c>
      <c r="AR150">
        <v>4.1085042051089003E-2</v>
      </c>
      <c r="AS150">
        <v>29.636606299815899</v>
      </c>
      <c r="AT150">
        <v>0.48908689578974202</v>
      </c>
      <c r="AU150">
        <v>3.4390056358513301</v>
      </c>
      <c r="AV150">
        <v>6.1696945111888002E-2</v>
      </c>
      <c r="AW150">
        <v>6.5227896480301001E-2</v>
      </c>
      <c r="AX150">
        <v>2.2657402754120001E-3</v>
      </c>
    </row>
    <row r="151" spans="1:50" x14ac:dyDescent="0.25">
      <c r="A151" t="s">
        <v>1157</v>
      </c>
      <c r="B151">
        <v>113.46970713133101</v>
      </c>
      <c r="C151">
        <v>578.76698753268897</v>
      </c>
      <c r="D151" s="63">
        <v>0.96892575069287101</v>
      </c>
      <c r="E151">
        <v>3.4932209418981001E-2</v>
      </c>
      <c r="F151" s="31">
        <f t="shared" si="20"/>
        <v>0.9955521049476308</v>
      </c>
      <c r="G151" s="31">
        <f t="shared" si="21"/>
        <v>3.4932209418981001E-2</v>
      </c>
      <c r="H151" s="52">
        <v>0.28553810674219299</v>
      </c>
      <c r="I151" s="52">
        <v>2.6084599897997999E-2</v>
      </c>
      <c r="J151" s="85">
        <v>0.39465304041681859</v>
      </c>
      <c r="K151" s="63">
        <v>3.3842613088391702</v>
      </c>
      <c r="L151">
        <v>0.31040853793765</v>
      </c>
      <c r="M151" s="32">
        <f t="shared" si="22"/>
        <v>3.4772617688180607</v>
      </c>
      <c r="N151" s="92">
        <f t="shared" si="23"/>
        <v>0.31040853793765</v>
      </c>
      <c r="O151" s="50">
        <v>3.4962709623641999</v>
      </c>
      <c r="P151" s="50">
        <v>0.32523252048455398</v>
      </c>
      <c r="Q151" s="77">
        <v>0.98600901985971012</v>
      </c>
      <c r="Y151">
        <v>38330.347449149202</v>
      </c>
      <c r="Z151">
        <v>566.08288911341799</v>
      </c>
      <c r="AA151">
        <v>10388.9203581406</v>
      </c>
      <c r="AB151">
        <v>235.32824549597501</v>
      </c>
      <c r="AC151">
        <v>183.225150579196</v>
      </c>
      <c r="AD151">
        <v>19.785070225489001</v>
      </c>
      <c r="AE151">
        <v>209019.089256195</v>
      </c>
      <c r="AF151">
        <v>9742.7848038839402</v>
      </c>
      <c r="AG151">
        <v>0.13645715001997599</v>
      </c>
      <c r="AH151">
        <v>1.7819297988380001E-2</v>
      </c>
      <c r="AI151">
        <v>315.972713286513</v>
      </c>
      <c r="AJ151">
        <v>47.602439471278302</v>
      </c>
      <c r="AK151">
        <v>8.0315266735251107</v>
      </c>
      <c r="AL151">
        <v>0.61865660141266099</v>
      </c>
      <c r="AM151">
        <v>0.25115320697538901</v>
      </c>
      <c r="AN151">
        <v>4.1949450813638003E-2</v>
      </c>
      <c r="AO151">
        <v>0.21566605814583401</v>
      </c>
      <c r="AP151">
        <v>3.6515405690968998E-2</v>
      </c>
      <c r="AQ151">
        <v>1.12590192184553</v>
      </c>
      <c r="AR151">
        <v>8.9467693673144999E-2</v>
      </c>
      <c r="AS151">
        <v>9.7685770503472096</v>
      </c>
      <c r="AT151">
        <v>0.29071383459424699</v>
      </c>
      <c r="AU151">
        <v>0.81322510247130597</v>
      </c>
      <c r="AV151">
        <v>1.6364271629442002E-2</v>
      </c>
      <c r="AW151">
        <v>0.114878899474501</v>
      </c>
      <c r="AX151">
        <v>4.0094414795029997E-3</v>
      </c>
    </row>
    <row r="152" spans="1:50" x14ac:dyDescent="0.25">
      <c r="A152" t="s">
        <v>1158</v>
      </c>
      <c r="B152">
        <v>125.62779868592401</v>
      </c>
      <c r="C152">
        <v>576.24283172547803</v>
      </c>
      <c r="D152" s="63">
        <v>2.4641307341236098</v>
      </c>
      <c r="E152">
        <v>6.8367638112404996E-2</v>
      </c>
      <c r="F152" s="31">
        <f t="shared" si="20"/>
        <v>2.5318457451137695</v>
      </c>
      <c r="G152" s="31">
        <f t="shared" si="21"/>
        <v>6.8367638112404996E-2</v>
      </c>
      <c r="H152" s="52">
        <v>0.31814110510073101</v>
      </c>
      <c r="I152" s="52">
        <v>1.9940154077124E-2</v>
      </c>
      <c r="J152" s="85">
        <v>0.44266797780221256</v>
      </c>
      <c r="K152" s="63">
        <v>7.7802376580722896</v>
      </c>
      <c r="L152">
        <v>0.46773983645165401</v>
      </c>
      <c r="M152" s="32">
        <f t="shared" si="22"/>
        <v>7.9940407940937206</v>
      </c>
      <c r="N152" s="92">
        <f t="shared" si="23"/>
        <v>0.46773983645165401</v>
      </c>
      <c r="O152" s="50">
        <v>3.1576918481451699</v>
      </c>
      <c r="P152" s="50">
        <v>0.19821674067895301</v>
      </c>
      <c r="Q152" s="77">
        <v>0.95772519239662279</v>
      </c>
      <c r="Y152">
        <v>40023.680604765403</v>
      </c>
      <c r="Z152">
        <v>652.96722005506001</v>
      </c>
      <c r="AA152">
        <v>10059.1211576857</v>
      </c>
      <c r="AB152">
        <v>220.06485835268899</v>
      </c>
      <c r="AC152">
        <v>77.750238781257195</v>
      </c>
      <c r="AD152">
        <v>5.4359914972474401</v>
      </c>
      <c r="AE152">
        <v>204422.54051107299</v>
      </c>
      <c r="AF152">
        <v>9578.2384225111291</v>
      </c>
      <c r="AG152">
        <v>2.3497993227289998E-3</v>
      </c>
      <c r="AH152">
        <v>1.868513628266E-3</v>
      </c>
      <c r="AI152">
        <v>426.930192171714</v>
      </c>
      <c r="AJ152">
        <v>63.1255432425449</v>
      </c>
      <c r="AK152">
        <v>7.5082160269531002</v>
      </c>
      <c r="AL152">
        <v>0.51665085271825595</v>
      </c>
      <c r="AM152">
        <v>4.1144848502909998E-3</v>
      </c>
      <c r="AN152">
        <v>4.2621096577559999E-3</v>
      </c>
      <c r="AO152">
        <v>6.8520775733466002E-2</v>
      </c>
      <c r="AP152">
        <v>1.6322932406055E-2</v>
      </c>
      <c r="AQ152">
        <v>0.69128068852307301</v>
      </c>
      <c r="AR152">
        <v>5.8720071714803E-2</v>
      </c>
      <c r="AS152">
        <v>20.4356575240989</v>
      </c>
      <c r="AT152">
        <v>0.314334609938906</v>
      </c>
      <c r="AU152">
        <v>1.9380952802182101</v>
      </c>
      <c r="AV152">
        <v>3.1331607731459002E-2</v>
      </c>
      <c r="AW152">
        <v>0.107640023080865</v>
      </c>
      <c r="AX152">
        <v>3.2369687755220001E-3</v>
      </c>
    </row>
    <row r="153" spans="1:50" x14ac:dyDescent="0.25">
      <c r="A153" t="s">
        <v>1159</v>
      </c>
      <c r="B153">
        <v>122.527206115672</v>
      </c>
      <c r="C153">
        <v>513.94913472629503</v>
      </c>
      <c r="D153" s="63">
        <v>5.4335159181669503</v>
      </c>
      <c r="E153">
        <v>0.48147304817478698</v>
      </c>
      <c r="F153" s="31">
        <f t="shared" si="20"/>
        <v>5.5828304756369462</v>
      </c>
      <c r="G153" s="31">
        <f t="shared" si="21"/>
        <v>0.48147304817478698</v>
      </c>
      <c r="H153" s="52">
        <v>0.34703381926834598</v>
      </c>
      <c r="I153" s="52">
        <v>2.5225136648698999E-2</v>
      </c>
      <c r="J153" s="85">
        <v>0.82029618192378906</v>
      </c>
      <c r="K153" s="63">
        <v>15.7106104136399</v>
      </c>
      <c r="L153">
        <v>1.29192580417681</v>
      </c>
      <c r="M153" s="32">
        <f t="shared" si="22"/>
        <v>16.142342440715204</v>
      </c>
      <c r="N153" s="92">
        <f t="shared" si="23"/>
        <v>1.29192580417681</v>
      </c>
      <c r="O153" s="50">
        <v>2.87972134691648</v>
      </c>
      <c r="P153" s="50">
        <v>0.20555294581705999</v>
      </c>
      <c r="Q153" s="77">
        <v>0.86801798953534026</v>
      </c>
      <c r="Y153">
        <v>38506.572137736097</v>
      </c>
      <c r="Z153">
        <v>675.94757936821895</v>
      </c>
      <c r="AA153">
        <v>10458.8354652365</v>
      </c>
      <c r="AB153">
        <v>241.16059207981201</v>
      </c>
      <c r="AC153">
        <v>72.301550930655097</v>
      </c>
      <c r="AD153">
        <v>5.7827507481348297</v>
      </c>
      <c r="AE153">
        <v>214300.31753280299</v>
      </c>
      <c r="AF153">
        <v>10124.677299961</v>
      </c>
      <c r="AG153">
        <v>8.8841101400249992E-3</v>
      </c>
      <c r="AH153">
        <v>3.5313423472239998E-3</v>
      </c>
      <c r="AI153">
        <v>439.42048620562798</v>
      </c>
      <c r="AJ153">
        <v>64.996578756884702</v>
      </c>
      <c r="AK153">
        <v>6.3918033040556699</v>
      </c>
      <c r="AL153">
        <v>0.48946816482912398</v>
      </c>
      <c r="AM153">
        <v>1.2217834778584E-2</v>
      </c>
      <c r="AN153">
        <v>7.1360567719200001E-3</v>
      </c>
      <c r="AO153">
        <v>0.104860864382834</v>
      </c>
      <c r="AP153">
        <v>1.9647106593362999E-2</v>
      </c>
      <c r="AQ153">
        <v>1.02434202741494</v>
      </c>
      <c r="AR153">
        <v>7.0348994065352E-2</v>
      </c>
      <c r="AS153">
        <v>31.757235066668201</v>
      </c>
      <c r="AT153">
        <v>1.7641041369631101</v>
      </c>
      <c r="AU153">
        <v>3.6095883385789098</v>
      </c>
      <c r="AV153">
        <v>0.25342952687225001</v>
      </c>
      <c r="AW153">
        <v>9.06340305269E-2</v>
      </c>
      <c r="AX153">
        <v>3.0806898065389998E-3</v>
      </c>
    </row>
    <row r="154" spans="1:50" x14ac:dyDescent="0.25">
      <c r="A154" t="s">
        <v>1160</v>
      </c>
      <c r="B154">
        <v>115.87652093467</v>
      </c>
      <c r="C154">
        <v>551.74911752464595</v>
      </c>
      <c r="D154" s="63">
        <v>4.6587837582097897</v>
      </c>
      <c r="E154">
        <v>0.165636343616587</v>
      </c>
      <c r="F154" s="31">
        <f t="shared" si="20"/>
        <v>4.7868084563393527</v>
      </c>
      <c r="G154" s="31">
        <f t="shared" si="21"/>
        <v>0.165636343616587</v>
      </c>
      <c r="H154" s="52">
        <v>0.30688232919776198</v>
      </c>
      <c r="I154" s="52">
        <v>1.9961821595389E-2</v>
      </c>
      <c r="J154" s="85">
        <v>0.54658133134072062</v>
      </c>
      <c r="K154" s="63">
        <v>15.2001277614137</v>
      </c>
      <c r="L154">
        <v>0.89946678895568</v>
      </c>
      <c r="M154" s="32">
        <f t="shared" si="22"/>
        <v>15.617831580518098</v>
      </c>
      <c r="N154" s="92">
        <f t="shared" si="23"/>
        <v>0.89946678895568</v>
      </c>
      <c r="O154" s="50">
        <v>3.2708978316283801</v>
      </c>
      <c r="P154" s="50">
        <v>0.21288568835654401</v>
      </c>
      <c r="Q154" s="77">
        <v>0.9091978643566675</v>
      </c>
      <c r="Y154">
        <v>38516.592070441497</v>
      </c>
      <c r="Z154">
        <v>523.85147037445802</v>
      </c>
      <c r="AA154">
        <v>9576.7059545661305</v>
      </c>
      <c r="AB154">
        <v>215.607826214407</v>
      </c>
      <c r="AC154">
        <v>69.964434501170999</v>
      </c>
      <c r="AD154">
        <v>5.1177751849574697</v>
      </c>
      <c r="AE154">
        <v>210998.842220402</v>
      </c>
      <c r="AF154">
        <v>9769.5511298192596</v>
      </c>
      <c r="AG154">
        <v>1.4987971389968E-2</v>
      </c>
      <c r="AH154">
        <v>5.0608736041710001E-3</v>
      </c>
      <c r="AI154">
        <v>384.28624155866999</v>
      </c>
      <c r="AJ154">
        <v>57.217135555505401</v>
      </c>
      <c r="AK154">
        <v>8.7405659402363405</v>
      </c>
      <c r="AL154">
        <v>0.66164589154129705</v>
      </c>
      <c r="AM154">
        <v>6.0116384920159997E-3</v>
      </c>
      <c r="AN154">
        <v>5.5297383305859997E-3</v>
      </c>
      <c r="AO154">
        <v>6.7793365051080995E-2</v>
      </c>
      <c r="AP154">
        <v>1.7420815770960999E-2</v>
      </c>
      <c r="AQ154">
        <v>0.53011033830411802</v>
      </c>
      <c r="AR154">
        <v>5.4850363807648003E-2</v>
      </c>
      <c r="AS154">
        <v>31.475968987539101</v>
      </c>
      <c r="AT154">
        <v>0.63379262821749704</v>
      </c>
      <c r="AU154">
        <v>4.0392959354508902</v>
      </c>
      <c r="AV154">
        <v>7.8780255902024005E-2</v>
      </c>
      <c r="AW154">
        <v>0.118547942116062</v>
      </c>
      <c r="AX154">
        <v>3.755906583031E-3</v>
      </c>
    </row>
    <row r="155" spans="1:50" x14ac:dyDescent="0.25">
      <c r="A155" t="s">
        <v>1161</v>
      </c>
      <c r="B155">
        <v>127.2665787243</v>
      </c>
      <c r="C155">
        <v>612.66204752322597</v>
      </c>
      <c r="D155" s="63">
        <v>3.62445387168157</v>
      </c>
      <c r="E155">
        <v>9.6085523475122003E-2</v>
      </c>
      <c r="F155" s="31">
        <f t="shared" si="20"/>
        <v>3.7240548913659142</v>
      </c>
      <c r="G155" s="31">
        <f t="shared" si="21"/>
        <v>9.6085523475122003E-2</v>
      </c>
      <c r="H155" s="52">
        <v>0.30303150422790798</v>
      </c>
      <c r="I155" s="52">
        <v>2.3936631505348999E-2</v>
      </c>
      <c r="J155" s="85">
        <v>0.33561404813471363</v>
      </c>
      <c r="K155" s="63">
        <v>11.881219223828101</v>
      </c>
      <c r="L155">
        <v>0.68266343483856196</v>
      </c>
      <c r="M155" s="32">
        <f t="shared" si="22"/>
        <v>12.207718495630804</v>
      </c>
      <c r="N155" s="92">
        <f t="shared" si="23"/>
        <v>0.68266343483856196</v>
      </c>
      <c r="O155" s="50">
        <v>3.29420893127369</v>
      </c>
      <c r="P155" s="50">
        <v>0.20951583625649201</v>
      </c>
      <c r="Q155" s="77">
        <v>0.90339964995750588</v>
      </c>
      <c r="Y155">
        <v>37728.108487497702</v>
      </c>
      <c r="Z155">
        <v>535.08209803574005</v>
      </c>
      <c r="AA155">
        <v>9115.0171640415192</v>
      </c>
      <c r="AB155">
        <v>193.052237307421</v>
      </c>
      <c r="AC155">
        <v>55.315897966096998</v>
      </c>
      <c r="AD155">
        <v>4.2873420884863904</v>
      </c>
      <c r="AE155">
        <v>213226.586856571</v>
      </c>
      <c r="AF155">
        <v>9998.88144045023</v>
      </c>
      <c r="AG155" t="s">
        <v>141</v>
      </c>
      <c r="AH155">
        <v>7.4863781808300002E-4</v>
      </c>
      <c r="AI155">
        <v>253.67557174628601</v>
      </c>
      <c r="AJ155">
        <v>38.233459854332402</v>
      </c>
      <c r="AK155">
        <v>7.6366515691105903</v>
      </c>
      <c r="AL155">
        <v>0.53829357390443799</v>
      </c>
      <c r="AM155">
        <v>3.2246949617599999E-3</v>
      </c>
      <c r="AN155">
        <v>3.9049095648270001E-3</v>
      </c>
      <c r="AO155">
        <v>6.9246092241697005E-2</v>
      </c>
      <c r="AP155">
        <v>1.6979850217455E-2</v>
      </c>
      <c r="AQ155">
        <v>0.36478113721766497</v>
      </c>
      <c r="AR155">
        <v>4.1657538284931003E-2</v>
      </c>
      <c r="AS155">
        <v>23.6400653467959</v>
      </c>
      <c r="AT155">
        <v>0.38228045211224998</v>
      </c>
      <c r="AU155">
        <v>3.24598532247024</v>
      </c>
      <c r="AV155">
        <v>5.6900190452569999E-2</v>
      </c>
      <c r="AW155">
        <v>0.12255781775666</v>
      </c>
      <c r="AX155">
        <v>3.3480953636380001E-3</v>
      </c>
    </row>
    <row r="156" spans="1:50" x14ac:dyDescent="0.25">
      <c r="A156" t="s">
        <v>1162</v>
      </c>
      <c r="B156">
        <v>182.34029457782199</v>
      </c>
      <c r="C156">
        <v>860.20211611509899</v>
      </c>
      <c r="D156" s="63">
        <v>2.9284518005562901</v>
      </c>
      <c r="E156">
        <v>6.6195844321281005E-2</v>
      </c>
      <c r="F156" s="31">
        <f t="shared" si="20"/>
        <v>3.0089264860560223</v>
      </c>
      <c r="G156" s="31">
        <f t="shared" si="21"/>
        <v>6.6195844321281005E-2</v>
      </c>
      <c r="H156" s="52">
        <v>0.309614484188935</v>
      </c>
      <c r="I156" s="52">
        <v>1.7544626006818002E-2</v>
      </c>
      <c r="J156" s="85">
        <v>0.39890529399223407</v>
      </c>
      <c r="K156" s="63">
        <v>9.4583589196887399</v>
      </c>
      <c r="L156">
        <v>0.44870595254037099</v>
      </c>
      <c r="M156" s="32">
        <f t="shared" si="22"/>
        <v>9.7182773036146592</v>
      </c>
      <c r="N156" s="92">
        <f t="shared" si="23"/>
        <v>0.44870595254037099</v>
      </c>
      <c r="O156" s="50">
        <v>3.2250362625453599</v>
      </c>
      <c r="P156" s="50">
        <v>0.167252053805478</v>
      </c>
      <c r="Q156" s="77">
        <v>0.91476424960349045</v>
      </c>
      <c r="Y156">
        <v>36700.691586320303</v>
      </c>
      <c r="Z156">
        <v>515.68550372128902</v>
      </c>
      <c r="AA156">
        <v>9253.8126932729792</v>
      </c>
      <c r="AB156">
        <v>211.39730607376299</v>
      </c>
      <c r="AC156">
        <v>63.0396736973548</v>
      </c>
      <c r="AD156">
        <v>5.0053390959358799</v>
      </c>
      <c r="AE156">
        <v>215556.106064438</v>
      </c>
      <c r="AF156">
        <v>10027.8392929866</v>
      </c>
      <c r="AG156">
        <v>1.4219004049912E-2</v>
      </c>
      <c r="AH156">
        <v>4.7682859350190003E-3</v>
      </c>
      <c r="AI156">
        <v>356.49627381154602</v>
      </c>
      <c r="AJ156">
        <v>52.885643198257299</v>
      </c>
      <c r="AK156">
        <v>10.577282314506499</v>
      </c>
      <c r="AL156">
        <v>0.72185807389474499</v>
      </c>
      <c r="AM156">
        <v>5.4306104704571999E-2</v>
      </c>
      <c r="AN156">
        <v>1.6068644051393001E-2</v>
      </c>
      <c r="AO156">
        <v>0.107044533932039</v>
      </c>
      <c r="AP156">
        <v>2.1185652625917002E-2</v>
      </c>
      <c r="AQ156">
        <v>0.68010263520962599</v>
      </c>
      <c r="AR156">
        <v>5.8135459518258999E-2</v>
      </c>
      <c r="AS156">
        <v>30.1856009797818</v>
      </c>
      <c r="AT156">
        <v>0.341608768455052</v>
      </c>
      <c r="AU156">
        <v>3.6940739204929001</v>
      </c>
      <c r="AV156">
        <v>4.8461173131214001E-2</v>
      </c>
      <c r="AW156">
        <v>0.17285233231889899</v>
      </c>
      <c r="AX156">
        <v>4.6535781141019998E-3</v>
      </c>
    </row>
    <row r="157" spans="1:50" x14ac:dyDescent="0.25">
      <c r="A157" t="s">
        <v>1163</v>
      </c>
      <c r="B157">
        <v>151.61555430647601</v>
      </c>
      <c r="C157">
        <v>705.586017123543</v>
      </c>
      <c r="D157" s="63">
        <v>3.4188897944469798</v>
      </c>
      <c r="E157">
        <v>8.4716376982852004E-2</v>
      </c>
      <c r="F157" s="31">
        <f t="shared" si="20"/>
        <v>3.5128418550252349</v>
      </c>
      <c r="G157" s="31">
        <f t="shared" si="21"/>
        <v>8.4716376982852004E-2</v>
      </c>
      <c r="H157" s="52">
        <v>0.31364548673358</v>
      </c>
      <c r="I157" s="52">
        <v>2.0701595996008001E-2</v>
      </c>
      <c r="J157" s="85">
        <v>0.37542006984885973</v>
      </c>
      <c r="K157" s="63">
        <v>10.9113434033579</v>
      </c>
      <c r="L157">
        <v>0.59266916855646401</v>
      </c>
      <c r="M157" s="32">
        <f t="shared" si="22"/>
        <v>11.211190212719082</v>
      </c>
      <c r="N157" s="92">
        <f t="shared" si="23"/>
        <v>0.59266916855646401</v>
      </c>
      <c r="O157" s="50">
        <v>3.1911757751395502</v>
      </c>
      <c r="P157" s="50">
        <v>0.18539062569612999</v>
      </c>
      <c r="Q157" s="77">
        <v>0.93496868958196389</v>
      </c>
      <c r="Y157">
        <v>36448.253468790397</v>
      </c>
      <c r="Z157">
        <v>576.40366025525805</v>
      </c>
      <c r="AA157">
        <v>9289.1089670392503</v>
      </c>
      <c r="AB157">
        <v>206.780243168352</v>
      </c>
      <c r="AC157">
        <v>57.112055387047299</v>
      </c>
      <c r="AD157">
        <v>4.5223195562858596</v>
      </c>
      <c r="AE157">
        <v>217834.22165326501</v>
      </c>
      <c r="AF157">
        <v>10303.5982922863</v>
      </c>
      <c r="AG157" t="s">
        <v>142</v>
      </c>
      <c r="AH157">
        <v>3.6061230507799998E-4</v>
      </c>
      <c r="AI157">
        <v>299.27702194261099</v>
      </c>
      <c r="AJ157">
        <v>44.869568092182</v>
      </c>
      <c r="AK157">
        <v>8.9879475258851897</v>
      </c>
      <c r="AL157">
        <v>0.543486034459012</v>
      </c>
      <c r="AM157">
        <v>3.1152720952309998E-3</v>
      </c>
      <c r="AN157">
        <v>3.7724051254339999E-3</v>
      </c>
      <c r="AO157">
        <v>5.9889524803426998E-2</v>
      </c>
      <c r="AP157">
        <v>1.5517173650654E-2</v>
      </c>
      <c r="AQ157">
        <v>0.57543784624171102</v>
      </c>
      <c r="AR157">
        <v>5.2264644802677999E-2</v>
      </c>
      <c r="AS157">
        <v>26.975455088385502</v>
      </c>
      <c r="AT157">
        <v>0.30344689783881401</v>
      </c>
      <c r="AU157">
        <v>3.4036611133406698</v>
      </c>
      <c r="AV157">
        <v>4.1238614527303999E-2</v>
      </c>
      <c r="AW157">
        <v>0.13632269763670099</v>
      </c>
      <c r="AX157">
        <v>3.6713933425869998E-3</v>
      </c>
    </row>
    <row r="158" spans="1:50" x14ac:dyDescent="0.25">
      <c r="A158" t="s">
        <v>1164</v>
      </c>
      <c r="B158">
        <v>137.08033156488</v>
      </c>
      <c r="C158">
        <v>648.857077597939</v>
      </c>
      <c r="D158" s="63">
        <v>3.0780788944871502</v>
      </c>
      <c r="E158">
        <v>8.0210341268036001E-2</v>
      </c>
      <c r="F158" s="31">
        <f t="shared" si="20"/>
        <v>3.1626653749373874</v>
      </c>
      <c r="G158" s="31">
        <f t="shared" si="21"/>
        <v>8.0210341268036001E-2</v>
      </c>
      <c r="H158" s="52">
        <v>0.30819243235232002</v>
      </c>
      <c r="I158" s="52">
        <v>1.9584457973426998E-2</v>
      </c>
      <c r="J158" s="85">
        <v>0.41007286373398172</v>
      </c>
      <c r="K158" s="63">
        <v>10.023698682915001</v>
      </c>
      <c r="L158">
        <v>0.54810383449950995</v>
      </c>
      <c r="M158" s="32">
        <f t="shared" si="22"/>
        <v>10.299152763770433</v>
      </c>
      <c r="N158" s="92">
        <f t="shared" si="23"/>
        <v>0.54810383449950995</v>
      </c>
      <c r="O158" s="50">
        <v>3.2486827477409301</v>
      </c>
      <c r="P158" s="50">
        <v>0.19448356275253301</v>
      </c>
      <c r="Q158" s="77">
        <v>0.91339627812608415</v>
      </c>
      <c r="Y158">
        <v>39344.101929410703</v>
      </c>
      <c r="Z158">
        <v>602.90296114339799</v>
      </c>
      <c r="AA158">
        <v>8965.6543524478093</v>
      </c>
      <c r="AB158">
        <v>204.02765479892699</v>
      </c>
      <c r="AC158">
        <v>42.351448600681799</v>
      </c>
      <c r="AD158">
        <v>3.9869799709614502</v>
      </c>
      <c r="AE158">
        <v>209677.64344963699</v>
      </c>
      <c r="AF158">
        <v>9815.8606706490391</v>
      </c>
      <c r="AG158">
        <v>1.8820359707379001E-2</v>
      </c>
      <c r="AH158">
        <v>5.5138928453949999E-3</v>
      </c>
      <c r="AI158">
        <v>277.19895632924499</v>
      </c>
      <c r="AJ158">
        <v>41.713082175722803</v>
      </c>
      <c r="AK158">
        <v>8.68245681092883</v>
      </c>
      <c r="AL158">
        <v>0.59626615641686997</v>
      </c>
      <c r="AM158">
        <v>2.2486612213546E-2</v>
      </c>
      <c r="AN158">
        <v>1.0394072705083E-2</v>
      </c>
      <c r="AO158">
        <v>8.1913287732059997E-2</v>
      </c>
      <c r="AP158">
        <v>1.861909814308E-2</v>
      </c>
      <c r="AQ158">
        <v>0.52120746085978897</v>
      </c>
      <c r="AR158">
        <v>6.0247890137302001E-2</v>
      </c>
      <c r="AS158">
        <v>23.526669205894802</v>
      </c>
      <c r="AT158">
        <v>0.27031022223923901</v>
      </c>
      <c r="AU158">
        <v>2.96655698207165</v>
      </c>
      <c r="AV158">
        <v>4.4500530020710999E-2</v>
      </c>
      <c r="AW158">
        <v>0.131741739293012</v>
      </c>
      <c r="AX158">
        <v>3.6820776816209998E-3</v>
      </c>
    </row>
    <row r="159" spans="1:50" x14ac:dyDescent="0.25">
      <c r="A159" t="s">
        <v>1165</v>
      </c>
      <c r="B159">
        <v>156.75075017959401</v>
      </c>
      <c r="C159">
        <v>717.24376061119005</v>
      </c>
      <c r="D159" s="63">
        <v>2.6885665386155302</v>
      </c>
      <c r="E159">
        <v>6.6687418768355003E-2</v>
      </c>
      <c r="F159" s="31">
        <f t="shared" si="20"/>
        <v>2.7624491091256846</v>
      </c>
      <c r="G159" s="31">
        <f t="shared" si="21"/>
        <v>6.6687418768355003E-2</v>
      </c>
      <c r="H159" s="52">
        <v>0.31893448124256302</v>
      </c>
      <c r="I159" s="52">
        <v>1.9732656227033001E-2</v>
      </c>
      <c r="J159" s="85">
        <v>0.40090275777391721</v>
      </c>
      <c r="K159" s="63">
        <v>8.4175990546218706</v>
      </c>
      <c r="L159">
        <v>0.43053195126827798</v>
      </c>
      <c r="M159" s="32">
        <f t="shared" si="22"/>
        <v>8.6489170624698595</v>
      </c>
      <c r="N159" s="92">
        <f t="shared" si="23"/>
        <v>0.43053195126827798</v>
      </c>
      <c r="O159" s="50">
        <v>3.1330629797115601</v>
      </c>
      <c r="P159" s="50">
        <v>0.17579301652148499</v>
      </c>
      <c r="Q159" s="77">
        <v>0.91155873768991535</v>
      </c>
      <c r="Y159">
        <v>37961.055961068603</v>
      </c>
      <c r="Z159">
        <v>535.92481790643797</v>
      </c>
      <c r="AA159">
        <v>9198.4217052558797</v>
      </c>
      <c r="AB159">
        <v>194.326016631573</v>
      </c>
      <c r="AC159">
        <v>31.7967520643551</v>
      </c>
      <c r="AD159">
        <v>3.17948250750077</v>
      </c>
      <c r="AE159">
        <v>211074.167577243</v>
      </c>
      <c r="AF159">
        <v>9763.2048910759604</v>
      </c>
      <c r="AG159" t="s">
        <v>141</v>
      </c>
      <c r="AH159">
        <v>5.5136990130899999E-4</v>
      </c>
      <c r="AI159">
        <v>265.98280589901401</v>
      </c>
      <c r="AJ159">
        <v>39.910539297497401</v>
      </c>
      <c r="AK159">
        <v>9.1900945478525404</v>
      </c>
      <c r="AL159">
        <v>0.56326317339815402</v>
      </c>
      <c r="AM159">
        <v>2.0878409411659998E-3</v>
      </c>
      <c r="AN159">
        <v>3.1766517547059999E-3</v>
      </c>
      <c r="AO159">
        <v>5.2774322591260997E-2</v>
      </c>
      <c r="AP159">
        <v>1.4978037698478001E-2</v>
      </c>
      <c r="AQ159">
        <v>0.42453869463162702</v>
      </c>
      <c r="AR159">
        <v>4.5459789560805E-2</v>
      </c>
      <c r="AS159">
        <v>22.302238767768898</v>
      </c>
      <c r="AT159">
        <v>0.360080420670432</v>
      </c>
      <c r="AU159">
        <v>2.8784041628544901</v>
      </c>
      <c r="AV159">
        <v>5.2186608787896001E-2</v>
      </c>
      <c r="AW159">
        <v>0.146509819337372</v>
      </c>
      <c r="AX159">
        <v>3.8166105752829999E-3</v>
      </c>
    </row>
    <row r="160" spans="1:50" x14ac:dyDescent="0.25">
      <c r="A160" t="s">
        <v>1166</v>
      </c>
      <c r="B160">
        <v>162.342924470611</v>
      </c>
      <c r="C160">
        <v>800.15408874696197</v>
      </c>
      <c r="D160" s="63">
        <v>1.3229635952268901</v>
      </c>
      <c r="E160">
        <v>3.2614199269790999E-2</v>
      </c>
      <c r="F160" s="31">
        <f t="shared" si="20"/>
        <v>1.3593190097955217</v>
      </c>
      <c r="G160" s="31">
        <f t="shared" si="21"/>
        <v>3.2614199269790999E-2</v>
      </c>
      <c r="H160" s="52">
        <v>0.29597759693093001</v>
      </c>
      <c r="I160" s="52">
        <v>1.6224165536320001E-2</v>
      </c>
      <c r="J160" s="85">
        <v>0.44973356108365709</v>
      </c>
      <c r="K160" s="63">
        <v>4.4886469646469003</v>
      </c>
      <c r="L160">
        <v>0.22826783048635699</v>
      </c>
      <c r="M160" s="32">
        <f t="shared" si="22"/>
        <v>4.6119962554669396</v>
      </c>
      <c r="N160" s="92">
        <f t="shared" si="23"/>
        <v>0.22826783048635699</v>
      </c>
      <c r="O160" s="50">
        <v>3.38603848555339</v>
      </c>
      <c r="P160" s="50">
        <v>0.185705380375188</v>
      </c>
      <c r="Q160" s="77">
        <v>0.92724962299262192</v>
      </c>
      <c r="Y160">
        <v>40496.859751620897</v>
      </c>
      <c r="Z160">
        <v>559.40982533260399</v>
      </c>
      <c r="AA160">
        <v>9582.2030423522501</v>
      </c>
      <c r="AB160">
        <v>206.08143578655299</v>
      </c>
      <c r="AC160">
        <v>102.737021844916</v>
      </c>
      <c r="AD160">
        <v>6.9429459029278204</v>
      </c>
      <c r="AE160">
        <v>205206.96347957099</v>
      </c>
      <c r="AF160">
        <v>9480.6988985347307</v>
      </c>
      <c r="AG160">
        <v>6.3125655606799998E-4</v>
      </c>
      <c r="AH160">
        <v>1.0137441272190001E-3</v>
      </c>
      <c r="AI160">
        <v>382.12421505889102</v>
      </c>
      <c r="AJ160">
        <v>56.874926272735003</v>
      </c>
      <c r="AK160">
        <v>10.5566571721145</v>
      </c>
      <c r="AL160">
        <v>0.64102423216617399</v>
      </c>
      <c r="AM160">
        <v>3.2978031892679999E-3</v>
      </c>
      <c r="AN160">
        <v>3.9934391839830004E-3</v>
      </c>
      <c r="AO160">
        <v>8.8824584366890003E-2</v>
      </c>
      <c r="AP160">
        <v>1.9458606800658002E-2</v>
      </c>
      <c r="AQ160">
        <v>0.82440993393223805</v>
      </c>
      <c r="AR160">
        <v>7.1142673923332997E-2</v>
      </c>
      <c r="AS160">
        <v>16.5381176548605</v>
      </c>
      <c r="AT160">
        <v>0.27779495709895202</v>
      </c>
      <c r="AU160">
        <v>1.5825883349050101</v>
      </c>
      <c r="AV160">
        <v>2.3082715438712001E-2</v>
      </c>
      <c r="AW160">
        <v>0.16371567654944799</v>
      </c>
      <c r="AX160">
        <v>4.6170104634790004E-3</v>
      </c>
    </row>
    <row r="161" spans="1:50" x14ac:dyDescent="0.25">
      <c r="A161" t="s">
        <v>1167</v>
      </c>
      <c r="B161">
        <v>161.478562333573</v>
      </c>
      <c r="C161">
        <v>723.58683657919801</v>
      </c>
      <c r="D161" s="63">
        <v>2.9271171404532899</v>
      </c>
      <c r="E161">
        <v>7.1982484923485995E-2</v>
      </c>
      <c r="F161" s="31">
        <f t="shared" si="20"/>
        <v>3.0075551491151051</v>
      </c>
      <c r="G161" s="31">
        <f t="shared" si="21"/>
        <v>7.1982484923485995E-2</v>
      </c>
      <c r="H161" s="52">
        <v>0.32585343283686102</v>
      </c>
      <c r="I161" s="52">
        <v>2.0919396150558999E-2</v>
      </c>
      <c r="J161" s="85">
        <v>0.38305390008400764</v>
      </c>
      <c r="K161" s="63">
        <v>8.97249226797293</v>
      </c>
      <c r="L161">
        <v>0.45153033012545302</v>
      </c>
      <c r="M161" s="32">
        <f t="shared" si="22"/>
        <v>9.219058898598961</v>
      </c>
      <c r="N161" s="92">
        <f t="shared" si="23"/>
        <v>0.45153033012545302</v>
      </c>
      <c r="O161" s="50">
        <v>3.0738176284905299</v>
      </c>
      <c r="P161" s="50">
        <v>0.17073175513836</v>
      </c>
      <c r="Q161" s="77">
        <v>0.90601967167648678</v>
      </c>
      <c r="Y161">
        <v>37933.916577499498</v>
      </c>
      <c r="Z161">
        <v>652.23992288430497</v>
      </c>
      <c r="AA161">
        <v>9151.5373897458994</v>
      </c>
      <c r="AB161">
        <v>238.82170355557599</v>
      </c>
      <c r="AC161">
        <v>29.019963160213901</v>
      </c>
      <c r="AD161">
        <v>3.1038082136681102</v>
      </c>
      <c r="AE161">
        <v>214128.64822140001</v>
      </c>
      <c r="AF161">
        <v>9992.7146021883109</v>
      </c>
      <c r="AG161">
        <v>4.2795252201100002E-4</v>
      </c>
      <c r="AH161">
        <v>8.1531572398500004E-4</v>
      </c>
      <c r="AI161">
        <v>282.66740995765502</v>
      </c>
      <c r="AJ161">
        <v>30.626724322364801</v>
      </c>
      <c r="AK161">
        <v>9.4088487283892892</v>
      </c>
      <c r="AL161">
        <v>0.63163454422926801</v>
      </c>
      <c r="AM161">
        <v>3.151784757065E-3</v>
      </c>
      <c r="AN161">
        <v>3.8166353577030001E-3</v>
      </c>
      <c r="AO161">
        <v>6.0591092621099997E-2</v>
      </c>
      <c r="AP161">
        <v>1.5685079593813E-2</v>
      </c>
      <c r="AQ161">
        <v>0.35535792852742298</v>
      </c>
      <c r="AR161">
        <v>4.0769045061835998E-2</v>
      </c>
      <c r="AS161">
        <v>23.904456990026802</v>
      </c>
      <c r="AT161">
        <v>0.39202502948059997</v>
      </c>
      <c r="AU161">
        <v>3.0273867649155699</v>
      </c>
      <c r="AV161">
        <v>4.7063711453599999E-2</v>
      </c>
      <c r="AW161">
        <v>0.14136435209634601</v>
      </c>
      <c r="AX161">
        <v>3.8279635259999998E-3</v>
      </c>
    </row>
    <row r="162" spans="1:50" x14ac:dyDescent="0.25">
      <c r="A162" t="s">
        <v>1168</v>
      </c>
      <c r="B162">
        <v>141.086982163388</v>
      </c>
      <c r="C162">
        <v>667.42453469596501</v>
      </c>
      <c r="D162" s="63">
        <v>3.0196410934143199</v>
      </c>
      <c r="E162">
        <v>7.7326060303047006E-2</v>
      </c>
      <c r="F162" s="31">
        <f t="shared" si="20"/>
        <v>3.1026216865278635</v>
      </c>
      <c r="G162" s="31">
        <f t="shared" si="21"/>
        <v>7.7326060303047006E-2</v>
      </c>
      <c r="H162" s="52">
        <v>0.30844526301543501</v>
      </c>
      <c r="I162" s="52">
        <v>2.1006092026239001E-2</v>
      </c>
      <c r="J162" s="85">
        <v>0.37601346566980204</v>
      </c>
      <c r="K162" s="63">
        <v>9.7418052819609908</v>
      </c>
      <c r="L162">
        <v>0.52385336121399195</v>
      </c>
      <c r="M162" s="32">
        <f t="shared" si="22"/>
        <v>10.00951285226026</v>
      </c>
      <c r="N162" s="92">
        <f t="shared" si="23"/>
        <v>0.52385336121399195</v>
      </c>
      <c r="O162" s="50">
        <v>3.25048463869543</v>
      </c>
      <c r="P162" s="50">
        <v>0.192267514358926</v>
      </c>
      <c r="Q162" s="77">
        <v>0.90910175537022442</v>
      </c>
      <c r="Y162">
        <v>39247.8705444199</v>
      </c>
      <c r="Z162">
        <v>689.19541174075403</v>
      </c>
      <c r="AA162">
        <v>9262.8807607639701</v>
      </c>
      <c r="AB162">
        <v>236.60125747728199</v>
      </c>
      <c r="AC162">
        <v>24.914360224112301</v>
      </c>
      <c r="AD162">
        <v>2.7620761619057301</v>
      </c>
      <c r="AE162">
        <v>210882.012102982</v>
      </c>
      <c r="AF162">
        <v>9944.8985114013594</v>
      </c>
      <c r="AG162">
        <v>1.5548455077969E-2</v>
      </c>
      <c r="AH162">
        <v>4.8517946782170003E-3</v>
      </c>
      <c r="AI162">
        <v>247.30026581151401</v>
      </c>
      <c r="AJ162">
        <v>26.8647480230124</v>
      </c>
      <c r="AK162">
        <v>7.7269266954614402</v>
      </c>
      <c r="AL162">
        <v>0.56643353249711403</v>
      </c>
      <c r="AM162">
        <v>5.1420159632798002E-2</v>
      </c>
      <c r="AN162">
        <v>1.5215763973299001E-2</v>
      </c>
      <c r="AO162">
        <v>7.4731731396769002E-2</v>
      </c>
      <c r="AP162">
        <v>1.7189069744249E-2</v>
      </c>
      <c r="AQ162">
        <v>0.43894893588281902</v>
      </c>
      <c r="AR162">
        <v>5.4737508096454002E-2</v>
      </c>
      <c r="AS162">
        <v>22.5284491433036</v>
      </c>
      <c r="AT162">
        <v>0.55695912845112805</v>
      </c>
      <c r="AU162">
        <v>2.7940021581943801</v>
      </c>
      <c r="AV162">
        <v>7.8630973545519997E-2</v>
      </c>
      <c r="AW162">
        <v>0.12698515747578301</v>
      </c>
      <c r="AX162">
        <v>4.060804504445E-3</v>
      </c>
    </row>
    <row r="163" spans="1:50" x14ac:dyDescent="0.25">
      <c r="A163" t="s">
        <v>1169</v>
      </c>
      <c r="B163">
        <v>135.49750295567401</v>
      </c>
      <c r="C163">
        <v>586.14304036663896</v>
      </c>
      <c r="D163" s="63">
        <v>8.6514191303214805</v>
      </c>
      <c r="E163">
        <v>0.31386434664930302</v>
      </c>
      <c r="F163" s="31">
        <f t="shared" si="20"/>
        <v>8.8891625801220648</v>
      </c>
      <c r="G163" s="31">
        <f t="shared" si="21"/>
        <v>0.31386434664930302</v>
      </c>
      <c r="H163" s="52">
        <v>0.33771345013944398</v>
      </c>
      <c r="I163" s="52">
        <v>2.1564302886542E-2</v>
      </c>
      <c r="J163" s="85">
        <v>0.56815596003667168</v>
      </c>
      <c r="K163" s="63">
        <v>25.641212623623201</v>
      </c>
      <c r="L163">
        <v>1.40061585396524</v>
      </c>
      <c r="M163" s="32">
        <f t="shared" si="22"/>
        <v>26.345840414091143</v>
      </c>
      <c r="N163" s="92">
        <f t="shared" si="23"/>
        <v>1.40061585396524</v>
      </c>
      <c r="O163" s="50">
        <v>2.95648530167658</v>
      </c>
      <c r="P163" s="50">
        <v>0.17947313218643701</v>
      </c>
      <c r="Q163" s="77">
        <v>0.89982231659505518</v>
      </c>
      <c r="Y163">
        <v>37730.952135145599</v>
      </c>
      <c r="Z163">
        <v>512.69115479082802</v>
      </c>
      <c r="AA163">
        <v>9504.7116764240891</v>
      </c>
      <c r="AB163">
        <v>235.98099783397001</v>
      </c>
      <c r="AC163">
        <v>72.701264294147407</v>
      </c>
      <c r="AD163">
        <v>6.8220179487800499</v>
      </c>
      <c r="AE163">
        <v>210356.009141441</v>
      </c>
      <c r="AF163">
        <v>9718.5882503736993</v>
      </c>
      <c r="AG163">
        <v>2.048909389638E-3</v>
      </c>
      <c r="AH163">
        <v>1.8142153909979999E-3</v>
      </c>
      <c r="AI163">
        <v>446.974498731788</v>
      </c>
      <c r="AJ163">
        <v>46.317843578533903</v>
      </c>
      <c r="AK163">
        <v>8.2368557196903804</v>
      </c>
      <c r="AL163">
        <v>0.55743161563453802</v>
      </c>
      <c r="AM163">
        <v>3.26119124428E-3</v>
      </c>
      <c r="AN163">
        <v>3.9491205048989998E-3</v>
      </c>
      <c r="AO163">
        <v>4.0678815531035001E-2</v>
      </c>
      <c r="AP163">
        <v>1.3066260509965E-2</v>
      </c>
      <c r="AQ163">
        <v>0.49771806047559403</v>
      </c>
      <c r="AR163">
        <v>4.9220599018327003E-2</v>
      </c>
      <c r="AS163">
        <v>52.226758509336896</v>
      </c>
      <c r="AT163">
        <v>1.09846453663346</v>
      </c>
      <c r="AU163">
        <v>7.4926773074093997</v>
      </c>
      <c r="AV163">
        <v>0.15628654035474299</v>
      </c>
      <c r="AW163">
        <v>0.118448362502084</v>
      </c>
      <c r="AX163">
        <v>3.9623903291980001E-3</v>
      </c>
    </row>
    <row r="164" spans="1:50" x14ac:dyDescent="0.25">
      <c r="A164" t="s">
        <v>1170</v>
      </c>
      <c r="B164">
        <v>130.580532636448</v>
      </c>
      <c r="C164">
        <v>638.709511739302</v>
      </c>
      <c r="D164" s="63">
        <v>2.8915481159616601</v>
      </c>
      <c r="E164">
        <v>7.8646725780702004E-2</v>
      </c>
      <c r="F164" s="31">
        <f t="shared" si="20"/>
        <v>2.9710086777490026</v>
      </c>
      <c r="G164" s="31">
        <f t="shared" si="21"/>
        <v>7.8646725780702004E-2</v>
      </c>
      <c r="H164" s="52">
        <v>0.298253948534832</v>
      </c>
      <c r="I164" s="52">
        <v>1.8634575470549999E-2</v>
      </c>
      <c r="J164" s="85">
        <v>0.43532832127385318</v>
      </c>
      <c r="K164" s="63">
        <v>9.7102636375182296</v>
      </c>
      <c r="L164">
        <v>0.54373735325132899</v>
      </c>
      <c r="M164" s="32">
        <f t="shared" si="22"/>
        <v>9.9771044344882611</v>
      </c>
      <c r="N164" s="92">
        <f t="shared" si="23"/>
        <v>0.54373735325132899</v>
      </c>
      <c r="O164" s="50">
        <v>3.3586003745872</v>
      </c>
      <c r="P164" s="50">
        <v>0.20579978258188</v>
      </c>
      <c r="Q164" s="77">
        <v>0.91384295471880528</v>
      </c>
      <c r="Y164">
        <v>38483.754041869703</v>
      </c>
      <c r="Z164">
        <v>522.92028649958297</v>
      </c>
      <c r="AA164">
        <v>9247.8560412555307</v>
      </c>
      <c r="AB164">
        <v>233.930459051632</v>
      </c>
      <c r="AC164">
        <v>27.889360390258901</v>
      </c>
      <c r="AD164">
        <v>3.1072476540830101</v>
      </c>
      <c r="AE164">
        <v>210479.48725745999</v>
      </c>
      <c r="AF164">
        <v>9724.2930218818601</v>
      </c>
      <c r="AG164">
        <v>8.3839311261700003E-4</v>
      </c>
      <c r="AH164">
        <v>1.156536374349E-3</v>
      </c>
      <c r="AI164">
        <v>291.448887334934</v>
      </c>
      <c r="AJ164">
        <v>31.345442030756399</v>
      </c>
      <c r="AK164">
        <v>8.1046827999786792</v>
      </c>
      <c r="AL164">
        <v>0.57245031842074801</v>
      </c>
      <c r="AM164">
        <v>8.6366424284900001E-4</v>
      </c>
      <c r="AN164">
        <v>2.024576536577E-3</v>
      </c>
      <c r="AO164">
        <v>6.9481813926180996E-2</v>
      </c>
      <c r="AP164">
        <v>1.7020645533771001E-2</v>
      </c>
      <c r="AQ164">
        <v>0.423069170432681</v>
      </c>
      <c r="AR164">
        <v>4.5144814688944997E-2</v>
      </c>
      <c r="AS164">
        <v>22.553652706809199</v>
      </c>
      <c r="AT164">
        <v>0.36250056192389901</v>
      </c>
      <c r="AU164">
        <v>2.7083558830830099</v>
      </c>
      <c r="AV164">
        <v>3.9735715587809001E-2</v>
      </c>
      <c r="AW164">
        <v>0.128166736610767</v>
      </c>
      <c r="AX164">
        <v>4.4636114048469998E-3</v>
      </c>
    </row>
    <row r="165" spans="1:50" x14ac:dyDescent="0.25">
      <c r="A165" t="s">
        <v>1171</v>
      </c>
      <c r="B165">
        <v>90.452782844827496</v>
      </c>
      <c r="C165">
        <v>358.736154771114</v>
      </c>
      <c r="D165" s="63">
        <v>10.448738945713499</v>
      </c>
      <c r="E165">
        <v>0.35275748980568999</v>
      </c>
      <c r="F165" s="31">
        <f t="shared" si="20"/>
        <v>10.735873253461152</v>
      </c>
      <c r="G165" s="31">
        <f t="shared" si="21"/>
        <v>0.35275748980568999</v>
      </c>
      <c r="H165" s="52">
        <v>0.36751415801881598</v>
      </c>
      <c r="I165" s="52">
        <v>2.8742413386391E-2</v>
      </c>
      <c r="J165" s="85">
        <v>0.43168127214204161</v>
      </c>
      <c r="K165" s="63">
        <v>28.497573744013501</v>
      </c>
      <c r="L165">
        <v>1.9009615646418101</v>
      </c>
      <c r="M165" s="32">
        <f t="shared" si="22"/>
        <v>29.280695147657323</v>
      </c>
      <c r="N165" s="92">
        <f t="shared" si="23"/>
        <v>1.9009615646418101</v>
      </c>
      <c r="O165" s="50">
        <v>2.7158600070787302</v>
      </c>
      <c r="P165" s="50">
        <v>0.20343826784391</v>
      </c>
      <c r="Q165" s="77">
        <v>0.8905128286523738</v>
      </c>
      <c r="Y165">
        <v>38823.085409266299</v>
      </c>
      <c r="Z165">
        <v>527.53114789486801</v>
      </c>
      <c r="AA165">
        <v>9377.6934331683206</v>
      </c>
      <c r="AB165">
        <v>238.88297556251501</v>
      </c>
      <c r="AC165">
        <v>26.7370402707806</v>
      </c>
      <c r="AD165">
        <v>4.3599109743031201</v>
      </c>
      <c r="AE165">
        <v>207971.85897741001</v>
      </c>
      <c r="AF165">
        <v>9608.4389189338799</v>
      </c>
      <c r="AG165">
        <v>2.3469415359159999E-3</v>
      </c>
      <c r="AH165">
        <v>1.900243601252E-3</v>
      </c>
      <c r="AI165">
        <v>367.95312944150299</v>
      </c>
      <c r="AJ165">
        <v>38.992090703746598</v>
      </c>
      <c r="AK165">
        <v>4.7736428352265197</v>
      </c>
      <c r="AL165">
        <v>0.41294400150023303</v>
      </c>
      <c r="AM165">
        <v>3.120115222744E-3</v>
      </c>
      <c r="AN165">
        <v>3.7782853199410001E-3</v>
      </c>
      <c r="AO165">
        <v>3.7910115502831999E-2</v>
      </c>
      <c r="AP165">
        <v>1.2336463324334E-2</v>
      </c>
      <c r="AQ165">
        <v>0.46836685600280598</v>
      </c>
      <c r="AR165">
        <v>4.8702236923318001E-2</v>
      </c>
      <c r="AS165">
        <v>39.102560204896001</v>
      </c>
      <c r="AT165">
        <v>0.59433828525372301</v>
      </c>
      <c r="AU165">
        <v>5.3235139167015397</v>
      </c>
      <c r="AV165">
        <v>7.2893803741456001E-2</v>
      </c>
      <c r="AW165">
        <v>6.9401337833335006E-2</v>
      </c>
      <c r="AX165">
        <v>2.7362143802139999E-3</v>
      </c>
    </row>
    <row r="166" spans="1:50" x14ac:dyDescent="0.25">
      <c r="A166" t="s">
        <v>1172</v>
      </c>
      <c r="B166">
        <v>141.29612114246001</v>
      </c>
      <c r="C166">
        <v>585.83722858566102</v>
      </c>
      <c r="D166" s="63">
        <v>5.5073096852120997</v>
      </c>
      <c r="E166">
        <v>0.14763367050787399</v>
      </c>
      <c r="F166" s="31">
        <f t="shared" si="20"/>
        <v>5.6586521163160999</v>
      </c>
      <c r="G166" s="31">
        <f t="shared" si="21"/>
        <v>0.14763367050787399</v>
      </c>
      <c r="H166" s="52">
        <v>0.35217334556222102</v>
      </c>
      <c r="I166" s="52">
        <v>2.1050342332483998E-2</v>
      </c>
      <c r="J166" s="85">
        <v>0.44848016401735813</v>
      </c>
      <c r="K166" s="63">
        <v>15.6136038870023</v>
      </c>
      <c r="L166">
        <v>0.83635498276568498</v>
      </c>
      <c r="M166" s="32">
        <f t="shared" si="22"/>
        <v>16.042670147230734</v>
      </c>
      <c r="N166" s="92">
        <f t="shared" si="23"/>
        <v>0.83635498276568498</v>
      </c>
      <c r="O166" s="50">
        <v>2.8385937566211399</v>
      </c>
      <c r="P166" s="50">
        <v>0.16956103985601101</v>
      </c>
      <c r="Q166" s="77">
        <v>0.89673612026669158</v>
      </c>
      <c r="Y166">
        <v>39354.952865313899</v>
      </c>
      <c r="Z166">
        <v>534.75820485489396</v>
      </c>
      <c r="AA166">
        <v>9833.1120906129399</v>
      </c>
      <c r="AB166">
        <v>234.79363205478199</v>
      </c>
      <c r="AC166">
        <v>91.803051447502895</v>
      </c>
      <c r="AD166">
        <v>7.8471056445612097</v>
      </c>
      <c r="AE166">
        <v>206509.67391400199</v>
      </c>
      <c r="AF166">
        <v>9540.8849914986495</v>
      </c>
      <c r="AG166">
        <v>4.19159651285E-4</v>
      </c>
      <c r="AH166">
        <v>7.9856394570800005E-4</v>
      </c>
      <c r="AI166">
        <v>500.21849107738001</v>
      </c>
      <c r="AJ166">
        <v>51.7665377618005</v>
      </c>
      <c r="AK166">
        <v>7.5680088456663102</v>
      </c>
      <c r="AL166">
        <v>0.49853098776395699</v>
      </c>
      <c r="AM166" t="s">
        <v>141</v>
      </c>
      <c r="AN166">
        <v>1.1800363741609999E-3</v>
      </c>
      <c r="AO166">
        <v>7.9110059858395004E-2</v>
      </c>
      <c r="AP166">
        <v>1.7735537700554999E-2</v>
      </c>
      <c r="AQ166">
        <v>0.61221114076892302</v>
      </c>
      <c r="AR166">
        <v>5.3831537669928001E-2</v>
      </c>
      <c r="AS166">
        <v>38.515699498568999</v>
      </c>
      <c r="AT166">
        <v>0.74863999822757399</v>
      </c>
      <c r="AU166">
        <v>4.5116385209617498</v>
      </c>
      <c r="AV166">
        <v>8.3307568780793997E-2</v>
      </c>
      <c r="AW166">
        <v>0.11208584361092901</v>
      </c>
      <c r="AX166">
        <v>3.515353467268E-3</v>
      </c>
    </row>
    <row r="167" spans="1:50" x14ac:dyDescent="0.25">
      <c r="A167" t="s">
        <v>1173</v>
      </c>
      <c r="B167">
        <v>164.45681732618701</v>
      </c>
      <c r="C167">
        <v>738.07804874985197</v>
      </c>
      <c r="D167" s="63">
        <v>2.8235457494095901</v>
      </c>
      <c r="E167">
        <v>6.8891009345608004E-2</v>
      </c>
      <c r="F167" s="31">
        <f t="shared" si="20"/>
        <v>2.9011375868899538</v>
      </c>
      <c r="G167" s="31">
        <f t="shared" si="21"/>
        <v>6.8891009345608004E-2</v>
      </c>
      <c r="H167" s="52">
        <v>0.32495282619738902</v>
      </c>
      <c r="I167" s="52">
        <v>2.0759833036278999E-2</v>
      </c>
      <c r="J167" s="85">
        <v>0.38191277082447594</v>
      </c>
      <c r="K167" s="63">
        <v>8.7233619698911493</v>
      </c>
      <c r="L167">
        <v>0.47684795988156498</v>
      </c>
      <c r="M167" s="32">
        <f t="shared" si="22"/>
        <v>8.9630824293140989</v>
      </c>
      <c r="N167" s="92">
        <f t="shared" si="23"/>
        <v>0.47684795988156498</v>
      </c>
      <c r="O167" s="50">
        <v>3.0766077360893198</v>
      </c>
      <c r="P167" s="50">
        <v>0.225752945280705</v>
      </c>
      <c r="Q167" s="77">
        <v>0.74496305967535925</v>
      </c>
      <c r="Y167">
        <v>39279.310436006897</v>
      </c>
      <c r="Z167">
        <v>533.73036955686996</v>
      </c>
      <c r="AA167">
        <v>9496.7538580525797</v>
      </c>
      <c r="AB167">
        <v>232.89879505820801</v>
      </c>
      <c r="AC167">
        <v>61.393511317529402</v>
      </c>
      <c r="AD167">
        <v>5.58572602438025</v>
      </c>
      <c r="AE167">
        <v>207097.431248404</v>
      </c>
      <c r="AF167">
        <v>9572.1375478890404</v>
      </c>
      <c r="AG167">
        <v>1.0901244989829999E-3</v>
      </c>
      <c r="AH167">
        <v>1.2609278740490001E-3</v>
      </c>
      <c r="AI167">
        <v>359.55230908332697</v>
      </c>
      <c r="AJ167">
        <v>38.0576147004654</v>
      </c>
      <c r="AK167">
        <v>8.8991777538621903</v>
      </c>
      <c r="AL167">
        <v>0.67577101475236001</v>
      </c>
      <c r="AM167">
        <v>5.121402903165E-3</v>
      </c>
      <c r="AN167">
        <v>4.7108586556409999E-3</v>
      </c>
      <c r="AO167">
        <v>7.1007237156528999E-2</v>
      </c>
      <c r="AP167">
        <v>1.6440597760037E-2</v>
      </c>
      <c r="AQ167">
        <v>0.56583830021135995</v>
      </c>
      <c r="AR167">
        <v>6.0229579385968998E-2</v>
      </c>
      <c r="AS167">
        <v>23.206104793074399</v>
      </c>
      <c r="AT167">
        <v>0.38228624084706803</v>
      </c>
      <c r="AU167">
        <v>2.7915581508974698</v>
      </c>
      <c r="AV167">
        <v>4.1261718761118997E-2</v>
      </c>
      <c r="AW167">
        <v>0.135325981783884</v>
      </c>
      <c r="AX167">
        <v>4.0578966153740001E-3</v>
      </c>
    </row>
    <row r="168" spans="1:50" x14ac:dyDescent="0.25">
      <c r="A168" t="s">
        <v>1174</v>
      </c>
      <c r="B168">
        <v>98.012722557210694</v>
      </c>
      <c r="C168">
        <v>390.55141653720199</v>
      </c>
      <c r="D168" s="63">
        <v>7.7737935073238997</v>
      </c>
      <c r="E168">
        <v>0.25301986096927298</v>
      </c>
      <c r="F168" s="31">
        <f t="shared" si="20"/>
        <v>7.9874195562562784</v>
      </c>
      <c r="G168" s="31">
        <f t="shared" si="21"/>
        <v>0.25301986096927298</v>
      </c>
      <c r="H168" s="52">
        <v>0.36625199038061801</v>
      </c>
      <c r="I168" s="52">
        <v>2.6360635553004001E-2</v>
      </c>
      <c r="J168" s="85">
        <v>0.45221579674819684</v>
      </c>
      <c r="K168" s="63">
        <v>21.333993534166201</v>
      </c>
      <c r="L168">
        <v>1.40190375022888</v>
      </c>
      <c r="M168" s="32">
        <f t="shared" si="22"/>
        <v>21.920257723247001</v>
      </c>
      <c r="N168" s="92">
        <f t="shared" si="23"/>
        <v>1.40190375022888</v>
      </c>
      <c r="O168" s="50">
        <v>2.73262617048715</v>
      </c>
      <c r="P168" s="50">
        <v>0.21249103555239299</v>
      </c>
      <c r="Q168" s="77">
        <v>0.8450563094220348</v>
      </c>
      <c r="Y168">
        <v>39669.429284815502</v>
      </c>
      <c r="Z168">
        <v>600.43021458701696</v>
      </c>
      <c r="AA168">
        <v>9652.7284162283795</v>
      </c>
      <c r="AB168">
        <v>230.46544433532301</v>
      </c>
      <c r="AC168">
        <v>52.0947770892775</v>
      </c>
      <c r="AD168">
        <v>4.8958948677213501</v>
      </c>
      <c r="AE168">
        <v>205590.75336341601</v>
      </c>
      <c r="AF168">
        <v>9577.5882230296793</v>
      </c>
      <c r="AG168">
        <v>3.2133625440540002E-3</v>
      </c>
      <c r="AH168">
        <v>2.14357320957E-3</v>
      </c>
      <c r="AI168">
        <v>388.20389934674301</v>
      </c>
      <c r="AJ168">
        <v>40.379263843221203</v>
      </c>
      <c r="AK168">
        <v>4.8382999014524897</v>
      </c>
      <c r="AL168">
        <v>0.35974725386698603</v>
      </c>
      <c r="AM168">
        <v>1.834422543505E-3</v>
      </c>
      <c r="AN168">
        <v>2.7910826835860002E-3</v>
      </c>
      <c r="AO168">
        <v>5.9356465715945002E-2</v>
      </c>
      <c r="AP168">
        <v>1.4877102258136E-2</v>
      </c>
      <c r="AQ168">
        <v>0.42541482851154</v>
      </c>
      <c r="AR168">
        <v>4.7896883948118002E-2</v>
      </c>
      <c r="AS168">
        <v>32.4783094660594</v>
      </c>
      <c r="AT168">
        <v>0.86996271116647494</v>
      </c>
      <c r="AU168">
        <v>3.99066615567286</v>
      </c>
      <c r="AV168">
        <v>0.10211791270264201</v>
      </c>
      <c r="AW168">
        <v>7.0193377684448E-2</v>
      </c>
      <c r="AX168">
        <v>3.0077127145410002E-3</v>
      </c>
    </row>
    <row r="169" spans="1:50" x14ac:dyDescent="0.25">
      <c r="A169" t="s">
        <v>1175</v>
      </c>
      <c r="B169">
        <v>154.64533241234699</v>
      </c>
      <c r="C169">
        <v>689.06729512946697</v>
      </c>
      <c r="D169" s="63">
        <v>3.8736949214079601</v>
      </c>
      <c r="E169">
        <v>9.6710187845232998E-2</v>
      </c>
      <c r="F169" s="31">
        <f t="shared" si="20"/>
        <v>3.9801451557819729</v>
      </c>
      <c r="G169" s="31">
        <f t="shared" si="21"/>
        <v>9.6710187845232998E-2</v>
      </c>
      <c r="H169" s="52">
        <v>0.32714524904959802</v>
      </c>
      <c r="I169" s="52">
        <v>1.9193534817496E-2</v>
      </c>
      <c r="J169" s="85">
        <v>0.4255322359804356</v>
      </c>
      <c r="K169" s="63">
        <v>11.8738793132075</v>
      </c>
      <c r="L169">
        <v>0.84304593440207598</v>
      </c>
      <c r="M169" s="32">
        <f t="shared" si="22"/>
        <v>12.200176882185973</v>
      </c>
      <c r="N169" s="92">
        <f t="shared" si="23"/>
        <v>0.84304593440207598</v>
      </c>
      <c r="O169" s="50">
        <v>3.0689524170523601</v>
      </c>
      <c r="P169" s="50">
        <v>0.17452250201585301</v>
      </c>
      <c r="Q169" s="77">
        <v>0.80094495044728076</v>
      </c>
      <c r="Y169">
        <v>39780.486089414502</v>
      </c>
      <c r="Z169">
        <v>627.28144510611196</v>
      </c>
      <c r="AA169">
        <v>9326.1310945449495</v>
      </c>
      <c r="AB169">
        <v>233.58332775863701</v>
      </c>
      <c r="AC169">
        <v>58.064028222182799</v>
      </c>
      <c r="AD169">
        <v>5.15727171796203</v>
      </c>
      <c r="AE169">
        <v>212116.567414444</v>
      </c>
      <c r="AF169">
        <v>10048.9443344671</v>
      </c>
      <c r="AG169">
        <v>6.2264381117410001E-3</v>
      </c>
      <c r="AH169">
        <v>2.9363313117790001E-3</v>
      </c>
      <c r="AI169">
        <v>325.25040536382301</v>
      </c>
      <c r="AJ169">
        <v>34.061416926300197</v>
      </c>
      <c r="AK169">
        <v>8.3387667964775503</v>
      </c>
      <c r="AL169">
        <v>0.51194714925194296</v>
      </c>
      <c r="AM169">
        <v>2.8033096714130002E-3</v>
      </c>
      <c r="AN169">
        <v>3.3946266005350002E-3</v>
      </c>
      <c r="AO169">
        <v>5.2948832397655E-2</v>
      </c>
      <c r="AP169">
        <v>1.3822183614302999E-2</v>
      </c>
      <c r="AQ169">
        <v>0.48876902311258003</v>
      </c>
      <c r="AR169">
        <v>4.8459066790892E-2</v>
      </c>
      <c r="AS169">
        <v>26.1193898926442</v>
      </c>
      <c r="AT169">
        <v>0.48307567494457998</v>
      </c>
      <c r="AU169">
        <v>3.3916639977456802</v>
      </c>
      <c r="AV169">
        <v>5.7910220987719002E-2</v>
      </c>
      <c r="AW169">
        <v>0.119906728110717</v>
      </c>
      <c r="AX169">
        <v>3.4120586162240001E-3</v>
      </c>
    </row>
    <row r="170" spans="1:50" x14ac:dyDescent="0.25">
      <c r="A170" t="s">
        <v>1176</v>
      </c>
      <c r="B170">
        <v>101.57873862753</v>
      </c>
      <c r="C170">
        <v>433.83957063042499</v>
      </c>
      <c r="D170" s="63">
        <v>4.8435161425622999</v>
      </c>
      <c r="E170">
        <v>0.18317934656830601</v>
      </c>
      <c r="F170" s="31">
        <f t="shared" si="20"/>
        <v>4.9766173389731598</v>
      </c>
      <c r="G170" s="31">
        <f t="shared" si="21"/>
        <v>0.18317934656830601</v>
      </c>
      <c r="H170" s="52">
        <v>0.34103641952053299</v>
      </c>
      <c r="I170" s="52">
        <v>2.8303517383925E-2</v>
      </c>
      <c r="J170" s="85">
        <v>0.45569693106065778</v>
      </c>
      <c r="K170" s="63">
        <v>14.200830020337801</v>
      </c>
      <c r="L170">
        <v>0.89748791399620997</v>
      </c>
      <c r="M170" s="32">
        <f t="shared" si="22"/>
        <v>14.591072854283285</v>
      </c>
      <c r="N170" s="92">
        <f t="shared" si="23"/>
        <v>0.89748791399620997</v>
      </c>
      <c r="O170" s="50">
        <v>2.9219304508311899</v>
      </c>
      <c r="P170" s="50">
        <v>0.21141533069972401</v>
      </c>
      <c r="Q170" s="77">
        <v>0.87347057124246541</v>
      </c>
      <c r="Y170">
        <v>35792.383441539903</v>
      </c>
      <c r="Z170">
        <v>521.18342879869203</v>
      </c>
      <c r="AA170">
        <v>9700.8159208999205</v>
      </c>
      <c r="AB170">
        <v>242.60758937968399</v>
      </c>
      <c r="AC170">
        <v>25.8005625390416</v>
      </c>
      <c r="AD170">
        <v>2.8710613621021799</v>
      </c>
      <c r="AE170">
        <v>219789.70292651001</v>
      </c>
      <c r="AF170">
        <v>10239.7432764639</v>
      </c>
      <c r="AG170">
        <v>2.6476402521400001E-4</v>
      </c>
      <c r="AH170">
        <v>6.5019412763299997E-4</v>
      </c>
      <c r="AI170">
        <v>237.577371869621</v>
      </c>
      <c r="AJ170">
        <v>25.9085094131296</v>
      </c>
      <c r="AK170">
        <v>5.5075384830544198</v>
      </c>
      <c r="AL170">
        <v>0.49247471018154598</v>
      </c>
      <c r="AM170">
        <v>3.2360209662059998E-3</v>
      </c>
      <c r="AN170">
        <v>3.9186407035580002E-3</v>
      </c>
      <c r="AO170">
        <v>6.6310369507006001E-2</v>
      </c>
      <c r="AP170">
        <v>1.6619913541735001E-2</v>
      </c>
      <c r="AQ170">
        <v>0.49444749789367198</v>
      </c>
      <c r="AR170">
        <v>5.0292295121906999E-2</v>
      </c>
      <c r="AS170">
        <v>22.341756476657899</v>
      </c>
      <c r="AT170">
        <v>0.577267957537826</v>
      </c>
      <c r="AU170">
        <v>3.0874540741885701</v>
      </c>
      <c r="AV170">
        <v>8.0162742190618003E-2</v>
      </c>
      <c r="AW170">
        <v>8.7086549761534002E-2</v>
      </c>
      <c r="AX170">
        <v>3.2293603780990002E-3</v>
      </c>
    </row>
    <row r="171" spans="1:50" x14ac:dyDescent="0.25">
      <c r="A171" t="s">
        <v>1177</v>
      </c>
      <c r="B171">
        <v>139.79364018921299</v>
      </c>
      <c r="C171">
        <v>654.45199890378399</v>
      </c>
      <c r="D171" s="63">
        <v>1.57463386297733</v>
      </c>
      <c r="E171">
        <v>4.2091744796321003E-2</v>
      </c>
      <c r="F171" s="31">
        <f t="shared" si="20"/>
        <v>1.617905247835451</v>
      </c>
      <c r="G171" s="31">
        <f t="shared" si="21"/>
        <v>4.2091744796321003E-2</v>
      </c>
      <c r="H171" s="52">
        <v>0.31183850512220801</v>
      </c>
      <c r="I171" s="52">
        <v>1.8498940540884998E-2</v>
      </c>
      <c r="J171" s="85">
        <v>0.45060937717067989</v>
      </c>
      <c r="K171" s="63">
        <v>5.0605676891856302</v>
      </c>
      <c r="L171">
        <v>0.27626598108718903</v>
      </c>
      <c r="M171" s="32">
        <f t="shared" si="22"/>
        <v>5.1996335236173117</v>
      </c>
      <c r="N171" s="92">
        <f t="shared" si="23"/>
        <v>0.27626598108718903</v>
      </c>
      <c r="O171" s="50">
        <v>3.2083472037096601</v>
      </c>
      <c r="P171" s="50">
        <v>0.190226405530764</v>
      </c>
      <c r="Q171" s="77">
        <v>0.92074364709996348</v>
      </c>
      <c r="Y171">
        <v>39867.252320179199</v>
      </c>
      <c r="Z171">
        <v>600.032639520717</v>
      </c>
      <c r="AA171">
        <v>9407.6240092610005</v>
      </c>
      <c r="AB171">
        <v>228.80877515439201</v>
      </c>
      <c r="AC171">
        <v>47.584704682470303</v>
      </c>
      <c r="AD171">
        <v>3.7822267671976699</v>
      </c>
      <c r="AE171">
        <v>206692.95755071199</v>
      </c>
      <c r="AF171">
        <v>9667.9327792434506</v>
      </c>
      <c r="AG171">
        <v>6.4635563570699999E-4</v>
      </c>
      <c r="AH171">
        <v>1.007049019892E-3</v>
      </c>
      <c r="AI171">
        <v>252.19327360108599</v>
      </c>
      <c r="AJ171">
        <v>37.675695372588599</v>
      </c>
      <c r="AK171">
        <v>8.2288527789166697</v>
      </c>
      <c r="AL171">
        <v>0.50781022578395996</v>
      </c>
      <c r="AM171">
        <v>3.1792445001489998E-3</v>
      </c>
      <c r="AN171">
        <v>3.8498718188150001E-3</v>
      </c>
      <c r="AO171">
        <v>5.1916943742415997E-2</v>
      </c>
      <c r="AP171">
        <v>1.4590360564809E-2</v>
      </c>
      <c r="AQ171">
        <v>0.43969092162284901</v>
      </c>
      <c r="AR171">
        <v>4.5473816395602003E-2</v>
      </c>
      <c r="AS171">
        <v>13.1951409328501</v>
      </c>
      <c r="AT171">
        <v>0.18777695660074101</v>
      </c>
      <c r="AU171">
        <v>1.4840913066520001</v>
      </c>
      <c r="AV171">
        <v>2.1013256746533999E-2</v>
      </c>
      <c r="AW171">
        <v>0.12907874995419899</v>
      </c>
      <c r="AX171">
        <v>3.5687990336789998E-3</v>
      </c>
    </row>
    <row r="172" spans="1:50" x14ac:dyDescent="0.25">
      <c r="A172" t="s">
        <v>1178</v>
      </c>
      <c r="B172">
        <v>155.86323855665501</v>
      </c>
      <c r="C172">
        <v>702.82910001981099</v>
      </c>
      <c r="D172" s="63">
        <v>2.5455484400858501</v>
      </c>
      <c r="E172">
        <v>6.3911677986712004E-2</v>
      </c>
      <c r="F172" s="31">
        <f t="shared" si="20"/>
        <v>2.6155008327123324</v>
      </c>
      <c r="G172" s="31">
        <f t="shared" si="21"/>
        <v>6.3911677986712004E-2</v>
      </c>
      <c r="H172" s="52">
        <v>0.32398282842578102</v>
      </c>
      <c r="I172" s="52">
        <v>1.9831451015721001E-2</v>
      </c>
      <c r="J172" s="85">
        <v>0.41017232570890416</v>
      </c>
      <c r="K172" s="63">
        <v>7.87096672986985</v>
      </c>
      <c r="L172">
        <v>0.40431635364479801</v>
      </c>
      <c r="M172" s="32">
        <f t="shared" si="22"/>
        <v>8.0872631264999093</v>
      </c>
      <c r="N172" s="92">
        <f t="shared" si="23"/>
        <v>0.40431635364479801</v>
      </c>
      <c r="O172" s="50">
        <v>3.09839451259236</v>
      </c>
      <c r="P172" s="50">
        <v>0.175149940746713</v>
      </c>
      <c r="Q172" s="77">
        <v>0.90869879324160141</v>
      </c>
      <c r="Y172">
        <v>36099.280998332302</v>
      </c>
      <c r="Z172">
        <v>490.51987863603301</v>
      </c>
      <c r="AA172">
        <v>9302.6355783189792</v>
      </c>
      <c r="AB172">
        <v>235.22346314564601</v>
      </c>
      <c r="AC172">
        <v>38.552641127916502</v>
      </c>
      <c r="AD172">
        <v>4.2110347672513297</v>
      </c>
      <c r="AE172">
        <v>215576.661185351</v>
      </c>
      <c r="AF172">
        <v>9966.7315844913992</v>
      </c>
      <c r="AG172">
        <v>2.6215191555013999E-2</v>
      </c>
      <c r="AH172">
        <v>6.3303135773689996E-3</v>
      </c>
      <c r="AI172">
        <v>271.08929230553298</v>
      </c>
      <c r="AJ172">
        <v>30.155293939428301</v>
      </c>
      <c r="AK172">
        <v>8.4868773303779701</v>
      </c>
      <c r="AL172">
        <v>0.51202103258242404</v>
      </c>
      <c r="AM172">
        <v>2.1254289397493999E-2</v>
      </c>
      <c r="AN172">
        <v>9.8247483145000002E-3</v>
      </c>
      <c r="AO172">
        <v>8.4303314648181998E-2</v>
      </c>
      <c r="AP172">
        <v>1.8335875307547E-2</v>
      </c>
      <c r="AQ172">
        <v>0.575071735104416</v>
      </c>
      <c r="AR172">
        <v>5.2950562538944E-2</v>
      </c>
      <c r="AS172">
        <v>20.994331442554</v>
      </c>
      <c r="AT172">
        <v>0.36173442205934703</v>
      </c>
      <c r="AU172">
        <v>2.5114381692105998</v>
      </c>
      <c r="AV172">
        <v>4.1089350123140002E-2</v>
      </c>
      <c r="AW172">
        <v>0.13494885240834201</v>
      </c>
      <c r="AX172">
        <v>3.593197561896E-3</v>
      </c>
    </row>
    <row r="173" spans="1:50" x14ac:dyDescent="0.25">
      <c r="A173" t="s">
        <v>1179</v>
      </c>
      <c r="B173">
        <v>137.48348923809201</v>
      </c>
      <c r="C173">
        <v>649.282103808388</v>
      </c>
      <c r="D173" s="63">
        <v>2.9320091374607902</v>
      </c>
      <c r="E173">
        <v>7.6132269659150001E-2</v>
      </c>
      <c r="F173" s="31">
        <f t="shared" si="20"/>
        <v>3.0125815795869255</v>
      </c>
      <c r="G173" s="31">
        <f t="shared" si="21"/>
        <v>7.6132269659150001E-2</v>
      </c>
      <c r="H173" s="52">
        <v>0.30918673460667701</v>
      </c>
      <c r="I173" s="52">
        <v>1.9174631438854998E-2</v>
      </c>
      <c r="J173" s="85">
        <v>0.41869452831634069</v>
      </c>
      <c r="K173" s="63">
        <v>9.4848637936378903</v>
      </c>
      <c r="L173">
        <v>0.51741586051419897</v>
      </c>
      <c r="M173" s="32">
        <f t="shared" si="22"/>
        <v>9.7455105390122938</v>
      </c>
      <c r="N173" s="92">
        <f t="shared" si="23"/>
        <v>0.51741586051419897</v>
      </c>
      <c r="O173" s="50">
        <v>3.2335233090048199</v>
      </c>
      <c r="P173" s="50">
        <v>0.193466472373306</v>
      </c>
      <c r="Q173" s="77">
        <v>0.91175661216868453</v>
      </c>
      <c r="Y173">
        <v>39411.6348485856</v>
      </c>
      <c r="Z173">
        <v>536.64021683219698</v>
      </c>
      <c r="AA173">
        <v>9095.3983240869402</v>
      </c>
      <c r="AB173">
        <v>227.17128883396799</v>
      </c>
      <c r="AC173">
        <v>23.627380830942901</v>
      </c>
      <c r="AD173">
        <v>3.0570411866270302</v>
      </c>
      <c r="AE173">
        <v>207448.323205247</v>
      </c>
      <c r="AF173">
        <v>9597.5221399793609</v>
      </c>
      <c r="AG173">
        <v>4.5917395790239998E-3</v>
      </c>
      <c r="AH173">
        <v>2.689231691775E-3</v>
      </c>
      <c r="AI173">
        <v>359.12578691690601</v>
      </c>
      <c r="AJ173">
        <v>37.788461555323501</v>
      </c>
      <c r="AK173">
        <v>8.4304689973104292</v>
      </c>
      <c r="AL173">
        <v>0.51663471372349701</v>
      </c>
      <c r="AM173">
        <v>7.8795670305130006E-3</v>
      </c>
      <c r="AN173">
        <v>6.0760572375040001E-3</v>
      </c>
      <c r="AO173">
        <v>6.7505446070652994E-2</v>
      </c>
      <c r="AP173">
        <v>1.6660946458978001E-2</v>
      </c>
      <c r="AQ173">
        <v>0.57132668961278998</v>
      </c>
      <c r="AR173">
        <v>5.2325775126852998E-2</v>
      </c>
      <c r="AS173">
        <v>24.987717865617601</v>
      </c>
      <c r="AT173">
        <v>0.44085074386825601</v>
      </c>
      <c r="AU173">
        <v>2.7559494141975698</v>
      </c>
      <c r="AV173">
        <v>4.4164574743682003E-2</v>
      </c>
      <c r="AW173">
        <v>0.12856055256165499</v>
      </c>
      <c r="AX173">
        <v>3.6561693455520001E-3</v>
      </c>
    </row>
    <row r="174" spans="1:50" x14ac:dyDescent="0.25">
      <c r="A174" t="s">
        <v>1180</v>
      </c>
      <c r="B174">
        <v>113.665241018434</v>
      </c>
      <c r="C174">
        <v>506.72176673250198</v>
      </c>
      <c r="D174" s="63">
        <v>4.9441902979292598</v>
      </c>
      <c r="E174">
        <v>0.36063592467929201</v>
      </c>
      <c r="F174" s="31">
        <f t="shared" si="20"/>
        <v>5.080058048664001</v>
      </c>
      <c r="G174" s="31">
        <f t="shared" si="21"/>
        <v>0.36063592467929201</v>
      </c>
      <c r="H174" s="52">
        <v>0.32753196913442301</v>
      </c>
      <c r="I174" s="52">
        <v>2.1748420163224001E-2</v>
      </c>
      <c r="J174" s="85">
        <v>0.91033283942968823</v>
      </c>
      <c r="K174" s="63">
        <v>15.233851003082</v>
      </c>
      <c r="L174">
        <v>1.1131074869523401</v>
      </c>
      <c r="M174" s="32">
        <f t="shared" si="22"/>
        <v>15.652481546425729</v>
      </c>
      <c r="N174" s="92">
        <f t="shared" si="23"/>
        <v>1.1131074869523401</v>
      </c>
      <c r="O174" s="50">
        <v>3.0633210557377901</v>
      </c>
      <c r="P174" s="50">
        <v>0.240254642535596</v>
      </c>
      <c r="Q174" s="77">
        <v>0.93164000250735268</v>
      </c>
      <c r="Y174">
        <v>37330.2159237413</v>
      </c>
      <c r="Z174">
        <v>507.24591952998799</v>
      </c>
      <c r="AA174">
        <v>9457.4883073346009</v>
      </c>
      <c r="AB174">
        <v>232.12171625205099</v>
      </c>
      <c r="AC174">
        <v>30.214751204792801</v>
      </c>
      <c r="AD174">
        <v>3.1333031758882801</v>
      </c>
      <c r="AE174">
        <v>211555.63990596699</v>
      </c>
      <c r="AF174">
        <v>9777.7590035279209</v>
      </c>
      <c r="AG174">
        <v>7.5631621378526998E-2</v>
      </c>
      <c r="AH174">
        <v>1.0511782825429999E-2</v>
      </c>
      <c r="AI174">
        <v>226.71938376842601</v>
      </c>
      <c r="AJ174">
        <v>25.1520601458766</v>
      </c>
      <c r="AK174">
        <v>5.0005860351987801</v>
      </c>
      <c r="AL174">
        <v>0.43075343805830602</v>
      </c>
      <c r="AM174">
        <v>3.9717144871424997E-2</v>
      </c>
      <c r="AN174">
        <v>1.3112601543602E-2</v>
      </c>
      <c r="AO174">
        <v>0.11344939939070001</v>
      </c>
      <c r="AP174">
        <v>2.0775058630128001E-2</v>
      </c>
      <c r="AQ174">
        <v>0.51682441116785405</v>
      </c>
      <c r="AR174">
        <v>5.2410890790225997E-2</v>
      </c>
      <c r="AS174">
        <v>23.772299414437001</v>
      </c>
      <c r="AT174">
        <v>1.0177251252420001</v>
      </c>
      <c r="AU174">
        <v>3.3580914189308699</v>
      </c>
      <c r="AV174">
        <v>0.17037105436288599</v>
      </c>
      <c r="AW174">
        <v>9.2762421021134994E-2</v>
      </c>
      <c r="AX174">
        <v>3.8085661167029999E-3</v>
      </c>
    </row>
    <row r="175" spans="1:50" x14ac:dyDescent="0.25">
      <c r="A175" t="s">
        <v>1181</v>
      </c>
      <c r="B175">
        <v>100.919154841319</v>
      </c>
      <c r="C175">
        <v>466.53808670518299</v>
      </c>
      <c r="D175" s="63">
        <v>2.7425090614104501</v>
      </c>
      <c r="E175">
        <v>8.4082057131183996E-2</v>
      </c>
      <c r="F175" s="31">
        <f t="shared" si="20"/>
        <v>2.8178739877361108</v>
      </c>
      <c r="G175" s="31">
        <f t="shared" si="21"/>
        <v>8.4082057131183996E-2</v>
      </c>
      <c r="H175" s="52">
        <v>0.31578683376493999</v>
      </c>
      <c r="I175" s="52">
        <v>2.2090083622637001E-2</v>
      </c>
      <c r="J175" s="85">
        <v>0.43828026566507233</v>
      </c>
      <c r="K175" s="63">
        <v>8.6882271985209805</v>
      </c>
      <c r="L175">
        <v>0.55288930341806597</v>
      </c>
      <c r="M175" s="32">
        <f t="shared" si="22"/>
        <v>8.9269821444683153</v>
      </c>
      <c r="N175" s="92">
        <f t="shared" si="23"/>
        <v>0.55288930341806597</v>
      </c>
      <c r="O175" s="50">
        <v>3.1580804460918501</v>
      </c>
      <c r="P175" s="50">
        <v>0.22056063112115601</v>
      </c>
      <c r="Q175" s="77">
        <v>0.91117587273303213</v>
      </c>
      <c r="Y175">
        <v>38476.820566898401</v>
      </c>
      <c r="Z175">
        <v>531.32092086385899</v>
      </c>
      <c r="AA175">
        <v>9260.0943005211593</v>
      </c>
      <c r="AB175">
        <v>227.11176350422599</v>
      </c>
      <c r="AC175">
        <v>23.024475880709399</v>
      </c>
      <c r="AD175">
        <v>2.9949947614364798</v>
      </c>
      <c r="AE175">
        <v>213360.51641918599</v>
      </c>
      <c r="AF175">
        <v>9883.7489838602396</v>
      </c>
      <c r="AG175">
        <v>5.2931509475819998E-3</v>
      </c>
      <c r="AH175">
        <v>2.9750362392749999E-3</v>
      </c>
      <c r="AI175">
        <v>208.98482268876299</v>
      </c>
      <c r="AJ175">
        <v>22.889567147032501</v>
      </c>
      <c r="AK175">
        <v>6.5671212482524801</v>
      </c>
      <c r="AL175">
        <v>0.60609098175406095</v>
      </c>
      <c r="AM175">
        <v>3.3904910439649999E-3</v>
      </c>
      <c r="AN175">
        <v>4.1056652442260002E-3</v>
      </c>
      <c r="AO175">
        <v>8.0327105123566001E-2</v>
      </c>
      <c r="AP175">
        <v>1.8723342501383002E-2</v>
      </c>
      <c r="AQ175">
        <v>0.53201850892650304</v>
      </c>
      <c r="AR175">
        <v>5.1947402955763E-2</v>
      </c>
      <c r="AS175">
        <v>16.8883937654149</v>
      </c>
      <c r="AT175">
        <v>0.28254858721374199</v>
      </c>
      <c r="AU175">
        <v>1.9673690825958401</v>
      </c>
      <c r="AV175">
        <v>3.0440377316161001E-2</v>
      </c>
      <c r="AW175">
        <v>9.8061716593034004E-2</v>
      </c>
      <c r="AX175">
        <v>3.4322791674489999E-3</v>
      </c>
    </row>
    <row r="176" spans="1:50" x14ac:dyDescent="0.25">
      <c r="A176" t="s">
        <v>1182</v>
      </c>
      <c r="B176">
        <v>130.64104315823201</v>
      </c>
      <c r="C176">
        <v>626.40712024031404</v>
      </c>
      <c r="D176" s="63">
        <v>1.6419589288913099</v>
      </c>
      <c r="E176">
        <v>4.7854628692388997E-2</v>
      </c>
      <c r="F176" s="31">
        <f t="shared" si="20"/>
        <v>1.6870804256429055</v>
      </c>
      <c r="G176" s="31">
        <f t="shared" si="21"/>
        <v>4.7854628692388997E-2</v>
      </c>
      <c r="H176" s="52">
        <v>0.30392985436749298</v>
      </c>
      <c r="I176" s="52">
        <v>1.9182095863231E-2</v>
      </c>
      <c r="J176" s="85">
        <v>0.46178409012590205</v>
      </c>
      <c r="K176" s="63">
        <v>5.3907857636139003</v>
      </c>
      <c r="L176">
        <v>0.30354658467111501</v>
      </c>
      <c r="M176" s="32">
        <f t="shared" si="22"/>
        <v>5.5389260843256345</v>
      </c>
      <c r="N176" s="92">
        <f t="shared" si="23"/>
        <v>0.30354658467111501</v>
      </c>
      <c r="O176" s="50">
        <v>3.2784284164843398</v>
      </c>
      <c r="P176" s="50">
        <v>0.20080811196179499</v>
      </c>
      <c r="Q176" s="77">
        <v>0.91930099590728909</v>
      </c>
      <c r="Y176">
        <v>36158.702494773403</v>
      </c>
      <c r="Z176">
        <v>496.260365956138</v>
      </c>
      <c r="AA176">
        <v>9273.2814208421096</v>
      </c>
      <c r="AB176">
        <v>246.802840031735</v>
      </c>
      <c r="AC176">
        <v>49.309729217743801</v>
      </c>
      <c r="AD176">
        <v>4.8056214389023504</v>
      </c>
      <c r="AE176">
        <v>219261.273843948</v>
      </c>
      <c r="AF176">
        <v>10149.782127914599</v>
      </c>
      <c r="AG176">
        <v>6.1933043353690001E-3</v>
      </c>
      <c r="AH176">
        <v>3.2346495786429999E-3</v>
      </c>
      <c r="AI176">
        <v>192.15919701260299</v>
      </c>
      <c r="AJ176">
        <v>21.665482515504301</v>
      </c>
      <c r="AK176">
        <v>8.3526218620903006</v>
      </c>
      <c r="AL176">
        <v>0.61992151167836196</v>
      </c>
      <c r="AM176">
        <v>9.1408930962400003E-4</v>
      </c>
      <c r="AN176">
        <v>2.1427815078880002E-3</v>
      </c>
      <c r="AO176">
        <v>5.2573640607414998E-2</v>
      </c>
      <c r="AP176">
        <v>1.5217312285848999E-2</v>
      </c>
      <c r="AQ176">
        <v>0.46109511640115303</v>
      </c>
      <c r="AR176">
        <v>4.8540873157220998E-2</v>
      </c>
      <c r="AS176">
        <v>12.8673944045309</v>
      </c>
      <c r="AT176">
        <v>0.28244848678760898</v>
      </c>
      <c r="AU176">
        <v>1.5972962215759501</v>
      </c>
      <c r="AV176">
        <v>3.2427466726246003E-2</v>
      </c>
      <c r="AW176">
        <v>0.133029931164593</v>
      </c>
      <c r="AX176">
        <v>4.1317832227379999E-3</v>
      </c>
    </row>
    <row r="177" spans="1:50" x14ac:dyDescent="0.25">
      <c r="A177" t="s">
        <v>1183</v>
      </c>
      <c r="B177">
        <v>141.75897973499301</v>
      </c>
      <c r="C177">
        <v>692.87050234892001</v>
      </c>
      <c r="D177" s="63">
        <v>1.16973537048605</v>
      </c>
      <c r="E177">
        <v>3.4455849194520001E-2</v>
      </c>
      <c r="F177" s="31">
        <f t="shared" si="20"/>
        <v>1.2018800300088381</v>
      </c>
      <c r="G177" s="31">
        <f t="shared" si="21"/>
        <v>3.4455849194520001E-2</v>
      </c>
      <c r="H177" s="52">
        <v>0.29833537193968901</v>
      </c>
      <c r="I177" s="52">
        <v>1.8180032697401999E-2</v>
      </c>
      <c r="J177" s="85">
        <v>0.48337637883883716</v>
      </c>
      <c r="K177" s="63">
        <v>3.91599809743269</v>
      </c>
      <c r="L177">
        <v>0.21285382107113901</v>
      </c>
      <c r="M177" s="32">
        <f t="shared" si="22"/>
        <v>4.0236108350739865</v>
      </c>
      <c r="N177" s="92">
        <f t="shared" si="23"/>
        <v>0.21285382107113901</v>
      </c>
      <c r="O177" s="50">
        <v>3.3535800963614499</v>
      </c>
      <c r="P177" s="50">
        <v>0.19720265811210999</v>
      </c>
      <c r="Q177" s="77">
        <v>0.92434670539011998</v>
      </c>
      <c r="Y177">
        <v>36875.349505075399</v>
      </c>
      <c r="Z177">
        <v>501.06515874170799</v>
      </c>
      <c r="AA177">
        <v>9229.3818774463198</v>
      </c>
      <c r="AB177">
        <v>239.969354080729</v>
      </c>
      <c r="AC177">
        <v>57.607645601021602</v>
      </c>
      <c r="AD177">
        <v>5.7751973637026301</v>
      </c>
      <c r="AE177">
        <v>214597.900833986</v>
      </c>
      <c r="AF177">
        <v>9935.5944327153193</v>
      </c>
      <c r="AG177">
        <v>6.5323024099336005E-2</v>
      </c>
      <c r="AH177">
        <v>1.0383271152154001E-2</v>
      </c>
      <c r="AI177">
        <v>207.44699243885199</v>
      </c>
      <c r="AJ177">
        <v>23.308047023581199</v>
      </c>
      <c r="AK177">
        <v>8.9008335707253696</v>
      </c>
      <c r="AL177">
        <v>0.59280563339543602</v>
      </c>
      <c r="AM177">
        <v>3.3908954662498998E-2</v>
      </c>
      <c r="AN177">
        <v>1.2883105977359E-2</v>
      </c>
      <c r="AO177">
        <v>7.5811957909149005E-2</v>
      </c>
      <c r="AP177">
        <v>1.804011692202E-2</v>
      </c>
      <c r="AQ177">
        <v>0.462556240954759</v>
      </c>
      <c r="AR177">
        <v>5.1043525328228E-2</v>
      </c>
      <c r="AS177">
        <v>10.427120566215599</v>
      </c>
      <c r="AT177">
        <v>0.27695137065939601</v>
      </c>
      <c r="AU177">
        <v>1.2278570135615801</v>
      </c>
      <c r="AV177">
        <v>3.4231764231167999E-2</v>
      </c>
      <c r="AW177">
        <v>0.143401361766823</v>
      </c>
      <c r="AX177">
        <v>3.8404428474620002E-3</v>
      </c>
    </row>
    <row r="178" spans="1:50" x14ac:dyDescent="0.25">
      <c r="A178" t="s">
        <v>1184</v>
      </c>
      <c r="B178">
        <v>65.169025146946197</v>
      </c>
      <c r="C178">
        <v>266.79381153094602</v>
      </c>
      <c r="D178" s="63">
        <v>8.5900507150698395</v>
      </c>
      <c r="E178">
        <v>0.48457789717925798</v>
      </c>
      <c r="F178" s="31">
        <f t="shared" si="20"/>
        <v>8.8261077434254638</v>
      </c>
      <c r="G178" s="31">
        <f t="shared" si="21"/>
        <v>0.48457789717925798</v>
      </c>
      <c r="H178" s="52">
        <v>0.35706557584962001</v>
      </c>
      <c r="I178" s="52">
        <v>3.1415162506156002E-2</v>
      </c>
      <c r="J178" s="85">
        <v>0.64117494768831762</v>
      </c>
      <c r="K178" s="63">
        <v>24.0748730892414</v>
      </c>
      <c r="L178">
        <v>2.1023990360560099</v>
      </c>
      <c r="M178" s="32">
        <f t="shared" si="22"/>
        <v>24.736457425351915</v>
      </c>
      <c r="N178" s="92">
        <f t="shared" si="23"/>
        <v>2.1023990360560099</v>
      </c>
      <c r="O178" s="50">
        <v>2.8032414613482399</v>
      </c>
      <c r="P178" s="50">
        <v>0.25187320140868502</v>
      </c>
      <c r="Q178" s="77">
        <v>0.97191814027026835</v>
      </c>
      <c r="Y178">
        <v>35438.557314715501</v>
      </c>
      <c r="Z178">
        <v>484.68451969318198</v>
      </c>
      <c r="AA178">
        <v>9606.5245485790492</v>
      </c>
      <c r="AB178">
        <v>240.00438237490201</v>
      </c>
      <c r="AC178">
        <v>22.853550464050802</v>
      </c>
      <c r="AD178">
        <v>2.70191559118126</v>
      </c>
      <c r="AE178">
        <v>220677.37996002901</v>
      </c>
      <c r="AF178">
        <v>10252.4343507383</v>
      </c>
      <c r="AG178">
        <v>2.8715746012699999E-4</v>
      </c>
      <c r="AH178">
        <v>7.0518679465400005E-4</v>
      </c>
      <c r="AI178">
        <v>242.81571396736999</v>
      </c>
      <c r="AJ178">
        <v>28.000636035043801</v>
      </c>
      <c r="AK178">
        <v>3.9811984206598501</v>
      </c>
      <c r="AL178">
        <v>0.37462023692906399</v>
      </c>
      <c r="AM178" t="s">
        <v>141</v>
      </c>
      <c r="AN178">
        <v>1.343375887636E-3</v>
      </c>
      <c r="AO178">
        <v>6.1789589372537E-2</v>
      </c>
      <c r="AP178">
        <v>1.6706293096642E-2</v>
      </c>
      <c r="AQ178">
        <v>0.51157823976181804</v>
      </c>
      <c r="AR178">
        <v>5.3005783076078998E-2</v>
      </c>
      <c r="AS178">
        <v>25.839229574942902</v>
      </c>
      <c r="AT178">
        <v>1.3208445882895099</v>
      </c>
      <c r="AU178">
        <v>3.6415548165751201</v>
      </c>
      <c r="AV178">
        <v>0.22440851977435899</v>
      </c>
      <c r="AW178">
        <v>5.8086700447814998E-2</v>
      </c>
      <c r="AX178">
        <v>2.60542072079E-3</v>
      </c>
    </row>
    <row r="179" spans="1:50" x14ac:dyDescent="0.25">
      <c r="A179" t="s">
        <v>1185</v>
      </c>
      <c r="B179">
        <v>98.227016111710896</v>
      </c>
      <c r="C179">
        <v>459.41216634103199</v>
      </c>
      <c r="D179" s="63">
        <v>2.5808512965031598</v>
      </c>
      <c r="E179">
        <v>9.0829276932463995E-2</v>
      </c>
      <c r="F179" s="31">
        <f t="shared" si="20"/>
        <v>2.6517738216299911</v>
      </c>
      <c r="G179" s="31">
        <f t="shared" si="21"/>
        <v>9.0829276932463995E-2</v>
      </c>
      <c r="H179" s="52">
        <v>0.31212657554692502</v>
      </c>
      <c r="I179" s="52">
        <v>2.3274263121558E-2</v>
      </c>
      <c r="J179" s="85">
        <v>0.47197357356416492</v>
      </c>
      <c r="K179" s="63">
        <v>8.3255336751689892</v>
      </c>
      <c r="L179">
        <v>0.58453756832326897</v>
      </c>
      <c r="M179" s="32">
        <f t="shared" si="22"/>
        <v>8.5543217002952296</v>
      </c>
      <c r="N179" s="92">
        <f t="shared" si="23"/>
        <v>0.58453756832326897</v>
      </c>
      <c r="O179" s="50">
        <v>3.20721467299574</v>
      </c>
      <c r="P179" s="50">
        <v>0.22713721904495701</v>
      </c>
      <c r="Q179" s="77">
        <v>0.99137981620676485</v>
      </c>
      <c r="Y179">
        <v>31034.402595548301</v>
      </c>
      <c r="Z179">
        <v>547.38368953285499</v>
      </c>
      <c r="AA179">
        <v>9743.20976800276</v>
      </c>
      <c r="AB179">
        <v>251.551077096195</v>
      </c>
      <c r="AC179">
        <v>24.8869295354679</v>
      </c>
      <c r="AD179">
        <v>3.1529985224838399</v>
      </c>
      <c r="AE179">
        <v>226683.73239064601</v>
      </c>
      <c r="AF179">
        <v>10495.9319674246</v>
      </c>
      <c r="AG179">
        <v>0.37057637108528602</v>
      </c>
      <c r="AH179">
        <v>2.4806979343087999E-2</v>
      </c>
      <c r="AI179">
        <v>199.64657351834001</v>
      </c>
      <c r="AJ179">
        <v>22.617926977444501</v>
      </c>
      <c r="AK179">
        <v>5.6959023708713801</v>
      </c>
      <c r="AL179">
        <v>0.49971286849600999</v>
      </c>
      <c r="AM179">
        <v>2.1881655045940002E-2</v>
      </c>
      <c r="AN179">
        <v>1.0395941401722E-2</v>
      </c>
      <c r="AO179">
        <v>6.4620664734712993E-2</v>
      </c>
      <c r="AP179">
        <v>1.6727368532815E-2</v>
      </c>
      <c r="AQ179">
        <v>0.45961142844376701</v>
      </c>
      <c r="AR179">
        <v>5.2067264654370997E-2</v>
      </c>
      <c r="AS179">
        <v>15.1467011540225</v>
      </c>
      <c r="AT179">
        <v>0.36492104374760698</v>
      </c>
      <c r="AU179">
        <v>1.80974683679864</v>
      </c>
      <c r="AV179">
        <v>4.7147145556346998E-2</v>
      </c>
      <c r="AW179">
        <v>9.5940242939832998E-2</v>
      </c>
      <c r="AX179">
        <v>3.2410076713539999E-3</v>
      </c>
    </row>
    <row r="180" spans="1:50" x14ac:dyDescent="0.25">
      <c r="A180" t="s">
        <v>1186</v>
      </c>
      <c r="B180">
        <v>106.655314762785</v>
      </c>
      <c r="C180">
        <v>506.44595076714</v>
      </c>
      <c r="D180" s="63">
        <v>4.0517334607282196</v>
      </c>
      <c r="E180">
        <v>0.11763077815386901</v>
      </c>
      <c r="F180" s="31">
        <f t="shared" si="20"/>
        <v>4.1630762446247846</v>
      </c>
      <c r="G180" s="31">
        <f t="shared" si="21"/>
        <v>0.11763077815386901</v>
      </c>
      <c r="H180" s="52">
        <v>0.306720296305596</v>
      </c>
      <c r="I180" s="52">
        <v>2.1025563581367999E-2</v>
      </c>
      <c r="J180" s="85">
        <v>0.42352102142307985</v>
      </c>
      <c r="K180" s="63">
        <v>13.1626642380068</v>
      </c>
      <c r="L180">
        <v>0.81150877270733202</v>
      </c>
      <c r="M180" s="32">
        <f t="shared" si="22"/>
        <v>13.524377982003186</v>
      </c>
      <c r="N180" s="92">
        <f t="shared" si="23"/>
        <v>0.81150877270733202</v>
      </c>
      <c r="O180" s="50">
        <v>3.2495455768104602</v>
      </c>
      <c r="P180" s="50">
        <v>0.222979538208602</v>
      </c>
      <c r="Q180" s="77">
        <v>0.89847715030546138</v>
      </c>
      <c r="Y180">
        <v>34871.4554193933</v>
      </c>
      <c r="Z180">
        <v>561.57515234550397</v>
      </c>
      <c r="AA180">
        <v>9200.6754498833998</v>
      </c>
      <c r="AB180">
        <v>241.61813341554901</v>
      </c>
      <c r="AC180">
        <v>27.743935152747099</v>
      </c>
      <c r="AD180">
        <v>3.0449973613769599</v>
      </c>
      <c r="AE180">
        <v>222900.415929902</v>
      </c>
      <c r="AF180">
        <v>10626.172109000099</v>
      </c>
      <c r="AG180">
        <v>1.8399176009169999E-3</v>
      </c>
      <c r="AH180">
        <v>1.704093481681E-3</v>
      </c>
      <c r="AI180">
        <v>257.47777504734103</v>
      </c>
      <c r="AJ180">
        <v>28.054779436674501</v>
      </c>
      <c r="AK180">
        <v>6.2066392395419498</v>
      </c>
      <c r="AL180">
        <v>0.45877699589230497</v>
      </c>
      <c r="AM180">
        <v>6.7122630819280004E-3</v>
      </c>
      <c r="AN180">
        <v>5.6092221118169997E-3</v>
      </c>
      <c r="AO180">
        <v>4.6987239478322E-2</v>
      </c>
      <c r="AP180">
        <v>1.3893133636333E-2</v>
      </c>
      <c r="AQ180">
        <v>0.35088990075758397</v>
      </c>
      <c r="AR180">
        <v>4.0847331383496999E-2</v>
      </c>
      <c r="AS180">
        <v>23.420959887811499</v>
      </c>
      <c r="AT180">
        <v>0.42926576738238797</v>
      </c>
      <c r="AU180">
        <v>2.9767662965575998</v>
      </c>
      <c r="AV180">
        <v>5.4772438813967997E-2</v>
      </c>
      <c r="AW180">
        <v>0.100430576833545</v>
      </c>
      <c r="AX180">
        <v>3.1545224958629998E-3</v>
      </c>
    </row>
    <row r="181" spans="1:50" x14ac:dyDescent="0.25">
      <c r="A181" t="s">
        <v>1187</v>
      </c>
      <c r="B181">
        <v>170.430775543414</v>
      </c>
      <c r="C181">
        <v>833.22532453364704</v>
      </c>
      <c r="D181" s="63">
        <v>1.9393900893490299</v>
      </c>
      <c r="E181">
        <v>4.5353776587970997E-2</v>
      </c>
      <c r="F181" s="31">
        <f t="shared" si="20"/>
        <v>1.9926850786918677</v>
      </c>
      <c r="G181" s="31">
        <f t="shared" si="21"/>
        <v>4.5353776587970997E-2</v>
      </c>
      <c r="H181" s="52">
        <v>0.29841566585793</v>
      </c>
      <c r="I181" s="52">
        <v>1.6011149655169001E-2</v>
      </c>
      <c r="J181" s="85">
        <v>0.43586037286219625</v>
      </c>
      <c r="K181" s="63">
        <v>6.5168676678571096</v>
      </c>
      <c r="L181">
        <v>0.32114359437561901</v>
      </c>
      <c r="M181" s="32">
        <f t="shared" si="22"/>
        <v>6.6959530384664374</v>
      </c>
      <c r="N181" s="92">
        <f t="shared" si="23"/>
        <v>0.32114359437561901</v>
      </c>
      <c r="O181" s="50">
        <v>3.35017710838315</v>
      </c>
      <c r="P181" s="50">
        <v>0.17968279998946399</v>
      </c>
      <c r="Q181" s="77">
        <v>0.9188013440774645</v>
      </c>
      <c r="Y181">
        <v>32145.273469726901</v>
      </c>
      <c r="Z181">
        <v>572.21609590047001</v>
      </c>
      <c r="AA181">
        <v>9132.74856847509</v>
      </c>
      <c r="AB181">
        <v>225.09830369822899</v>
      </c>
      <c r="AC181">
        <v>33.4653007912082</v>
      </c>
      <c r="AD181">
        <v>3.7167297743764398</v>
      </c>
      <c r="AE181">
        <v>228943.31015042099</v>
      </c>
      <c r="AF181">
        <v>10762.4370109844</v>
      </c>
      <c r="AG181">
        <v>2.4432593966622E-2</v>
      </c>
      <c r="AH181">
        <v>6.2254173922649996E-3</v>
      </c>
      <c r="AI181">
        <v>265.79024617277298</v>
      </c>
      <c r="AJ181">
        <v>29.020225597598898</v>
      </c>
      <c r="AK181">
        <v>10.359294705536399</v>
      </c>
      <c r="AL181">
        <v>0.58943412869116596</v>
      </c>
      <c r="AM181">
        <v>1.6150813919796999E-2</v>
      </c>
      <c r="AN181">
        <v>8.7193632409190008E-3</v>
      </c>
      <c r="AO181">
        <v>7.0846870151289001E-2</v>
      </c>
      <c r="AP181">
        <v>1.7100982217405001E-2</v>
      </c>
      <c r="AQ181">
        <v>0.44528472993280799</v>
      </c>
      <c r="AR181">
        <v>4.6202868918725999E-2</v>
      </c>
      <c r="AS181">
        <v>19.308909668019002</v>
      </c>
      <c r="AT181">
        <v>0.34699012140773799</v>
      </c>
      <c r="AU181">
        <v>2.3570188001200698</v>
      </c>
      <c r="AV181">
        <v>3.8347750385743999E-2</v>
      </c>
      <c r="AW181">
        <v>0.1659058279376</v>
      </c>
      <c r="AX181">
        <v>4.6201018443959999E-3</v>
      </c>
    </row>
    <row r="182" spans="1:50" x14ac:dyDescent="0.25">
      <c r="A182" t="s">
        <v>1188</v>
      </c>
      <c r="B182">
        <v>212.13434271199301</v>
      </c>
      <c r="C182">
        <v>1033.2698734497801</v>
      </c>
      <c r="D182" s="63">
        <v>2.32328523091418</v>
      </c>
      <c r="E182">
        <v>7.2058147144186999E-2</v>
      </c>
      <c r="F182" s="31">
        <f t="shared" si="20"/>
        <v>2.3871297675558538</v>
      </c>
      <c r="G182" s="31">
        <f t="shared" si="21"/>
        <v>7.2058147144186999E-2</v>
      </c>
      <c r="H182" s="52">
        <v>0.29937123526102699</v>
      </c>
      <c r="I182" s="52">
        <v>1.8841021583953999E-2</v>
      </c>
      <c r="J182" s="85">
        <v>0.49281756820491307</v>
      </c>
      <c r="K182" s="63">
        <v>7.7937321419059797</v>
      </c>
      <c r="L182">
        <v>0.44746501421793999</v>
      </c>
      <c r="M182" s="32">
        <f t="shared" si="22"/>
        <v>8.0079061101679461</v>
      </c>
      <c r="N182" s="92">
        <f t="shared" si="23"/>
        <v>0.44746501421793999</v>
      </c>
      <c r="O182" s="50">
        <v>3.3564056369827702</v>
      </c>
      <c r="P182" s="50">
        <v>0.22475049617367199</v>
      </c>
      <c r="Q182" s="77">
        <v>0.85740772462290649</v>
      </c>
      <c r="Y182">
        <v>39691.6424005476</v>
      </c>
      <c r="Z182">
        <v>685.43431770749203</v>
      </c>
      <c r="AA182">
        <v>9120.5189878930796</v>
      </c>
      <c r="AB182">
        <v>221.62838153343199</v>
      </c>
      <c r="AC182">
        <v>44.318385053096797</v>
      </c>
      <c r="AD182">
        <v>3.96534099888961</v>
      </c>
      <c r="AE182">
        <v>210749.58285177301</v>
      </c>
      <c r="AF182">
        <v>9930.8105727440598</v>
      </c>
      <c r="AG182" t="s">
        <v>142</v>
      </c>
      <c r="AH182">
        <v>1.12126602592E-4</v>
      </c>
      <c r="AI182">
        <v>291.60000567519398</v>
      </c>
      <c r="AJ182">
        <v>44.180085364206199</v>
      </c>
      <c r="AK182">
        <v>11.2443883471958</v>
      </c>
      <c r="AL182">
        <v>1.1808713053189299</v>
      </c>
      <c r="AM182">
        <v>2.7852617536949999E-3</v>
      </c>
      <c r="AN182">
        <v>4.1508495471649998E-3</v>
      </c>
      <c r="AO182">
        <v>5.8112396935206999E-2</v>
      </c>
      <c r="AP182">
        <v>1.7777316553050999E-2</v>
      </c>
      <c r="AQ182">
        <v>0.49117521514944601</v>
      </c>
      <c r="AR182">
        <v>5.5322901514597997E-2</v>
      </c>
      <c r="AS182">
        <v>25.399270434266999</v>
      </c>
      <c r="AT182">
        <v>0.40201586235234299</v>
      </c>
      <c r="AU182">
        <v>3.36485089655715</v>
      </c>
      <c r="AV182">
        <v>5.0967821311751003E-2</v>
      </c>
      <c r="AW182">
        <v>0.19813823852717</v>
      </c>
      <c r="AX182">
        <v>7.7910233830930002E-3</v>
      </c>
    </row>
    <row r="183" spans="1:50" x14ac:dyDescent="0.25">
      <c r="A183" t="s">
        <v>1189</v>
      </c>
      <c r="B183">
        <v>131.67704403388899</v>
      </c>
      <c r="C183">
        <v>573.24903242992104</v>
      </c>
      <c r="D183" s="63">
        <v>4.82607692933429</v>
      </c>
      <c r="E183">
        <v>0.21987270006423201</v>
      </c>
      <c r="F183" s="31">
        <f t="shared" si="20"/>
        <v>4.9586988912227916</v>
      </c>
      <c r="G183" s="31">
        <f t="shared" si="21"/>
        <v>0.21987270006423201</v>
      </c>
      <c r="H183" s="52">
        <v>0.33594839992227699</v>
      </c>
      <c r="I183" s="52">
        <v>2.4677610446976E-2</v>
      </c>
      <c r="J183" s="85">
        <v>0.62022110704275868</v>
      </c>
      <c r="K183" s="63">
        <v>14.336738996409199</v>
      </c>
      <c r="L183">
        <v>1.19803258954743</v>
      </c>
      <c r="M183" s="32">
        <f t="shared" si="22"/>
        <v>14.730716647538239</v>
      </c>
      <c r="N183" s="92">
        <f t="shared" si="23"/>
        <v>1.19803258954743</v>
      </c>
      <c r="O183" s="50">
        <v>2.9928749673392399</v>
      </c>
      <c r="P183" s="50">
        <v>0.220893823114787</v>
      </c>
      <c r="Q183" s="77">
        <v>0.88323596443119146</v>
      </c>
      <c r="Y183">
        <v>37091.703574272498</v>
      </c>
      <c r="Z183">
        <v>519.93730714055096</v>
      </c>
      <c r="AA183">
        <v>9115.27552040724</v>
      </c>
      <c r="AB183">
        <v>260.93468388121698</v>
      </c>
      <c r="AC183">
        <v>43.345585722985902</v>
      </c>
      <c r="AD183">
        <v>4.6899812628183799</v>
      </c>
      <c r="AE183">
        <v>218392.313196823</v>
      </c>
      <c r="AF183">
        <v>10121.1712551978</v>
      </c>
      <c r="AG183">
        <v>9.9764682253790007E-3</v>
      </c>
      <c r="AH183">
        <v>4.9470262310350004E-3</v>
      </c>
      <c r="AI183">
        <v>242.38574117140499</v>
      </c>
      <c r="AJ183">
        <v>28.4124506753056</v>
      </c>
      <c r="AK183">
        <v>8.7291336647213704</v>
      </c>
      <c r="AL183">
        <v>0.6351249721808</v>
      </c>
      <c r="AM183">
        <v>4.4988820269662E-2</v>
      </c>
      <c r="AN183">
        <v>1.8069939822698999E-2</v>
      </c>
      <c r="AO183">
        <v>0.123543356410851</v>
      </c>
      <c r="AP183">
        <v>2.8041080875958E-2</v>
      </c>
      <c r="AQ183">
        <v>0.52580669704324201</v>
      </c>
      <c r="AR183">
        <v>6.5052180369139997E-2</v>
      </c>
      <c r="AS183">
        <v>26.858807334203401</v>
      </c>
      <c r="AT183">
        <v>0.73432624674845703</v>
      </c>
      <c r="AU183">
        <v>4.3488902073586599</v>
      </c>
      <c r="AV183">
        <v>0.13337237365610199</v>
      </c>
      <c r="AW183">
        <v>0.123220744692061</v>
      </c>
      <c r="AX183">
        <v>4.5878800074600004E-3</v>
      </c>
    </row>
    <row r="184" spans="1:50" x14ac:dyDescent="0.25">
      <c r="A184" t="s">
        <v>1190</v>
      </c>
      <c r="B184">
        <v>122.10696920685101</v>
      </c>
      <c r="C184">
        <v>594.15743985261702</v>
      </c>
      <c r="D184" s="63">
        <v>2.1761863637705301</v>
      </c>
      <c r="E184">
        <v>5.9811178696886E-2</v>
      </c>
      <c r="F184" s="31">
        <f t="shared" si="20"/>
        <v>2.2359885818503944</v>
      </c>
      <c r="G184" s="31">
        <f t="shared" si="21"/>
        <v>5.9811178696886E-2</v>
      </c>
      <c r="H184" s="52">
        <v>0.29946163228461697</v>
      </c>
      <c r="I184" s="52">
        <v>1.9189580301239E-2</v>
      </c>
      <c r="J184" s="85">
        <v>0.42890586766169908</v>
      </c>
      <c r="K184" s="63">
        <v>7.25386222208801</v>
      </c>
      <c r="L184">
        <v>0.42061250566146602</v>
      </c>
      <c r="M184" s="32">
        <f t="shared" si="22"/>
        <v>7.4532004119363231</v>
      </c>
      <c r="N184" s="92">
        <f t="shared" si="23"/>
        <v>0.42061250566146602</v>
      </c>
      <c r="O184" s="50">
        <v>3.3360545687141001</v>
      </c>
      <c r="P184" s="50">
        <v>0.21127320389679799</v>
      </c>
      <c r="Q184" s="77">
        <v>0.91559119204708461</v>
      </c>
      <c r="Y184">
        <v>36929.2215623378</v>
      </c>
      <c r="Z184">
        <v>510.43696608819999</v>
      </c>
      <c r="AA184">
        <v>9081.3646223163705</v>
      </c>
      <c r="AB184">
        <v>227.69354436316601</v>
      </c>
      <c r="AC184">
        <v>56.233274192364398</v>
      </c>
      <c r="AD184">
        <v>5.2406693475070298</v>
      </c>
      <c r="AE184">
        <v>216511.65121548501</v>
      </c>
      <c r="AF184">
        <v>10035.0088458636</v>
      </c>
      <c r="AG184">
        <v>1.4619282244870001E-3</v>
      </c>
      <c r="AH184">
        <v>1.551622696243E-3</v>
      </c>
      <c r="AI184">
        <v>213.70986211558201</v>
      </c>
      <c r="AJ184">
        <v>23.6382768791917</v>
      </c>
      <c r="AK184">
        <v>8.2217952407724706</v>
      </c>
      <c r="AL184">
        <v>0.57510281999954205</v>
      </c>
      <c r="AM184">
        <v>3.3341335302510002E-3</v>
      </c>
      <c r="AN184">
        <v>4.0374495404030004E-3</v>
      </c>
      <c r="AO184">
        <v>5.1136045507160999E-2</v>
      </c>
      <c r="AP184">
        <v>1.4800759840445E-2</v>
      </c>
      <c r="AQ184">
        <v>0.43585896951928299</v>
      </c>
      <c r="AR184">
        <v>4.6573418340448001E-2</v>
      </c>
      <c r="AS184">
        <v>15.521859380537601</v>
      </c>
      <c r="AT184">
        <v>0.28838140441354299</v>
      </c>
      <c r="AU184">
        <v>1.9573922921847899</v>
      </c>
      <c r="AV184">
        <v>3.5288136373851003E-2</v>
      </c>
      <c r="AW184">
        <v>0.122932318057091</v>
      </c>
      <c r="AX184">
        <v>3.7321661328359999E-3</v>
      </c>
    </row>
    <row r="185" spans="1:50" x14ac:dyDescent="0.25">
      <c r="A185" t="s">
        <v>1191</v>
      </c>
      <c r="B185">
        <v>118.07092271998999</v>
      </c>
      <c r="C185">
        <v>554.02482221337095</v>
      </c>
      <c r="D185" s="63">
        <v>2.20560307203045</v>
      </c>
      <c r="E185">
        <v>6.2672324835759005E-2</v>
      </c>
      <c r="F185" s="31">
        <f t="shared" si="20"/>
        <v>2.2662136695909689</v>
      </c>
      <c r="G185" s="31">
        <f t="shared" si="21"/>
        <v>6.2672324835759005E-2</v>
      </c>
      <c r="H185" s="52">
        <v>0.31049729677989502</v>
      </c>
      <c r="I185" s="52">
        <v>2.1013630138676E-2</v>
      </c>
      <c r="J185" s="85">
        <v>0.41986066253741455</v>
      </c>
      <c r="K185" s="63">
        <v>7.1498556066165104</v>
      </c>
      <c r="L185">
        <v>0.42311469165881599</v>
      </c>
      <c r="M185" s="32">
        <f t="shared" si="22"/>
        <v>7.3463356651927398</v>
      </c>
      <c r="N185" s="92">
        <f t="shared" si="23"/>
        <v>0.42311469165881599</v>
      </c>
      <c r="O185" s="50">
        <v>3.2213850775187201</v>
      </c>
      <c r="P185" s="50">
        <v>0.20821189788661101</v>
      </c>
      <c r="Q185" s="77">
        <v>0.91558345034809618</v>
      </c>
      <c r="Y185">
        <v>37114.255171165198</v>
      </c>
      <c r="Z185">
        <v>567.61668683696496</v>
      </c>
      <c r="AA185">
        <v>9062.3744679443498</v>
      </c>
      <c r="AB185">
        <v>221.08922500428099</v>
      </c>
      <c r="AC185">
        <v>33.522765228035901</v>
      </c>
      <c r="AD185">
        <v>3.4816795100814701</v>
      </c>
      <c r="AE185">
        <v>217247.01377113999</v>
      </c>
      <c r="AF185">
        <v>10162.400884130901</v>
      </c>
      <c r="AG185">
        <v>1.4106214871369999E-3</v>
      </c>
      <c r="AH185">
        <v>1.497168108932E-3</v>
      </c>
      <c r="AI185">
        <v>209.35106907295699</v>
      </c>
      <c r="AJ185">
        <v>22.7181754103228</v>
      </c>
      <c r="AK185">
        <v>7.4103950221442201</v>
      </c>
      <c r="AL185">
        <v>0.48099162056495998</v>
      </c>
      <c r="AM185">
        <v>6.7531988306049999E-3</v>
      </c>
      <c r="AN185">
        <v>5.6437263208339999E-3</v>
      </c>
      <c r="AO185">
        <v>6.2728013154882994E-2</v>
      </c>
      <c r="AP185">
        <v>1.6103487382486001E-2</v>
      </c>
      <c r="AQ185">
        <v>0.44762531711477699</v>
      </c>
      <c r="AR185">
        <v>5.0429580828070003E-2</v>
      </c>
      <c r="AS185">
        <v>14.2548120544493</v>
      </c>
      <c r="AT185">
        <v>0.259868630981476</v>
      </c>
      <c r="AU185">
        <v>1.7869350866671101</v>
      </c>
      <c r="AV185">
        <v>3.1870779043506998E-2</v>
      </c>
      <c r="AW185">
        <v>0.11060224501371201</v>
      </c>
      <c r="AX185">
        <v>4.0213466403270001E-3</v>
      </c>
    </row>
    <row r="186" spans="1:50" x14ac:dyDescent="0.25">
      <c r="A186" t="s">
        <v>1192</v>
      </c>
      <c r="B186">
        <v>140.06797486251699</v>
      </c>
      <c r="C186">
        <v>562.87217112290796</v>
      </c>
      <c r="D186" s="63">
        <v>9.2856050274326094</v>
      </c>
      <c r="E186">
        <v>0.328205529561787</v>
      </c>
      <c r="F186" s="31">
        <f t="shared" si="20"/>
        <v>9.5407760854351427</v>
      </c>
      <c r="G186" s="31">
        <f t="shared" si="21"/>
        <v>0.328205529561787</v>
      </c>
      <c r="H186" s="52">
        <v>0.36305164877169599</v>
      </c>
      <c r="I186" s="52">
        <v>2.3025614280511999E-2</v>
      </c>
      <c r="J186" s="85">
        <v>0.55730491775776159</v>
      </c>
      <c r="K186" s="63">
        <v>25.724938326007699</v>
      </c>
      <c r="L186">
        <v>1.3852243013469401</v>
      </c>
      <c r="M186" s="32">
        <f t="shared" si="22"/>
        <v>26.431866922507808</v>
      </c>
      <c r="N186" s="92">
        <f t="shared" si="23"/>
        <v>1.3852243013469401</v>
      </c>
      <c r="O186" s="50">
        <v>2.7523307190091999</v>
      </c>
      <c r="P186" s="50">
        <v>0.16585084115175</v>
      </c>
      <c r="Q186" s="77">
        <v>0.89361139584151783</v>
      </c>
      <c r="Y186">
        <v>39406.794498539799</v>
      </c>
      <c r="Z186">
        <v>642.58180834142399</v>
      </c>
      <c r="AA186">
        <v>9243.1887700253101</v>
      </c>
      <c r="AB186">
        <v>232.54276720960701</v>
      </c>
      <c r="AC186">
        <v>42.904981426830801</v>
      </c>
      <c r="AD186">
        <v>4.27539174196811</v>
      </c>
      <c r="AE186">
        <v>209996.47058831801</v>
      </c>
      <c r="AF186">
        <v>9857.2616456960404</v>
      </c>
      <c r="AG186">
        <v>2.4031246248379999E-3</v>
      </c>
      <c r="AH186">
        <v>1.877862517293E-3</v>
      </c>
      <c r="AI186">
        <v>363.65514526629801</v>
      </c>
      <c r="AJ186">
        <v>40.073715546557203</v>
      </c>
      <c r="AK186">
        <v>6.6428908136976599</v>
      </c>
      <c r="AL186">
        <v>0.43638521253427998</v>
      </c>
      <c r="AM186">
        <v>7.9142669516599998E-4</v>
      </c>
      <c r="AN186">
        <v>1.855239383502E-3</v>
      </c>
      <c r="AO186">
        <v>5.3087512493021002E-2</v>
      </c>
      <c r="AP186">
        <v>1.4224372813996E-2</v>
      </c>
      <c r="AQ186">
        <v>0.54339692583697197</v>
      </c>
      <c r="AR186">
        <v>5.4973514436736003E-2</v>
      </c>
      <c r="AS186">
        <v>49.478680868043902</v>
      </c>
      <c r="AT186">
        <v>1.29370799990374</v>
      </c>
      <c r="AU186">
        <v>7.0517669616416896</v>
      </c>
      <c r="AV186">
        <v>0.17752569588127101</v>
      </c>
      <c r="AW186">
        <v>0.10371269677957</v>
      </c>
      <c r="AX186">
        <v>3.5433171598119998E-3</v>
      </c>
    </row>
    <row r="187" spans="1:50" x14ac:dyDescent="0.25">
      <c r="A187" t="s">
        <v>1193</v>
      </c>
      <c r="B187">
        <v>148.41400976572601</v>
      </c>
      <c r="C187">
        <v>694.28781902953403</v>
      </c>
      <c r="D187" s="63">
        <v>2.57276199515369</v>
      </c>
      <c r="E187">
        <v>6.4986265525020001E-2</v>
      </c>
      <c r="F187" s="31">
        <f t="shared" si="20"/>
        <v>2.6434622239866612</v>
      </c>
      <c r="G187" s="31">
        <f t="shared" si="21"/>
        <v>6.4986265525020001E-2</v>
      </c>
      <c r="H187" s="52">
        <v>0.311676375840784</v>
      </c>
      <c r="I187" s="52">
        <v>1.9609594300721001E-2</v>
      </c>
      <c r="J187" s="85">
        <v>0.40147383406039705</v>
      </c>
      <c r="K187" s="63">
        <v>8.21290502834999</v>
      </c>
      <c r="L187">
        <v>0.43121150152991899</v>
      </c>
      <c r="M187" s="32">
        <f t="shared" si="22"/>
        <v>8.438597986338948</v>
      </c>
      <c r="N187" s="92">
        <f t="shared" si="23"/>
        <v>0.43121150152991899</v>
      </c>
      <c r="O187" s="50">
        <v>3.20771257954262</v>
      </c>
      <c r="P187" s="50">
        <v>0.185006557466984</v>
      </c>
      <c r="Q187" s="77">
        <v>0.91033629963605178</v>
      </c>
      <c r="Y187">
        <v>37432.874669828903</v>
      </c>
      <c r="Z187">
        <v>637.79971906725405</v>
      </c>
      <c r="AA187">
        <v>9960.6874402560697</v>
      </c>
      <c r="AB187">
        <v>263.43237496893602</v>
      </c>
      <c r="AC187">
        <v>44.902657769037901</v>
      </c>
      <c r="AD187">
        <v>4.3490384235555597</v>
      </c>
      <c r="AE187">
        <v>214258.36219255099</v>
      </c>
      <c r="AF187">
        <v>10084.4348503986</v>
      </c>
      <c r="AG187">
        <v>2.034979109043E-3</v>
      </c>
      <c r="AH187">
        <v>1.7274809561089999E-3</v>
      </c>
      <c r="AI187">
        <v>335.55868607650302</v>
      </c>
      <c r="AJ187">
        <v>35.502471215581501</v>
      </c>
      <c r="AK187">
        <v>7.6171080305888896</v>
      </c>
      <c r="AL187">
        <v>0.47279442446553599</v>
      </c>
      <c r="AM187">
        <v>5.140828454255E-3</v>
      </c>
      <c r="AN187">
        <v>4.7287670082950001E-3</v>
      </c>
      <c r="AO187">
        <v>0.119642740851438</v>
      </c>
      <c r="AP187">
        <v>2.1382598739471001E-2</v>
      </c>
      <c r="AQ187">
        <v>0.86124872907127703</v>
      </c>
      <c r="AR187">
        <v>7.1950065268442998E-2</v>
      </c>
      <c r="AS187">
        <v>20.9002051986424</v>
      </c>
      <c r="AT187">
        <v>0.36549229994259302</v>
      </c>
      <c r="AU187">
        <v>2.40337379036156</v>
      </c>
      <c r="AV187">
        <v>3.7735754007785997E-2</v>
      </c>
      <c r="AW187">
        <v>0.127848680916201</v>
      </c>
      <c r="AX187">
        <v>3.454856039575E-3</v>
      </c>
    </row>
    <row r="188" spans="1:50" x14ac:dyDescent="0.25">
      <c r="A188" t="s">
        <v>1194</v>
      </c>
      <c r="B188">
        <v>138.09092761207799</v>
      </c>
      <c r="C188">
        <v>449.41589317540002</v>
      </c>
      <c r="D188" s="63">
        <v>17.308787043811002</v>
      </c>
      <c r="E188">
        <v>0.59591250828479803</v>
      </c>
      <c r="F188" s="31">
        <f t="shared" si="20"/>
        <v>17.784437417659714</v>
      </c>
      <c r="G188" s="31">
        <f t="shared" si="21"/>
        <v>0.59591250828479803</v>
      </c>
      <c r="H188" s="52">
        <v>0.447829865460661</v>
      </c>
      <c r="I188" s="52">
        <v>2.7777975879319999E-2</v>
      </c>
      <c r="J188" s="85">
        <v>0.55504516425973971</v>
      </c>
      <c r="K188" s="63">
        <v>38.710291383818202</v>
      </c>
      <c r="L188">
        <v>2.09465720988669</v>
      </c>
      <c r="M188" s="32">
        <f t="shared" si="22"/>
        <v>39.774061162827032</v>
      </c>
      <c r="N188" s="92">
        <f t="shared" si="23"/>
        <v>2.09465720988669</v>
      </c>
      <c r="O188" s="50">
        <v>2.2291095518497501</v>
      </c>
      <c r="P188" s="50">
        <v>0.138199413713402</v>
      </c>
      <c r="Q188" s="77">
        <v>0.87279396125617559</v>
      </c>
      <c r="Y188">
        <v>36074.007039007003</v>
      </c>
      <c r="Z188">
        <v>505.90900298778098</v>
      </c>
      <c r="AA188">
        <v>9382.9111448285694</v>
      </c>
      <c r="AB188">
        <v>229.393785167429</v>
      </c>
      <c r="AC188">
        <v>39.54408132767</v>
      </c>
      <c r="AD188">
        <v>4.22492203611331</v>
      </c>
      <c r="AE188">
        <v>219568.11317875999</v>
      </c>
      <c r="AF188">
        <v>10168.062506541501</v>
      </c>
      <c r="AG188" t="s">
        <v>141</v>
      </c>
      <c r="AH188">
        <v>5.4871753099099997E-4</v>
      </c>
      <c r="AI188">
        <v>370.73624604802899</v>
      </c>
      <c r="AJ188">
        <v>39.304832289380698</v>
      </c>
      <c r="AK188">
        <v>6.6116921469598298</v>
      </c>
      <c r="AL188">
        <v>0.50518511784821896</v>
      </c>
      <c r="AM188">
        <v>2.101098067825E-3</v>
      </c>
      <c r="AN188">
        <v>3.1968307707430001E-3</v>
      </c>
      <c r="AO188">
        <v>4.7665075994600001E-2</v>
      </c>
      <c r="AP188">
        <v>1.4249216847048E-2</v>
      </c>
      <c r="AQ188">
        <v>0.35480927395026202</v>
      </c>
      <c r="AR188">
        <v>4.3156449241666998E-2</v>
      </c>
      <c r="AS188">
        <v>65.436126953318606</v>
      </c>
      <c r="AT188">
        <v>1.56844754011081</v>
      </c>
      <c r="AU188">
        <v>11.727749283001099</v>
      </c>
      <c r="AV188">
        <v>0.27657386902722803</v>
      </c>
      <c r="AW188">
        <v>9.2474985965342996E-2</v>
      </c>
      <c r="AX188">
        <v>3.540622994252E-3</v>
      </c>
    </row>
    <row r="189" spans="1:50" x14ac:dyDescent="0.25">
      <c r="A189" t="s">
        <v>1195</v>
      </c>
      <c r="B189">
        <v>148.963586012782</v>
      </c>
      <c r="C189">
        <v>695.964007257498</v>
      </c>
      <c r="D189" s="63">
        <v>3.4250145952448201</v>
      </c>
      <c r="E189">
        <v>0.107949129937199</v>
      </c>
      <c r="F189" s="31">
        <f t="shared" si="20"/>
        <v>3.5191349670849719</v>
      </c>
      <c r="G189" s="31">
        <f t="shared" si="21"/>
        <v>0.107949129937199</v>
      </c>
      <c r="H189" s="52">
        <v>0.31352519191835598</v>
      </c>
      <c r="I189" s="52">
        <v>2.2612285983017E-2</v>
      </c>
      <c r="J189" s="85">
        <v>0.43700327601829314</v>
      </c>
      <c r="K189" s="63">
        <v>10.9024368629735</v>
      </c>
      <c r="L189">
        <v>0.71957733814234104</v>
      </c>
      <c r="M189" s="32">
        <f t="shared" si="22"/>
        <v>11.202038918080508</v>
      </c>
      <c r="N189" s="92">
        <f t="shared" si="23"/>
        <v>0.71957733814234104</v>
      </c>
      <c r="O189" s="50">
        <v>3.1966914939629301</v>
      </c>
      <c r="P189" s="50">
        <v>0.23300648284901501</v>
      </c>
      <c r="Q189" s="77">
        <v>0.90549617113309322</v>
      </c>
      <c r="Y189">
        <v>40092.725989911603</v>
      </c>
      <c r="Z189">
        <v>712.58511579961305</v>
      </c>
      <c r="AA189">
        <v>9344.3906788669992</v>
      </c>
      <c r="AB189">
        <v>303.11426594655501</v>
      </c>
      <c r="AC189">
        <v>86.553941748544204</v>
      </c>
      <c r="AD189">
        <v>8.8085760695544693</v>
      </c>
      <c r="AE189">
        <v>215778.126848113</v>
      </c>
      <c r="AF189">
        <v>10180.104247753399</v>
      </c>
      <c r="AG189">
        <v>1.7515728915044E-2</v>
      </c>
      <c r="AH189">
        <v>6.7782576040059999E-3</v>
      </c>
      <c r="AI189">
        <v>314.889098161449</v>
      </c>
      <c r="AJ189">
        <v>36.048094385641598</v>
      </c>
      <c r="AK189">
        <v>9.4821345611189294</v>
      </c>
      <c r="AL189">
        <v>0.72429498299425799</v>
      </c>
      <c r="AM189">
        <v>3.5350211525500001E-3</v>
      </c>
      <c r="AN189">
        <v>5.2271961263950003E-3</v>
      </c>
      <c r="AO189">
        <v>6.2327112950451E-2</v>
      </c>
      <c r="AP189">
        <v>2.0536690086800001E-2</v>
      </c>
      <c r="AQ189">
        <v>0.47787397698233802</v>
      </c>
      <c r="AR189">
        <v>6.1744639513915997E-2</v>
      </c>
      <c r="AS189">
        <v>26.896328612136099</v>
      </c>
      <c r="AT189">
        <v>0.52330942851234996</v>
      </c>
      <c r="AU189">
        <v>3.5560937121890501</v>
      </c>
      <c r="AV189">
        <v>5.8132168607108001E-2</v>
      </c>
      <c r="AW189">
        <v>0.14248777156070999</v>
      </c>
      <c r="AX189">
        <v>5.0100010273550002E-3</v>
      </c>
    </row>
    <row r="190" spans="1:50" x14ac:dyDescent="0.25">
      <c r="A190" t="s">
        <v>1196</v>
      </c>
      <c r="B190">
        <v>182.159029409065</v>
      </c>
      <c r="C190">
        <v>849.88258983895605</v>
      </c>
      <c r="D190" s="63">
        <v>3.1565669283334201</v>
      </c>
      <c r="E190">
        <v>8.3804499321435993E-2</v>
      </c>
      <c r="F190" s="31">
        <f t="shared" si="20"/>
        <v>3.2433102821998667</v>
      </c>
      <c r="G190" s="31">
        <f t="shared" si="21"/>
        <v>8.3804499321435993E-2</v>
      </c>
      <c r="H190" s="52">
        <v>0.31254388021501001</v>
      </c>
      <c r="I190" s="52">
        <v>1.8208566286856999E-2</v>
      </c>
      <c r="J190" s="85">
        <v>0.45570897490877643</v>
      </c>
      <c r="K190" s="63">
        <v>10.0555576911612</v>
      </c>
      <c r="L190">
        <v>0.475921606736464</v>
      </c>
      <c r="M190" s="32">
        <f t="shared" si="22"/>
        <v>10.331887266593137</v>
      </c>
      <c r="N190" s="92">
        <f t="shared" si="23"/>
        <v>0.475921606736464</v>
      </c>
      <c r="O190" s="50">
        <v>3.1946005627752601</v>
      </c>
      <c r="P190" s="50">
        <v>0.16637621340539899</v>
      </c>
      <c r="Q190" s="77">
        <v>0.90877126861235702</v>
      </c>
      <c r="Y190">
        <v>39154.619837951999</v>
      </c>
      <c r="Z190">
        <v>686.10536579843995</v>
      </c>
      <c r="AA190">
        <v>9331.9119088787102</v>
      </c>
      <c r="AB190">
        <v>242.426327835156</v>
      </c>
      <c r="AC190">
        <v>78.342872367113202</v>
      </c>
      <c r="AD190">
        <v>7.1787875235398104</v>
      </c>
      <c r="AE190">
        <v>212577.3791925</v>
      </c>
      <c r="AF190">
        <v>10192.836616757801</v>
      </c>
      <c r="AG190">
        <v>9.6880222862199997E-4</v>
      </c>
      <c r="AH190">
        <v>1.2147628570980001E-3</v>
      </c>
      <c r="AI190">
        <v>341.44421358184201</v>
      </c>
      <c r="AJ190">
        <v>36.497629298993999</v>
      </c>
      <c r="AK190">
        <v>10.770422462965101</v>
      </c>
      <c r="AL190">
        <v>0.63941539147153703</v>
      </c>
      <c r="AM190" t="s">
        <v>141</v>
      </c>
      <c r="AN190">
        <v>1.1950763842660001E-3</v>
      </c>
      <c r="AO190">
        <v>6.1920724340824997E-2</v>
      </c>
      <c r="AP190">
        <v>1.5767313209633E-2</v>
      </c>
      <c r="AQ190">
        <v>0.54307480388738205</v>
      </c>
      <c r="AR190">
        <v>5.0501101781261E-2</v>
      </c>
      <c r="AS190">
        <v>28.873780867698201</v>
      </c>
      <c r="AT190">
        <v>0.63429527705494304</v>
      </c>
      <c r="AU190">
        <v>3.8107295235191301</v>
      </c>
      <c r="AV190">
        <v>8.2861684555979004E-2</v>
      </c>
      <c r="AW190">
        <v>0.16486912699539399</v>
      </c>
      <c r="AX190">
        <v>4.332907616718E-3</v>
      </c>
    </row>
    <row r="191" spans="1:50" x14ac:dyDescent="0.25">
      <c r="A191" t="s">
        <v>1197</v>
      </c>
      <c r="B191">
        <v>162.56614019050099</v>
      </c>
      <c r="C191">
        <v>722.74364577529695</v>
      </c>
      <c r="D191" s="63">
        <v>4.21717409498509</v>
      </c>
      <c r="E191">
        <v>0.10439684993968799</v>
      </c>
      <c r="F191" s="31">
        <f t="shared" si="20"/>
        <v>4.3330632344024016</v>
      </c>
      <c r="G191" s="31">
        <f t="shared" si="21"/>
        <v>0.10439684993968799</v>
      </c>
      <c r="H191" s="52">
        <v>0.32831824026219297</v>
      </c>
      <c r="I191" s="52">
        <v>1.8912989988429E-2</v>
      </c>
      <c r="J191" s="85">
        <v>0.42973495707391107</v>
      </c>
      <c r="K191" s="63">
        <v>12.8565735464773</v>
      </c>
      <c r="L191">
        <v>0.65593793885185503</v>
      </c>
      <c r="M191" s="32">
        <f t="shared" si="22"/>
        <v>13.209875831514191</v>
      </c>
      <c r="N191" s="92">
        <f t="shared" si="23"/>
        <v>0.65593793885185503</v>
      </c>
      <c r="O191" s="50">
        <v>3.04361301225611</v>
      </c>
      <c r="P191" s="50">
        <v>0.16843021517502901</v>
      </c>
      <c r="Q191" s="77">
        <v>0.92194909203374742</v>
      </c>
      <c r="Y191">
        <v>38846.928973654103</v>
      </c>
      <c r="Z191">
        <v>739.24478554377595</v>
      </c>
      <c r="AA191">
        <v>9233.5376543698494</v>
      </c>
      <c r="AB191">
        <v>263.90939204235701</v>
      </c>
      <c r="AC191">
        <v>58.8525001384684</v>
      </c>
      <c r="AD191">
        <v>5.3052372664693301</v>
      </c>
      <c r="AE191">
        <v>215870.37064397399</v>
      </c>
      <c r="AF191">
        <v>10258.921042120501</v>
      </c>
      <c r="AG191">
        <v>5.9883285102899997E-4</v>
      </c>
      <c r="AH191">
        <v>9.6167277238699996E-4</v>
      </c>
      <c r="AI191">
        <v>329.95092240701501</v>
      </c>
      <c r="AJ191">
        <v>35.019413940078998</v>
      </c>
      <c r="AK191">
        <v>9.6107918788974303</v>
      </c>
      <c r="AL191">
        <v>0.65787276644656201</v>
      </c>
      <c r="AM191">
        <v>3.1233484176579999E-3</v>
      </c>
      <c r="AN191">
        <v>3.782200538453E-3</v>
      </c>
      <c r="AO191">
        <v>8.2898790708376996E-2</v>
      </c>
      <c r="AP191">
        <v>1.8245392761831E-2</v>
      </c>
      <c r="AQ191">
        <v>0.57611719717226495</v>
      </c>
      <c r="AR191">
        <v>5.2042465945828002E-2</v>
      </c>
      <c r="AS191">
        <v>32.226500097254203</v>
      </c>
      <c r="AT191">
        <v>0.57156479071003996</v>
      </c>
      <c r="AU191">
        <v>4.3221885412199796</v>
      </c>
      <c r="AV191">
        <v>7.2933465478249998E-2</v>
      </c>
      <c r="AW191">
        <v>0.14017412877889099</v>
      </c>
      <c r="AX191">
        <v>4.11518526136E-3</v>
      </c>
    </row>
    <row r="192" spans="1:50" x14ac:dyDescent="0.25">
      <c r="A192" t="s">
        <v>1198</v>
      </c>
      <c r="B192">
        <v>139.84548043741401</v>
      </c>
      <c r="C192">
        <v>501.83658897296101</v>
      </c>
      <c r="D192" s="63">
        <v>10.658159054803299</v>
      </c>
      <c r="E192">
        <v>0.30544341365685101</v>
      </c>
      <c r="F192" s="31">
        <f t="shared" si="20"/>
        <v>10.951048286505349</v>
      </c>
      <c r="G192" s="31">
        <f t="shared" si="21"/>
        <v>0.30544341365685101</v>
      </c>
      <c r="H192" s="52">
        <v>0.40657595434662802</v>
      </c>
      <c r="I192" s="52">
        <v>2.4790525122213001E-2</v>
      </c>
      <c r="J192" s="85">
        <v>0.47000722234661574</v>
      </c>
      <c r="K192" s="63">
        <v>26.1129508228703</v>
      </c>
      <c r="L192">
        <v>1.40286306246203</v>
      </c>
      <c r="M192" s="32">
        <f t="shared" si="22"/>
        <v>26.830542112759815</v>
      </c>
      <c r="N192" s="92">
        <f t="shared" si="23"/>
        <v>1.40286306246203</v>
      </c>
      <c r="O192" s="50">
        <v>2.4548800426717201</v>
      </c>
      <c r="P192" s="50">
        <v>0.14951254166597699</v>
      </c>
      <c r="Q192" s="77">
        <v>0.88208813482039217</v>
      </c>
      <c r="Y192">
        <v>38856.419563388801</v>
      </c>
      <c r="Z192">
        <v>537.35503351461796</v>
      </c>
      <c r="AA192">
        <v>9492.3405075557694</v>
      </c>
      <c r="AB192">
        <v>244.16956586944301</v>
      </c>
      <c r="AC192">
        <v>67.517145682052004</v>
      </c>
      <c r="AD192">
        <v>6.3538782120749904</v>
      </c>
      <c r="AE192">
        <v>214770.67783465501</v>
      </c>
      <c r="AF192">
        <v>9949.6380818666403</v>
      </c>
      <c r="AG192">
        <v>8.5141005251499998E-4</v>
      </c>
      <c r="AH192">
        <v>1.2071641367559999E-3</v>
      </c>
      <c r="AI192">
        <v>349.06761828738598</v>
      </c>
      <c r="AJ192">
        <v>36.780794685137202</v>
      </c>
      <c r="AK192">
        <v>7.7371740617422899</v>
      </c>
      <c r="AL192">
        <v>0.57399865540039297</v>
      </c>
      <c r="AM192">
        <v>9.2475113083799996E-4</v>
      </c>
      <c r="AN192">
        <v>2.1677746383169999E-3</v>
      </c>
      <c r="AO192">
        <v>4.0898060239124998E-2</v>
      </c>
      <c r="AP192">
        <v>1.3486391689716E-2</v>
      </c>
      <c r="AQ192">
        <v>0.39382559312999599</v>
      </c>
      <c r="AR192">
        <v>4.8004697870373002E-2</v>
      </c>
      <c r="AS192">
        <v>51.974918347155501</v>
      </c>
      <c r="AT192">
        <v>1.1525388166999899</v>
      </c>
      <c r="AU192">
        <v>8.4060479189001001</v>
      </c>
      <c r="AV192">
        <v>0.17490479756264499</v>
      </c>
      <c r="AW192">
        <v>0.107893961360567</v>
      </c>
      <c r="AX192">
        <v>3.4552281509310002E-3</v>
      </c>
    </row>
    <row r="193" spans="1:50" x14ac:dyDescent="0.25">
      <c r="A193" t="s">
        <v>1199</v>
      </c>
      <c r="B193">
        <v>180.29498409555799</v>
      </c>
      <c r="C193">
        <v>823.17948265799896</v>
      </c>
      <c r="D193" s="63">
        <v>3.4769354047622101</v>
      </c>
      <c r="E193">
        <v>7.9739368512388997E-2</v>
      </c>
      <c r="F193" s="31">
        <f t="shared" si="20"/>
        <v>3.5724825751639804</v>
      </c>
      <c r="G193" s="31">
        <f t="shared" si="21"/>
        <v>7.9739368512388997E-2</v>
      </c>
      <c r="H193" s="52">
        <v>0.319143559581199</v>
      </c>
      <c r="I193" s="52">
        <v>1.6834405461502E-2</v>
      </c>
      <c r="J193" s="85">
        <v>0.43477490736103896</v>
      </c>
      <c r="K193" s="63">
        <v>10.917163450187701</v>
      </c>
      <c r="L193">
        <v>0.52080219619898305</v>
      </c>
      <c r="M193" s="32">
        <f t="shared" si="22"/>
        <v>11.217170196085359</v>
      </c>
      <c r="N193" s="92">
        <f t="shared" si="23"/>
        <v>0.52080219619898305</v>
      </c>
      <c r="O193" s="50">
        <v>3.12878551901923</v>
      </c>
      <c r="P193" s="50">
        <v>0.163782953875033</v>
      </c>
      <c r="Q193" s="77">
        <v>0.91131829264309072</v>
      </c>
      <c r="Y193">
        <v>38841.038407866101</v>
      </c>
      <c r="Z193">
        <v>735.13169058133599</v>
      </c>
      <c r="AA193">
        <v>9291.9801858421706</v>
      </c>
      <c r="AB193">
        <v>239.46620001914201</v>
      </c>
      <c r="AC193">
        <v>33.315533689062299</v>
      </c>
      <c r="AD193">
        <v>2.9482323033256499</v>
      </c>
      <c r="AE193">
        <v>215947.355924576</v>
      </c>
      <c r="AF193">
        <v>10214.684756950899</v>
      </c>
      <c r="AG193">
        <v>1.1837136528129999E-3</v>
      </c>
      <c r="AH193">
        <v>1.325145000974E-3</v>
      </c>
      <c r="AI193">
        <v>370.69468564763599</v>
      </c>
      <c r="AJ193">
        <v>54.6368951013377</v>
      </c>
      <c r="AK193">
        <v>10.468657376374599</v>
      </c>
      <c r="AL193">
        <v>0.60217250939127198</v>
      </c>
      <c r="AM193">
        <v>3.003617013885E-3</v>
      </c>
      <c r="AN193">
        <v>3.637197609597E-3</v>
      </c>
      <c r="AO193">
        <v>6.2563848421041998E-2</v>
      </c>
      <c r="AP193">
        <v>1.5575466301871999E-2</v>
      </c>
      <c r="AQ193">
        <v>0.61412609892456005</v>
      </c>
      <c r="AR193">
        <v>5.9377555038868997E-2</v>
      </c>
      <c r="AS193">
        <v>32.976045052585803</v>
      </c>
      <c r="AT193">
        <v>0.39942562140744298</v>
      </c>
      <c r="AU193">
        <v>3.9019861917244199</v>
      </c>
      <c r="AV193">
        <v>5.6377870432906999E-2</v>
      </c>
      <c r="AW193">
        <v>0.15347520139708601</v>
      </c>
      <c r="AX193">
        <v>4.0887628250180002E-3</v>
      </c>
    </row>
    <row r="194" spans="1:50" x14ac:dyDescent="0.25">
      <c r="A194" t="s">
        <v>1200</v>
      </c>
      <c r="B194">
        <v>135.08449240478799</v>
      </c>
      <c r="C194">
        <v>578.57329348743394</v>
      </c>
      <c r="D194" s="63">
        <v>5.4723129978862302</v>
      </c>
      <c r="E194">
        <v>0.14762569492635599</v>
      </c>
      <c r="F194" s="31">
        <f t="shared" si="20"/>
        <v>5.6226937101032926</v>
      </c>
      <c r="G194" s="31">
        <f t="shared" si="21"/>
        <v>0.14762569492635599</v>
      </c>
      <c r="H194" s="52">
        <v>0.34071423826486102</v>
      </c>
      <c r="I194" s="52">
        <v>2.0761044575967998E-2</v>
      </c>
      <c r="J194" s="85">
        <v>0.44272302310719608</v>
      </c>
      <c r="K194" s="63">
        <v>16.037558011643402</v>
      </c>
      <c r="L194">
        <v>0.878610076374018</v>
      </c>
      <c r="M194" s="32">
        <f t="shared" si="22"/>
        <v>16.478274651379643</v>
      </c>
      <c r="N194" s="92">
        <f t="shared" si="23"/>
        <v>0.878610076374018</v>
      </c>
      <c r="O194" s="50">
        <v>2.93924412171258</v>
      </c>
      <c r="P194" s="50">
        <v>0.179111424606159</v>
      </c>
      <c r="Q194" s="77">
        <v>0.89902197928746275</v>
      </c>
      <c r="Y194">
        <v>39081.258153207797</v>
      </c>
      <c r="Z194">
        <v>531.03921951078803</v>
      </c>
      <c r="AA194">
        <v>9146.8409965577594</v>
      </c>
      <c r="AB194">
        <v>229.204620364904</v>
      </c>
      <c r="AC194">
        <v>56.4407417441696</v>
      </c>
      <c r="AD194">
        <v>5.3499888844314896</v>
      </c>
      <c r="AE194">
        <v>212986.62184178201</v>
      </c>
      <c r="AF194">
        <v>9865.7400226529608</v>
      </c>
      <c r="AG194" t="s">
        <v>141</v>
      </c>
      <c r="AH194">
        <v>8.3398805145000005E-5</v>
      </c>
      <c r="AI194">
        <v>234.89538251816401</v>
      </c>
      <c r="AJ194">
        <v>25.659784200576802</v>
      </c>
      <c r="AK194">
        <v>7.63280059267968</v>
      </c>
      <c r="AL194">
        <v>0.56484085352397995</v>
      </c>
      <c r="AM194">
        <v>5.7911881490479997E-3</v>
      </c>
      <c r="AN194">
        <v>5.3269973316040003E-3</v>
      </c>
      <c r="AO194">
        <v>5.0133402901944998E-2</v>
      </c>
      <c r="AP194">
        <v>1.4663904165420001E-2</v>
      </c>
      <c r="AQ194">
        <v>0.357696193872654</v>
      </c>
      <c r="AR194">
        <v>4.2198601764066999E-2</v>
      </c>
      <c r="AS194">
        <v>29.396574341360999</v>
      </c>
      <c r="AT194">
        <v>0.53753978938360003</v>
      </c>
      <c r="AU194">
        <v>4.8052632812256402</v>
      </c>
      <c r="AV194">
        <v>8.0312798386254006E-2</v>
      </c>
      <c r="AW194">
        <v>0.119978160097739</v>
      </c>
      <c r="AX194">
        <v>3.6405193206469999E-3</v>
      </c>
    </row>
    <row r="195" spans="1:50" x14ac:dyDescent="0.25">
      <c r="A195" t="s">
        <v>1201</v>
      </c>
      <c r="B195">
        <v>200.83041433837599</v>
      </c>
      <c r="C195">
        <v>447.19541107125798</v>
      </c>
      <c r="D195" s="63">
        <v>43.117135075344102</v>
      </c>
      <c r="E195">
        <v>1.30113008158995</v>
      </c>
      <c r="F195" s="31">
        <f t="shared" si="20"/>
        <v>44.302006168041842</v>
      </c>
      <c r="G195" s="31">
        <f t="shared" si="21"/>
        <v>1.30113008158995</v>
      </c>
      <c r="H195" s="52">
        <v>0.65561584255215599</v>
      </c>
      <c r="I195" s="52">
        <v>3.5545690151795997E-2</v>
      </c>
      <c r="J195" s="85">
        <v>0.55658732229088115</v>
      </c>
      <c r="K195" s="63">
        <v>65.717262099834699</v>
      </c>
      <c r="L195">
        <v>2.9522905435801601</v>
      </c>
      <c r="M195" s="32">
        <f t="shared" si="22"/>
        <v>67.523191088791606</v>
      </c>
      <c r="N195" s="92">
        <f t="shared" si="23"/>
        <v>2.9522905435801601</v>
      </c>
      <c r="O195" s="50">
        <v>1.5227594743047701</v>
      </c>
      <c r="P195" s="50">
        <v>8.2452758829813996E-2</v>
      </c>
      <c r="Q195" s="77">
        <v>0.82967069887594791</v>
      </c>
      <c r="Y195">
        <v>40309.975953652902</v>
      </c>
      <c r="Z195">
        <v>610.85882680280497</v>
      </c>
      <c r="AA195">
        <v>9970.2517595854206</v>
      </c>
      <c r="AB195">
        <v>246.13558193970201</v>
      </c>
      <c r="AC195">
        <v>64.219323712546</v>
      </c>
      <c r="AD195">
        <v>6.2177105036417304</v>
      </c>
      <c r="AE195">
        <v>210000.79558071701</v>
      </c>
      <c r="AF195">
        <v>9798.4592160440698</v>
      </c>
      <c r="AG195">
        <v>7.9520548618599999E-4</v>
      </c>
      <c r="AH195">
        <v>1.1274636626489999E-3</v>
      </c>
      <c r="AI195">
        <v>631.84909676583902</v>
      </c>
      <c r="AJ195">
        <v>64.857273633886294</v>
      </c>
      <c r="AK195">
        <v>6.7085451285922604</v>
      </c>
      <c r="AL195">
        <v>0.45554578838464699</v>
      </c>
      <c r="AM195">
        <v>5.5977411837649996E-3</v>
      </c>
      <c r="AN195">
        <v>5.1489907106210004E-3</v>
      </c>
      <c r="AO195">
        <v>5.9833234555414998E-2</v>
      </c>
      <c r="AP195">
        <v>1.5752403875774E-2</v>
      </c>
      <c r="AQ195">
        <v>0.44778708876814299</v>
      </c>
      <c r="AR195">
        <v>4.6522954000616998E-2</v>
      </c>
      <c r="AS195">
        <v>160.54730916868201</v>
      </c>
      <c r="AT195">
        <v>3.3203835451146602</v>
      </c>
      <c r="AU195">
        <v>28.326435047029999</v>
      </c>
      <c r="AV195">
        <v>0.57711759430050302</v>
      </c>
      <c r="AW195">
        <v>8.9738596872073001E-2</v>
      </c>
      <c r="AX195">
        <v>2.8906204146390002E-3</v>
      </c>
    </row>
    <row r="196" spans="1:50" x14ac:dyDescent="0.25">
      <c r="A196" t="s">
        <v>1202</v>
      </c>
      <c r="B196">
        <v>161.755691399597</v>
      </c>
      <c r="C196">
        <v>519.92211813948404</v>
      </c>
      <c r="D196" s="63">
        <v>18.8995920397699</v>
      </c>
      <c r="E196">
        <v>0.73859972771859395</v>
      </c>
      <c r="F196" s="31">
        <f t="shared" si="20"/>
        <v>19.418958185794502</v>
      </c>
      <c r="G196" s="31">
        <f t="shared" si="21"/>
        <v>0.73859972771859395</v>
      </c>
      <c r="H196" s="52">
        <v>0.453548597369757</v>
      </c>
      <c r="I196" s="52">
        <v>2.6838632221188E-2</v>
      </c>
      <c r="J196" s="85">
        <v>0.66041991746659578</v>
      </c>
      <c r="K196" s="63">
        <v>41.700172041716201</v>
      </c>
      <c r="L196">
        <v>2.0848404575067301</v>
      </c>
      <c r="M196" s="32">
        <f t="shared" si="22"/>
        <v>42.846104588635484</v>
      </c>
      <c r="N196" s="92">
        <f t="shared" si="23"/>
        <v>2.0848404575067301</v>
      </c>
      <c r="O196" s="50">
        <v>2.2014994298867498</v>
      </c>
      <c r="P196" s="50">
        <v>0.12634840953291901</v>
      </c>
      <c r="Q196" s="77">
        <v>0.87113161894761493</v>
      </c>
      <c r="Y196">
        <v>39783.388499285698</v>
      </c>
      <c r="Z196">
        <v>828.45704460446802</v>
      </c>
      <c r="AA196">
        <v>9651.4512475251395</v>
      </c>
      <c r="AB196">
        <v>262.90942846728302</v>
      </c>
      <c r="AC196">
        <v>80.117392380387201</v>
      </c>
      <c r="AD196">
        <v>7.0379235377410803</v>
      </c>
      <c r="AE196">
        <v>216049.96554347401</v>
      </c>
      <c r="AF196">
        <v>10474.9877152833</v>
      </c>
      <c r="AG196">
        <v>3.7639603949000001E-4</v>
      </c>
      <c r="AH196">
        <v>7.5666027833199995E-4</v>
      </c>
      <c r="AI196">
        <v>474.04619225738702</v>
      </c>
      <c r="AJ196">
        <v>50.2021726971116</v>
      </c>
      <c r="AK196">
        <v>7.4984065562072502</v>
      </c>
      <c r="AL196">
        <v>0.47602228464105001</v>
      </c>
      <c r="AM196">
        <v>1.947294048658E-3</v>
      </c>
      <c r="AN196">
        <v>2.9628172191300001E-3</v>
      </c>
      <c r="AO196">
        <v>3.9224468243801998E-2</v>
      </c>
      <c r="AP196">
        <v>1.2438515268991E-2</v>
      </c>
      <c r="AQ196">
        <v>0.41275397753031801</v>
      </c>
      <c r="AR196">
        <v>4.8198541853697E-2</v>
      </c>
      <c r="AS196">
        <v>83.2397270305581</v>
      </c>
      <c r="AT196">
        <v>2.05013998707037</v>
      </c>
      <c r="AU196">
        <v>13.7594290894666</v>
      </c>
      <c r="AV196">
        <v>0.32647049661650901</v>
      </c>
      <c r="AW196">
        <v>9.9283766979349999E-2</v>
      </c>
      <c r="AX196">
        <v>3.3692700285269999E-3</v>
      </c>
    </row>
    <row r="197" spans="1:50" x14ac:dyDescent="0.25">
      <c r="A197" t="s">
        <v>1203</v>
      </c>
      <c r="B197">
        <v>149.383996146859</v>
      </c>
      <c r="C197">
        <v>625.72173041747499</v>
      </c>
      <c r="D197" s="63">
        <v>5.9776782121508996</v>
      </c>
      <c r="E197">
        <v>0.154827023087762</v>
      </c>
      <c r="F197" s="31">
        <f t="shared" si="20"/>
        <v>6.141946503693231</v>
      </c>
      <c r="G197" s="31">
        <f t="shared" si="21"/>
        <v>0.154827023087762</v>
      </c>
      <c r="H197" s="52">
        <v>0.34809728530751899</v>
      </c>
      <c r="I197" s="52">
        <v>2.0218021603417999E-2</v>
      </c>
      <c r="J197" s="85">
        <v>0.44593977571360588</v>
      </c>
      <c r="K197" s="63">
        <v>17.226703849164</v>
      </c>
      <c r="L197">
        <v>0.89992597240505001</v>
      </c>
      <c r="M197" s="32">
        <f t="shared" si="22"/>
        <v>17.700098553558711</v>
      </c>
      <c r="N197" s="92">
        <f t="shared" si="23"/>
        <v>0.89992597240505001</v>
      </c>
      <c r="O197" s="50">
        <v>2.8704101091366501</v>
      </c>
      <c r="P197" s="50">
        <v>0.16664044627701799</v>
      </c>
      <c r="Q197" s="77">
        <v>0.89984587305909536</v>
      </c>
      <c r="Y197">
        <v>39887.438846500903</v>
      </c>
      <c r="Z197">
        <v>630.66767858691401</v>
      </c>
      <c r="AA197">
        <v>9257.9920308502606</v>
      </c>
      <c r="AB197">
        <v>238.263342944367</v>
      </c>
      <c r="AC197">
        <v>64.889320480322596</v>
      </c>
      <c r="AD197">
        <v>5.73298929951748</v>
      </c>
      <c r="AE197">
        <v>216635.82209984399</v>
      </c>
      <c r="AF197">
        <v>10254.842249728001</v>
      </c>
      <c r="AG197">
        <v>3.7865549850199997E-4</v>
      </c>
      <c r="AH197">
        <v>7.61202416679E-4</v>
      </c>
      <c r="AI197">
        <v>291.88158199699802</v>
      </c>
      <c r="AJ197">
        <v>31.251255409106101</v>
      </c>
      <c r="AK197">
        <v>8.1307404242555403</v>
      </c>
      <c r="AL197">
        <v>0.50047279407562695</v>
      </c>
      <c r="AM197" t="s">
        <v>141</v>
      </c>
      <c r="AN197">
        <v>1.1823176382300001E-3</v>
      </c>
      <c r="AO197">
        <v>4.5382711654738998E-2</v>
      </c>
      <c r="AP197">
        <v>1.3417937360456E-2</v>
      </c>
      <c r="AQ197">
        <v>0.41402257440978402</v>
      </c>
      <c r="AR197">
        <v>4.4106631094672999E-2</v>
      </c>
      <c r="AS197">
        <v>34.330434862765102</v>
      </c>
      <c r="AT197">
        <v>0.63704437645603595</v>
      </c>
      <c r="AU197">
        <v>5.2552878096913096</v>
      </c>
      <c r="AV197">
        <v>8.9395403044902996E-2</v>
      </c>
      <c r="AW197">
        <v>0.12017429039209999</v>
      </c>
      <c r="AX197">
        <v>3.3558661385749999E-3</v>
      </c>
    </row>
    <row r="198" spans="1:50" x14ac:dyDescent="0.25">
      <c r="A198" t="s">
        <v>1204</v>
      </c>
      <c r="B198">
        <v>146.448670577114</v>
      </c>
      <c r="C198">
        <v>569.89370371996904</v>
      </c>
      <c r="D198" s="63">
        <v>10.326903758000499</v>
      </c>
      <c r="E198">
        <v>0.27759110847069901</v>
      </c>
      <c r="F198" s="31">
        <f t="shared" si="20"/>
        <v>10.610690000257664</v>
      </c>
      <c r="G198" s="31">
        <f t="shared" si="21"/>
        <v>0.27759110847069901</v>
      </c>
      <c r="H198" s="52">
        <v>0.37425804967684501</v>
      </c>
      <c r="I198" s="52">
        <v>2.5514185737790001E-2</v>
      </c>
      <c r="J198" s="85">
        <v>0.39429825838178834</v>
      </c>
      <c r="K198" s="63">
        <v>27.477115302280598</v>
      </c>
      <c r="L198">
        <v>1.44159036441208</v>
      </c>
      <c r="M198" s="32">
        <f t="shared" si="22"/>
        <v>28.232194218713804</v>
      </c>
      <c r="N198" s="92">
        <f t="shared" si="23"/>
        <v>1.44159036441208</v>
      </c>
      <c r="O198" s="50">
        <v>2.6705685937252301</v>
      </c>
      <c r="P198" s="50">
        <v>0.16162179939295199</v>
      </c>
      <c r="Q198" s="77">
        <v>0.86691104138909736</v>
      </c>
      <c r="Y198">
        <v>40056.533393349302</v>
      </c>
      <c r="Z198">
        <v>710.90498576541404</v>
      </c>
      <c r="AA198">
        <v>9349.2780934767998</v>
      </c>
      <c r="AB198">
        <v>251.43864384681001</v>
      </c>
      <c r="AC198">
        <v>72.510507253565393</v>
      </c>
      <c r="AD198">
        <v>6.64910181359196</v>
      </c>
      <c r="AE198">
        <v>212503.44033628699</v>
      </c>
      <c r="AF198">
        <v>9957.2441882195599</v>
      </c>
      <c r="AG198">
        <v>1.6442194020580999E-2</v>
      </c>
      <c r="AH198">
        <v>5.0168575816620002E-3</v>
      </c>
      <c r="AI198">
        <v>373.46690004794698</v>
      </c>
      <c r="AJ198">
        <v>38.979211568532499</v>
      </c>
      <c r="AK198">
        <v>8.1442646748064291</v>
      </c>
      <c r="AL198">
        <v>0.50098692052642102</v>
      </c>
      <c r="AM198">
        <v>1.4420707390732999E-2</v>
      </c>
      <c r="AN198">
        <v>8.0853228337359993E-3</v>
      </c>
      <c r="AO198">
        <v>4.7344556581618E-2</v>
      </c>
      <c r="AP198">
        <v>1.3702719710160001E-2</v>
      </c>
      <c r="AQ198">
        <v>0.39806646598147699</v>
      </c>
      <c r="AR198">
        <v>4.2890983613357997E-2</v>
      </c>
      <c r="AS198">
        <v>52.246342940263297</v>
      </c>
      <c r="AT198">
        <v>0.95158870876790902</v>
      </c>
      <c r="AU198">
        <v>8.2768944275770195</v>
      </c>
      <c r="AV198">
        <v>0.139797401528272</v>
      </c>
      <c r="AW198">
        <v>0.109446242666425</v>
      </c>
      <c r="AX198">
        <v>3.6326875144699999E-3</v>
      </c>
    </row>
    <row r="199" spans="1:50" x14ac:dyDescent="0.25">
      <c r="A199" t="s">
        <v>1205</v>
      </c>
      <c r="B199">
        <v>104.66053101056301</v>
      </c>
      <c r="C199">
        <v>287.669602725799</v>
      </c>
      <c r="D199" s="63">
        <v>31.451476982427799</v>
      </c>
      <c r="E199">
        <v>1.1786405340122399</v>
      </c>
      <c r="F199" s="31">
        <f t="shared" si="20"/>
        <v>32.315772484297469</v>
      </c>
      <c r="G199" s="31">
        <f t="shared" si="21"/>
        <v>1.1786405340122399</v>
      </c>
      <c r="H199" s="52">
        <v>0.531005869127812</v>
      </c>
      <c r="I199" s="52">
        <v>4.2951452582582997E-2</v>
      </c>
      <c r="J199" s="85">
        <v>0.46329945891685215</v>
      </c>
      <c r="K199" s="63">
        <v>59.309643154690903</v>
      </c>
      <c r="L199">
        <v>3.6769795596411199</v>
      </c>
      <c r="M199" s="32">
        <f t="shared" si="22"/>
        <v>60.939488958903368</v>
      </c>
      <c r="N199" s="92">
        <f t="shared" si="23"/>
        <v>3.6769795596411199</v>
      </c>
      <c r="O199" s="50">
        <v>1.88230151713517</v>
      </c>
      <c r="P199" s="50">
        <v>0.13688503978760699</v>
      </c>
      <c r="Q199" s="77">
        <v>0.8525092704207079</v>
      </c>
      <c r="Y199">
        <v>41360.009131236402</v>
      </c>
      <c r="Z199">
        <v>688.00000699622797</v>
      </c>
      <c r="AA199">
        <v>10250.872735875701</v>
      </c>
      <c r="AB199">
        <v>226.03606783364401</v>
      </c>
      <c r="AC199">
        <v>30.7150040932253</v>
      </c>
      <c r="AD199">
        <v>3.18164966559356</v>
      </c>
      <c r="AE199">
        <v>204772.14602364</v>
      </c>
      <c r="AF199">
        <v>9637.9143985678802</v>
      </c>
      <c r="AG199">
        <v>8.7264502163E-4</v>
      </c>
      <c r="AH199">
        <v>1.1788729829309999E-3</v>
      </c>
      <c r="AI199">
        <v>738.41233612010296</v>
      </c>
      <c r="AJ199">
        <v>108.56438013258401</v>
      </c>
      <c r="AK199">
        <v>3.7290348019684698</v>
      </c>
      <c r="AL199">
        <v>0.40861787466510202</v>
      </c>
      <c r="AM199">
        <v>8.6142877620300001E-4</v>
      </c>
      <c r="AN199">
        <v>2.0193340157120001E-3</v>
      </c>
      <c r="AO199">
        <v>5.6869588152063E-2</v>
      </c>
      <c r="AP199">
        <v>1.5389848643928001E-2</v>
      </c>
      <c r="AQ199">
        <v>0.68745153593894004</v>
      </c>
      <c r="AR199">
        <v>5.7471820672266E-2</v>
      </c>
      <c r="AS199">
        <v>103.521978307452</v>
      </c>
      <c r="AT199">
        <v>2.15256772302476</v>
      </c>
      <c r="AU199">
        <v>13.257578633256699</v>
      </c>
      <c r="AV199">
        <v>0.27933794209728902</v>
      </c>
      <c r="AW199">
        <v>5.7595239315693998E-2</v>
      </c>
      <c r="AX199">
        <v>2.352265500729E-3</v>
      </c>
    </row>
    <row r="200" spans="1:50" x14ac:dyDescent="0.25">
      <c r="A200" t="s">
        <v>1206</v>
      </c>
      <c r="B200">
        <v>87.246089719388706</v>
      </c>
      <c r="C200">
        <v>412.14525100601202</v>
      </c>
      <c r="D200" s="63">
        <v>3.12548747854742</v>
      </c>
      <c r="E200">
        <v>0.101472255723523</v>
      </c>
      <c r="F200" s="31">
        <f t="shared" si="20"/>
        <v>3.2113767603248</v>
      </c>
      <c r="G200" s="31">
        <f t="shared" si="21"/>
        <v>0.101472255723523</v>
      </c>
      <c r="H200" s="52">
        <v>0.309232647154492</v>
      </c>
      <c r="I200" s="52">
        <v>2.3734125316138999E-2</v>
      </c>
      <c r="J200" s="85">
        <v>0.4230012576033127</v>
      </c>
      <c r="K200" s="63">
        <v>10.101890581400999</v>
      </c>
      <c r="L200">
        <v>0.69017167123948198</v>
      </c>
      <c r="M200" s="32">
        <f t="shared" si="22"/>
        <v>10.379493397789005</v>
      </c>
      <c r="N200" s="92">
        <f t="shared" si="23"/>
        <v>0.69017167123948198</v>
      </c>
      <c r="O200" s="50">
        <v>3.23750731489441</v>
      </c>
      <c r="P200" s="50">
        <v>0.242671906892751</v>
      </c>
      <c r="Q200" s="77">
        <v>0.9114770219362105</v>
      </c>
      <c r="Y200">
        <v>40423.519874288497</v>
      </c>
      <c r="Z200">
        <v>576.24117051498797</v>
      </c>
      <c r="AA200">
        <v>10241.117056793</v>
      </c>
      <c r="AB200">
        <v>219.476946112501</v>
      </c>
      <c r="AC200">
        <v>48.992435848198902</v>
      </c>
      <c r="AD200">
        <v>4.1214690919512798</v>
      </c>
      <c r="AE200">
        <v>204297.18313956601</v>
      </c>
      <c r="AF200">
        <v>9489.5124789758393</v>
      </c>
      <c r="AG200" t="s">
        <v>141</v>
      </c>
      <c r="AH200">
        <v>3.5407375359300001E-4</v>
      </c>
      <c r="AI200">
        <v>455.71654547896901</v>
      </c>
      <c r="AJ200">
        <v>66.879662293767694</v>
      </c>
      <c r="AK200">
        <v>6.45378973675294</v>
      </c>
      <c r="AL200">
        <v>0.52236058893376802</v>
      </c>
      <c r="AM200">
        <v>8.0829882938940004E-3</v>
      </c>
      <c r="AN200">
        <v>6.232855650461E-3</v>
      </c>
      <c r="AO200">
        <v>7.353066858224E-2</v>
      </c>
      <c r="AP200">
        <v>1.7641007216589E-2</v>
      </c>
      <c r="AQ200">
        <v>0.94465244201073095</v>
      </c>
      <c r="AR200">
        <v>6.8091883483660007E-2</v>
      </c>
      <c r="AS200">
        <v>20.625336976385501</v>
      </c>
      <c r="AT200">
        <v>0.24044500432246299</v>
      </c>
      <c r="AU200">
        <v>1.9106306677042699</v>
      </c>
      <c r="AV200">
        <v>2.5328576664637999E-2</v>
      </c>
      <c r="AW200">
        <v>8.3790238010396006E-2</v>
      </c>
      <c r="AX200">
        <v>2.8312210627019999E-3</v>
      </c>
    </row>
    <row r="201" spans="1:50" x14ac:dyDescent="0.25">
      <c r="A201" t="s">
        <v>1207</v>
      </c>
      <c r="B201">
        <v>103.440498155249</v>
      </c>
      <c r="C201">
        <v>477.37718220937001</v>
      </c>
      <c r="D201" s="63">
        <v>5.2190322566441703</v>
      </c>
      <c r="E201">
        <v>0.175735545497719</v>
      </c>
      <c r="F201" s="31">
        <f t="shared" si="20"/>
        <v>5.3624527423037316</v>
      </c>
      <c r="G201" s="31">
        <f t="shared" si="21"/>
        <v>0.175735545497719</v>
      </c>
      <c r="H201" s="52">
        <v>0.31539977268409602</v>
      </c>
      <c r="I201" s="52">
        <v>2.2850352738641E-2</v>
      </c>
      <c r="J201" s="85">
        <v>0.46477001359471587</v>
      </c>
      <c r="K201" s="63">
        <v>16.578114253001001</v>
      </c>
      <c r="L201">
        <v>1.0387892051751899</v>
      </c>
      <c r="M201" s="32">
        <f t="shared" si="22"/>
        <v>17.03368553146133</v>
      </c>
      <c r="N201" s="92">
        <f t="shared" si="23"/>
        <v>1.0387892051751899</v>
      </c>
      <c r="O201" s="50">
        <v>3.1621292426890699</v>
      </c>
      <c r="P201" s="50">
        <v>0.218146801275695</v>
      </c>
      <c r="Q201" s="77">
        <v>0.90828693397355809</v>
      </c>
      <c r="Y201">
        <v>40363.915261379298</v>
      </c>
      <c r="Z201">
        <v>769.65532436249896</v>
      </c>
      <c r="AA201">
        <v>10298.6535762408</v>
      </c>
      <c r="AB201">
        <v>219.50213760646099</v>
      </c>
      <c r="AC201">
        <v>82.213056755455199</v>
      </c>
      <c r="AD201">
        <v>5.63107740044821</v>
      </c>
      <c r="AE201">
        <v>205908.909323867</v>
      </c>
      <c r="AF201">
        <v>9845.5093381036004</v>
      </c>
      <c r="AG201">
        <v>1.5740913502849999E-3</v>
      </c>
      <c r="AH201">
        <v>1.537688665275E-3</v>
      </c>
      <c r="AI201">
        <v>493.25313871778798</v>
      </c>
      <c r="AJ201">
        <v>72.707960688794898</v>
      </c>
      <c r="AK201">
        <v>6.3311530256315702</v>
      </c>
      <c r="AL201">
        <v>0.49894096681358602</v>
      </c>
      <c r="AM201">
        <v>4.1552313516570001E-3</v>
      </c>
      <c r="AN201">
        <v>4.3043181147839997E-3</v>
      </c>
      <c r="AO201">
        <v>7.3105231017033007E-2</v>
      </c>
      <c r="AP201">
        <v>1.6945581886505998E-2</v>
      </c>
      <c r="AQ201">
        <v>0.885270838470542</v>
      </c>
      <c r="AR201">
        <v>7.0629950593513999E-2</v>
      </c>
      <c r="AS201">
        <v>32.204714280960403</v>
      </c>
      <c r="AT201">
        <v>0.50735577053840897</v>
      </c>
      <c r="AU201">
        <v>3.4393700328374499</v>
      </c>
      <c r="AV201">
        <v>5.3894285939046001E-2</v>
      </c>
      <c r="AW201">
        <v>9.0157999261193E-2</v>
      </c>
      <c r="AX201">
        <v>2.9808580674059999E-3</v>
      </c>
    </row>
    <row r="202" spans="1:50" x14ac:dyDescent="0.25">
      <c r="A202" t="s">
        <v>1208</v>
      </c>
      <c r="B202">
        <v>139.03360974129001</v>
      </c>
      <c r="C202">
        <v>403.82915209553698</v>
      </c>
      <c r="D202" s="63">
        <v>22.9764380569735</v>
      </c>
      <c r="E202">
        <v>0.86310787222734497</v>
      </c>
      <c r="F202" s="31">
        <f t="shared" si="20"/>
        <v>23.607837087064343</v>
      </c>
      <c r="G202" s="31">
        <f t="shared" si="21"/>
        <v>0.86310787222734497</v>
      </c>
      <c r="H202" s="52">
        <v>0.50233239199080004</v>
      </c>
      <c r="I202" s="52">
        <v>3.2047186457763999E-2</v>
      </c>
      <c r="J202" s="85">
        <v>0.58882148961544689</v>
      </c>
      <c r="K202" s="63">
        <v>45.693940305892198</v>
      </c>
      <c r="L202">
        <v>2.4591401216910902</v>
      </c>
      <c r="M202" s="32">
        <f t="shared" si="22"/>
        <v>46.949622736677533</v>
      </c>
      <c r="N202" s="92">
        <f t="shared" si="23"/>
        <v>2.4591401216910902</v>
      </c>
      <c r="O202" s="50">
        <v>1.99058379542542</v>
      </c>
      <c r="P202" s="50">
        <v>0.12455184458441</v>
      </c>
      <c r="Q202" s="77">
        <v>0.86011191936067311</v>
      </c>
      <c r="Y202">
        <v>40392.445996688002</v>
      </c>
      <c r="Z202">
        <v>696.46383491242398</v>
      </c>
      <c r="AA202">
        <v>10256.405049920701</v>
      </c>
      <c r="AB202">
        <v>240.609605901805</v>
      </c>
      <c r="AC202">
        <v>50.081115792851897</v>
      </c>
      <c r="AD202">
        <v>4.0039009475521103</v>
      </c>
      <c r="AE202">
        <v>208536.30045292401</v>
      </c>
      <c r="AF202">
        <v>9886.0010994947406</v>
      </c>
      <c r="AG202">
        <v>6.7452330895719998E-3</v>
      </c>
      <c r="AH202">
        <v>3.1240137257709999E-3</v>
      </c>
      <c r="AI202">
        <v>664.06630945467805</v>
      </c>
      <c r="AJ202">
        <v>97.568034004057097</v>
      </c>
      <c r="AK202">
        <v>5.1933732286302901</v>
      </c>
      <c r="AL202">
        <v>0.40989518361305199</v>
      </c>
      <c r="AM202">
        <v>1.1519926660578999E-2</v>
      </c>
      <c r="AN202">
        <v>7.0349630275529998E-3</v>
      </c>
      <c r="AO202">
        <v>6.2898979160924004E-2</v>
      </c>
      <c r="AP202">
        <v>1.542373298924E-2</v>
      </c>
      <c r="AQ202">
        <v>0.69326649307840205</v>
      </c>
      <c r="AR202">
        <v>5.6284116677499003E-2</v>
      </c>
      <c r="AS202">
        <v>91.369902693696304</v>
      </c>
      <c r="AT202">
        <v>2.6535332250042201</v>
      </c>
      <c r="AU202">
        <v>12.341680385315099</v>
      </c>
      <c r="AV202">
        <v>0.39944362081101398</v>
      </c>
      <c r="AW202">
        <v>7.3421607912727005E-2</v>
      </c>
      <c r="AX202">
        <v>2.5854706454490001E-3</v>
      </c>
    </row>
    <row r="203" spans="1:50" x14ac:dyDescent="0.25">
      <c r="A203" s="47"/>
      <c r="C203" s="64"/>
      <c r="D203" s="191" t="s">
        <v>75</v>
      </c>
      <c r="E203" s="191"/>
      <c r="F203" s="194" t="s">
        <v>76</v>
      </c>
      <c r="G203" s="194"/>
      <c r="H203" s="117" t="s">
        <v>420</v>
      </c>
      <c r="I203" s="118"/>
      <c r="J203" s="119"/>
      <c r="K203" s="191" t="s">
        <v>75</v>
      </c>
      <c r="L203" s="191"/>
      <c r="M203" s="195" t="s">
        <v>76</v>
      </c>
      <c r="N203" s="195"/>
      <c r="O203" s="117" t="s">
        <v>420</v>
      </c>
      <c r="P203" s="118">
        <v>478</v>
      </c>
      <c r="Q203" s="119">
        <f>P203*SQRT(((6.91/P203)^2)+(($C$2/$B$2))^2)</f>
        <v>8.089240652941891</v>
      </c>
      <c r="R203" s="191" t="s">
        <v>75</v>
      </c>
      <c r="S203" s="191"/>
      <c r="T203" s="191" t="s">
        <v>76</v>
      </c>
      <c r="U203" s="191"/>
      <c r="V203" s="12"/>
      <c r="W203" s="12"/>
      <c r="X203" s="13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50" ht="17.25" x14ac:dyDescent="0.25">
      <c r="A204" s="66" t="s">
        <v>0</v>
      </c>
      <c r="B204" s="15" t="s">
        <v>77</v>
      </c>
      <c r="C204" s="120" t="s">
        <v>78</v>
      </c>
      <c r="D204" s="15" t="s">
        <v>79</v>
      </c>
      <c r="E204" s="15" t="s">
        <v>80</v>
      </c>
      <c r="F204" s="86" t="s">
        <v>81</v>
      </c>
      <c r="G204" s="86" t="s">
        <v>80</v>
      </c>
      <c r="H204" s="18" t="s">
        <v>82</v>
      </c>
      <c r="I204" s="18" t="s">
        <v>80</v>
      </c>
      <c r="J204" s="19" t="s">
        <v>83</v>
      </c>
      <c r="K204" s="15" t="s">
        <v>84</v>
      </c>
      <c r="L204" s="20" t="s">
        <v>80</v>
      </c>
      <c r="M204" s="90" t="s">
        <v>85</v>
      </c>
      <c r="N204" s="90" t="s">
        <v>80</v>
      </c>
      <c r="O204" s="22" t="s">
        <v>86</v>
      </c>
      <c r="P204" s="23" t="s">
        <v>80</v>
      </c>
      <c r="Q204" s="24" t="s">
        <v>83</v>
      </c>
      <c r="R204" s="15" t="s">
        <v>87</v>
      </c>
      <c r="S204" s="20" t="s">
        <v>80</v>
      </c>
      <c r="T204" s="25" t="s">
        <v>88</v>
      </c>
      <c r="U204" s="25" t="s">
        <v>80</v>
      </c>
      <c r="V204" s="25" t="s">
        <v>89</v>
      </c>
      <c r="W204" s="25" t="s">
        <v>80</v>
      </c>
      <c r="X204" s="26" t="s">
        <v>90</v>
      </c>
      <c r="Y204" s="27" t="s">
        <v>130</v>
      </c>
      <c r="Z204" s="27" t="s">
        <v>80</v>
      </c>
      <c r="AA204" s="27" t="s">
        <v>131</v>
      </c>
      <c r="AB204" s="27" t="s">
        <v>80</v>
      </c>
      <c r="AC204" s="27" t="s">
        <v>132</v>
      </c>
      <c r="AD204" s="27" t="s">
        <v>80</v>
      </c>
      <c r="AE204" s="27" t="s">
        <v>133</v>
      </c>
      <c r="AF204" s="28" t="s">
        <v>80</v>
      </c>
      <c r="AG204" s="28" t="s">
        <v>134</v>
      </c>
      <c r="AH204" s="28" t="s">
        <v>80</v>
      </c>
      <c r="AI204" s="28" t="s">
        <v>91</v>
      </c>
      <c r="AJ204" s="28" t="s">
        <v>80</v>
      </c>
      <c r="AK204" s="28" t="s">
        <v>92</v>
      </c>
      <c r="AL204" s="28" t="s">
        <v>80</v>
      </c>
      <c r="AM204" s="28" t="s">
        <v>93</v>
      </c>
      <c r="AN204" s="28" t="s">
        <v>80</v>
      </c>
      <c r="AO204" s="28" t="s">
        <v>135</v>
      </c>
      <c r="AP204" s="28" t="s">
        <v>80</v>
      </c>
      <c r="AQ204" s="28" t="s">
        <v>136</v>
      </c>
      <c r="AR204" s="28" t="s">
        <v>80</v>
      </c>
      <c r="AS204" s="28" t="s">
        <v>94</v>
      </c>
      <c r="AT204" s="28" t="s">
        <v>80</v>
      </c>
      <c r="AU204" s="28" t="s">
        <v>137</v>
      </c>
      <c r="AV204" s="28" t="s">
        <v>80</v>
      </c>
      <c r="AW204" s="28" t="s">
        <v>138</v>
      </c>
      <c r="AX204" s="29" t="s">
        <v>80</v>
      </c>
    </row>
    <row r="205" spans="1:50" x14ac:dyDescent="0.25">
      <c r="A205" t="s">
        <v>143</v>
      </c>
      <c r="B205">
        <v>48225.675430914802</v>
      </c>
      <c r="C205">
        <v>248902.88797365499</v>
      </c>
      <c r="D205" s="63">
        <v>3.6388411833729997E-2</v>
      </c>
      <c r="E205">
        <v>3.3246120525379998E-3</v>
      </c>
      <c r="F205" s="31">
        <f t="shared" ref="F205:F238" si="24">IF(ISNUMBER(D205),(D205*(EXP(B$2*0.00001867)-1)/(EXP(B$3*0.00001867)-1)),"&lt; DL")</f>
        <v>3.7388375704604668E-2</v>
      </c>
      <c r="G205" s="31">
        <f t="shared" ref="G205:G238" si="25">E205</f>
        <v>3.3246120525379998E-3</v>
      </c>
      <c r="H205" s="52">
        <v>0.28225763436144102</v>
      </c>
      <c r="I205" s="52">
        <v>1.7938208748589999E-3</v>
      </c>
      <c r="J205" s="85">
        <v>6.9559348005850924E-2</v>
      </c>
      <c r="K205" s="63">
        <v>0.12880587552355999</v>
      </c>
      <c r="L205">
        <v>1.1828862948707001E-2</v>
      </c>
      <c r="M205" s="32">
        <f t="shared" si="22"/>
        <v>0.13234549749080804</v>
      </c>
      <c r="N205" s="92">
        <f t="shared" si="23"/>
        <v>1.1828862948707001E-2</v>
      </c>
      <c r="O205" s="50">
        <v>3.54260560499405</v>
      </c>
      <c r="P205" s="50">
        <v>2.2579194046412999E-2</v>
      </c>
      <c r="Q205" s="77">
        <v>6.9403009728911461E-2</v>
      </c>
      <c r="R205" s="61"/>
      <c r="Y205">
        <v>12690.3840252513</v>
      </c>
      <c r="Z205">
        <v>174.56890155353599</v>
      </c>
      <c r="AA205">
        <v>56720.815979347302</v>
      </c>
      <c r="AB205">
        <v>1248.7348790711401</v>
      </c>
      <c r="AC205">
        <v>250.682740823388</v>
      </c>
      <c r="AD205">
        <v>15.9760696530237</v>
      </c>
      <c r="AE205">
        <v>193003.60442370799</v>
      </c>
      <c r="AF205">
        <v>8916.8955519155406</v>
      </c>
      <c r="AG205">
        <v>1.2826175473378E-2</v>
      </c>
      <c r="AH205">
        <v>4.801884653666E-3</v>
      </c>
      <c r="AI205">
        <v>726.41691941730699</v>
      </c>
      <c r="AJ205">
        <v>66.094422980279703</v>
      </c>
      <c r="AK205">
        <v>2073.9705642037602</v>
      </c>
      <c r="AL205">
        <v>203.56839189972101</v>
      </c>
      <c r="AM205">
        <v>0.50553195493896397</v>
      </c>
      <c r="AN205">
        <v>5.1925776016783998E-2</v>
      </c>
      <c r="AO205">
        <v>0.92015195475068401</v>
      </c>
      <c r="AP205">
        <v>8.5840536852020005E-2</v>
      </c>
      <c r="AQ205">
        <v>2.2097344156297201</v>
      </c>
      <c r="AR205">
        <v>0.12614698656110199</v>
      </c>
      <c r="AS205">
        <v>96.782751760551406</v>
      </c>
      <c r="AT205">
        <v>1.23830973112216</v>
      </c>
      <c r="AU205">
        <v>14.052869872314799</v>
      </c>
      <c r="AV205">
        <v>0.20110901138178899</v>
      </c>
      <c r="AW205">
        <v>53.089736083222199</v>
      </c>
      <c r="AX205">
        <v>4.9959770059918496</v>
      </c>
    </row>
    <row r="206" spans="1:50" x14ac:dyDescent="0.25">
      <c r="A206" t="s">
        <v>144</v>
      </c>
      <c r="B206">
        <v>43765.746118618001</v>
      </c>
      <c r="C206">
        <v>227110.48809464899</v>
      </c>
      <c r="D206" s="63">
        <v>7.0478527032543994E-2</v>
      </c>
      <c r="E206">
        <v>2.9918489997990002E-3</v>
      </c>
      <c r="F206" s="31">
        <f t="shared" si="24"/>
        <v>7.2415296931352291E-2</v>
      </c>
      <c r="G206" s="31">
        <f t="shared" si="25"/>
        <v>2.9918489997990002E-3</v>
      </c>
      <c r="H206" s="52">
        <v>0.28224881807288799</v>
      </c>
      <c r="I206" s="52">
        <v>2.0927770147520001E-3</v>
      </c>
      <c r="J206" s="85">
        <v>0.17466583848718947</v>
      </c>
      <c r="K206" s="63">
        <v>0.24965755849180499</v>
      </c>
      <c r="L206">
        <v>1.0647070543317001E-2</v>
      </c>
      <c r="M206" s="32">
        <f t="shared" si="22"/>
        <v>0.25651821896039884</v>
      </c>
      <c r="N206" s="92">
        <f t="shared" si="23"/>
        <v>1.0647070543317001E-2</v>
      </c>
      <c r="O206" s="50">
        <v>3.5413222390087302</v>
      </c>
      <c r="P206" s="50">
        <v>2.6549845046804001E-2</v>
      </c>
      <c r="Q206" s="77">
        <v>0.17579686723150142</v>
      </c>
      <c r="R206" s="61"/>
      <c r="Y206">
        <v>12574.1089815745</v>
      </c>
      <c r="Z206">
        <v>208.64873294222801</v>
      </c>
      <c r="AA206">
        <v>56565.872166328903</v>
      </c>
      <c r="AB206">
        <v>1369.3741105049801</v>
      </c>
      <c r="AC206">
        <v>426.41072273755702</v>
      </c>
      <c r="AD206">
        <v>54.287131124009399</v>
      </c>
      <c r="AE206">
        <v>195423.50560945299</v>
      </c>
      <c r="AF206">
        <v>9421.5751813076604</v>
      </c>
      <c r="AG206">
        <v>1.3369191376739999E-2</v>
      </c>
      <c r="AH206">
        <v>5.8962233596379999E-3</v>
      </c>
      <c r="AI206">
        <v>807.90548340344696</v>
      </c>
      <c r="AJ206">
        <v>75.509535280262</v>
      </c>
      <c r="AK206">
        <v>1762.01590945009</v>
      </c>
      <c r="AL206">
        <v>80.850072292098801</v>
      </c>
      <c r="AM206">
        <v>0.44645845432104803</v>
      </c>
      <c r="AN206">
        <v>5.8371577446985998E-2</v>
      </c>
      <c r="AO206">
        <v>0.73130398253738405</v>
      </c>
      <c r="AP206">
        <v>0.101207458322083</v>
      </c>
      <c r="AQ206">
        <v>2.2141760768519201</v>
      </c>
      <c r="AR206">
        <v>0.16304308258088099</v>
      </c>
      <c r="AS206">
        <v>147.03932740137401</v>
      </c>
      <c r="AT206">
        <v>1.7456821679453001</v>
      </c>
      <c r="AU206">
        <v>23.068840243040899</v>
      </c>
      <c r="AV206">
        <v>0.23212074995690399</v>
      </c>
      <c r="AW206">
        <v>44.923261954347602</v>
      </c>
      <c r="AX206">
        <v>1.71282740725039</v>
      </c>
    </row>
    <row r="207" spans="1:50" x14ac:dyDescent="0.25">
      <c r="A207" t="s">
        <v>145</v>
      </c>
      <c r="B207">
        <v>289.52832760585198</v>
      </c>
      <c r="C207">
        <v>772.62357274380895</v>
      </c>
      <c r="D207" s="63">
        <v>28.569181956991901</v>
      </c>
      <c r="E207">
        <v>1.9507805571366801</v>
      </c>
      <c r="F207" s="31">
        <f t="shared" si="24"/>
        <v>29.354271174624511</v>
      </c>
      <c r="G207" s="31">
        <f t="shared" si="25"/>
        <v>1.9507805571366801</v>
      </c>
      <c r="H207" s="52">
        <v>0.54425882193727004</v>
      </c>
      <c r="I207" s="52">
        <v>4.1035395905901002E-2</v>
      </c>
      <c r="J207" s="85">
        <v>0.90564389288871261</v>
      </c>
      <c r="K207" s="63">
        <v>52.389226978809504</v>
      </c>
      <c r="L207">
        <v>3.2031412533952599</v>
      </c>
      <c r="M207" s="32">
        <f t="shared" si="22"/>
        <v>53.828897785033085</v>
      </c>
      <c r="N207" s="92">
        <f t="shared" si="23"/>
        <v>3.2031412533952599</v>
      </c>
      <c r="O207" s="50">
        <v>1.83380870687636</v>
      </c>
      <c r="P207" s="50">
        <v>0.12818514152480101</v>
      </c>
      <c r="Q207" s="77">
        <v>0.87468251224921734</v>
      </c>
      <c r="R207" s="61"/>
      <c r="Y207">
        <v>11980.875432119499</v>
      </c>
      <c r="Z207">
        <v>195.78585326961499</v>
      </c>
      <c r="AA207">
        <v>55833.0865125661</v>
      </c>
      <c r="AB207">
        <v>1341.0350670678899</v>
      </c>
      <c r="AC207">
        <v>163.396440818418</v>
      </c>
      <c r="AD207">
        <v>12.8394274500656</v>
      </c>
      <c r="AE207">
        <v>196288.80538003001</v>
      </c>
      <c r="AF207">
        <v>9353.8945028017297</v>
      </c>
      <c r="AG207">
        <v>2.6601140756223E-2</v>
      </c>
      <c r="AH207">
        <v>7.6644572592039998E-3</v>
      </c>
      <c r="AI207">
        <v>670.46106052372602</v>
      </c>
      <c r="AJ207">
        <v>62.769784542696598</v>
      </c>
      <c r="AK207">
        <v>2.2430872754718001</v>
      </c>
      <c r="AL207">
        <v>0.71290302319367005</v>
      </c>
      <c r="AM207">
        <v>0.75975598053527704</v>
      </c>
      <c r="AN207">
        <v>7.9834419046959995E-2</v>
      </c>
      <c r="AO207">
        <v>1.2269193302078301</v>
      </c>
      <c r="AP207">
        <v>8.5385985048275007E-2</v>
      </c>
      <c r="AQ207">
        <v>1.83634309318556</v>
      </c>
      <c r="AR207">
        <v>0.13277531804635401</v>
      </c>
      <c r="AS207">
        <v>110.494128761022</v>
      </c>
      <c r="AT207">
        <v>1.1495767661943299</v>
      </c>
      <c r="AU207">
        <v>16.190617746614699</v>
      </c>
      <c r="AV207">
        <v>0.18385750786732699</v>
      </c>
      <c r="AW207">
        <v>7.7306469129320002E-2</v>
      </c>
      <c r="AX207">
        <v>5.6546098501379996E-3</v>
      </c>
    </row>
    <row r="208" spans="1:50" x14ac:dyDescent="0.25">
      <c r="A208" t="s">
        <v>146</v>
      </c>
      <c r="B208">
        <v>388.15375695270598</v>
      </c>
      <c r="C208">
        <v>1207.9125534327</v>
      </c>
      <c r="D208" s="63">
        <v>21.224292385767601</v>
      </c>
      <c r="E208">
        <v>1.34932963324054</v>
      </c>
      <c r="F208" s="31">
        <f t="shared" si="24"/>
        <v>21.807541956197461</v>
      </c>
      <c r="G208" s="31">
        <f t="shared" si="25"/>
        <v>1.34932963324054</v>
      </c>
      <c r="H208" s="52">
        <v>0.46845991812118498</v>
      </c>
      <c r="I208" s="52">
        <v>3.0031390718109001E-2</v>
      </c>
      <c r="J208" s="85">
        <v>0.99170346848962387</v>
      </c>
      <c r="K208" s="63">
        <v>45.307997997759799</v>
      </c>
      <c r="L208">
        <v>1.61701855616373</v>
      </c>
      <c r="M208" s="32">
        <f t="shared" si="22"/>
        <v>46.553074624528797</v>
      </c>
      <c r="N208" s="92">
        <f t="shared" si="23"/>
        <v>1.61701855616373</v>
      </c>
      <c r="O208" s="50">
        <v>2.1359536181257099</v>
      </c>
      <c r="P208" s="50">
        <v>0.14317203368891099</v>
      </c>
      <c r="Q208" s="77">
        <v>0.53244377626813211</v>
      </c>
      <c r="R208" s="61"/>
      <c r="Y208">
        <v>11798.974817758801</v>
      </c>
      <c r="Z208">
        <v>172.467482911237</v>
      </c>
      <c r="AA208">
        <v>56761.391399720502</v>
      </c>
      <c r="AB208">
        <v>1224.48921568015</v>
      </c>
      <c r="AC208">
        <v>1433.3636451311299</v>
      </c>
      <c r="AD208">
        <v>435.96379259451197</v>
      </c>
      <c r="AE208">
        <v>195271.796654501</v>
      </c>
      <c r="AF208">
        <v>9091.5553342790809</v>
      </c>
      <c r="AG208">
        <v>8.633600052998E-3</v>
      </c>
      <c r="AH208">
        <v>2.6454191977989998E-3</v>
      </c>
      <c r="AI208">
        <v>709.69095619120003</v>
      </c>
      <c r="AJ208">
        <v>64.104096355338896</v>
      </c>
      <c r="AK208">
        <v>3.9249197660606501</v>
      </c>
      <c r="AL208">
        <v>0.79333887336500097</v>
      </c>
      <c r="AM208">
        <v>7.4116870188792996E-2</v>
      </c>
      <c r="AN208">
        <v>1.3406362762088E-2</v>
      </c>
      <c r="AO208">
        <v>0.34987285380921102</v>
      </c>
      <c r="AP208">
        <v>2.9977696281459999E-2</v>
      </c>
      <c r="AQ208">
        <v>1.65572142429527</v>
      </c>
      <c r="AR208">
        <v>6.5392126363615993E-2</v>
      </c>
      <c r="AS208">
        <v>120.104989040231</v>
      </c>
      <c r="AT208">
        <v>1.34584767560798</v>
      </c>
      <c r="AU208">
        <v>18.3895242338751</v>
      </c>
      <c r="AV208">
        <v>0.23228747802854499</v>
      </c>
      <c r="AW208">
        <v>0.11894316705892299</v>
      </c>
      <c r="AX208">
        <v>9.2502027829079996E-3</v>
      </c>
    </row>
    <row r="209" spans="1:50" x14ac:dyDescent="0.25">
      <c r="A209" t="s">
        <v>147</v>
      </c>
      <c r="B209">
        <v>544.40220188967601</v>
      </c>
      <c r="C209">
        <v>2112.9098852183001</v>
      </c>
      <c r="D209" s="63">
        <v>10.5329990944056</v>
      </c>
      <c r="E209">
        <v>0.553472449508013</v>
      </c>
      <c r="F209" s="31">
        <f t="shared" si="24"/>
        <v>10.822448894921434</v>
      </c>
      <c r="G209" s="31">
        <f t="shared" si="25"/>
        <v>0.553472449508013</v>
      </c>
      <c r="H209" s="52">
        <v>0.37391371456387001</v>
      </c>
      <c r="I209" s="52">
        <v>3.3390766098475001E-2</v>
      </c>
      <c r="J209" s="85">
        <v>0.58842209523764666</v>
      </c>
      <c r="K209" s="63">
        <v>28.268128711947998</v>
      </c>
      <c r="L209">
        <v>1.37142187251425</v>
      </c>
      <c r="M209" s="32">
        <f t="shared" si="22"/>
        <v>29.04494490107832</v>
      </c>
      <c r="N209" s="92">
        <f t="shared" si="23"/>
        <v>1.37142187251425</v>
      </c>
      <c r="O209" s="50">
        <v>2.66732058261162</v>
      </c>
      <c r="P209" s="50">
        <v>0.19877305081897001</v>
      </c>
      <c r="Q209" s="77">
        <v>0.6510160929854476</v>
      </c>
      <c r="R209" s="61"/>
      <c r="Y209">
        <v>11329.5297733264</v>
      </c>
      <c r="Z209">
        <v>198.80955861049301</v>
      </c>
      <c r="AA209">
        <v>57563.409467480698</v>
      </c>
      <c r="AB209">
        <v>1307.3916065917799</v>
      </c>
      <c r="AC209">
        <v>607.84871928517998</v>
      </c>
      <c r="AD209">
        <v>37.538009852289903</v>
      </c>
      <c r="AE209">
        <v>195791.637668593</v>
      </c>
      <c r="AF209">
        <v>9251.4842817100998</v>
      </c>
      <c r="AG209">
        <v>9.2940329720950007E-3</v>
      </c>
      <c r="AH209">
        <v>4.0201197663219997E-3</v>
      </c>
      <c r="AI209">
        <v>646.75668584750201</v>
      </c>
      <c r="AJ209">
        <v>59.718179472446899</v>
      </c>
      <c r="AK209">
        <v>7.97040571424301</v>
      </c>
      <c r="AL209">
        <v>1.7346485995848</v>
      </c>
      <c r="AM209">
        <v>1.9952029516073999E-2</v>
      </c>
      <c r="AN209">
        <v>1.0018157415784001E-2</v>
      </c>
      <c r="AO209">
        <v>0.30719487631928299</v>
      </c>
      <c r="AP209">
        <v>4.3575495896806003E-2</v>
      </c>
      <c r="AQ209">
        <v>2.27710812040629</v>
      </c>
      <c r="AR209">
        <v>0.13244390546701201</v>
      </c>
      <c r="AS209">
        <v>98.319268208912604</v>
      </c>
      <c r="AT209">
        <v>1.30372905857904</v>
      </c>
      <c r="AU209">
        <v>15.4777939718168</v>
      </c>
      <c r="AV209">
        <v>0.178988742860447</v>
      </c>
      <c r="AW209">
        <v>0.200245520308446</v>
      </c>
      <c r="AX209">
        <v>1.3390221723528E-2</v>
      </c>
    </row>
    <row r="210" spans="1:50" x14ac:dyDescent="0.25">
      <c r="A210" t="s">
        <v>148</v>
      </c>
      <c r="B210">
        <v>3684.26422318805</v>
      </c>
      <c r="C210">
        <v>18163.585295352699</v>
      </c>
      <c r="D210" s="63">
        <v>2.3096687812863701</v>
      </c>
      <c r="E210">
        <v>0.59770887600671296</v>
      </c>
      <c r="F210" s="31">
        <f t="shared" si="24"/>
        <v>2.3731391340329178</v>
      </c>
      <c r="G210" s="31">
        <f t="shared" si="25"/>
        <v>0.59770887600671296</v>
      </c>
      <c r="H210" s="52">
        <v>0.296412417575179</v>
      </c>
      <c r="I210" s="52">
        <v>2.2223177595655001E-2</v>
      </c>
      <c r="J210" s="85">
        <v>0.28971418684678807</v>
      </c>
      <c r="K210" s="63">
        <v>7.8129700408503204</v>
      </c>
      <c r="L210">
        <v>1.70441718112692</v>
      </c>
      <c r="M210" s="32">
        <f t="shared" ref="M210:M243" si="26">IF(ISNUMBER(K210),(K210*(EXP(B$2*0.00001867)-1)/(EXP(B$3*0.00001867)-1)),"&lt; DL")</f>
        <v>8.0276726720279363</v>
      </c>
      <c r="N210" s="92">
        <f t="shared" ref="N210:N243" si="27">L210</f>
        <v>1.70441718112692</v>
      </c>
      <c r="O210" s="50">
        <v>3.37481445075445</v>
      </c>
      <c r="P210" s="50">
        <v>0.20455060701422201</v>
      </c>
      <c r="Q210" s="77">
        <v>0.27783766995168352</v>
      </c>
      <c r="R210" s="61"/>
      <c r="Y210">
        <v>12502.149598251501</v>
      </c>
      <c r="Z210">
        <v>201.89696620931699</v>
      </c>
      <c r="AA210">
        <v>56669.452514824799</v>
      </c>
      <c r="AB210">
        <v>1240.4314124555101</v>
      </c>
      <c r="AC210">
        <v>349.79288146771501</v>
      </c>
      <c r="AD210">
        <v>21.031212830903399</v>
      </c>
      <c r="AE210">
        <v>195816.91003955799</v>
      </c>
      <c r="AF210">
        <v>9262.2166996353499</v>
      </c>
      <c r="AG210">
        <v>5.5315152063159997E-2</v>
      </c>
      <c r="AH210">
        <v>6.6359374497359999E-3</v>
      </c>
      <c r="AI210">
        <v>972.356426927386</v>
      </c>
      <c r="AJ210">
        <v>87.058947382855393</v>
      </c>
      <c r="AK210">
        <v>68.244109971033794</v>
      </c>
      <c r="AL210">
        <v>16.116027542232199</v>
      </c>
      <c r="AM210">
        <v>1.0876136374248999</v>
      </c>
      <c r="AN210">
        <v>5.1825950489368999E-2</v>
      </c>
      <c r="AO210">
        <v>1.7533368140879799</v>
      </c>
      <c r="AP210">
        <v>6.3514310239797006E-2</v>
      </c>
      <c r="AQ210">
        <v>2.5064438608848301</v>
      </c>
      <c r="AR210">
        <v>8.0712903484167001E-2</v>
      </c>
      <c r="AS210">
        <v>180.789917787462</v>
      </c>
      <c r="AT210">
        <v>2.3850002256443199</v>
      </c>
      <c r="AU210">
        <v>29.276032562975999</v>
      </c>
      <c r="AV210">
        <v>0.42240183095346301</v>
      </c>
      <c r="AW210">
        <v>1.7271290208913599</v>
      </c>
      <c r="AX210">
        <v>0.39758930362494799</v>
      </c>
    </row>
    <row r="211" spans="1:50" x14ac:dyDescent="0.25">
      <c r="A211" t="s">
        <v>149</v>
      </c>
      <c r="B211">
        <v>293.155221288218</v>
      </c>
      <c r="C211">
        <v>410.875608877498</v>
      </c>
      <c r="D211" s="63">
        <v>80.627650343340704</v>
      </c>
      <c r="E211">
        <v>5.3289912629787999</v>
      </c>
      <c r="F211" s="31">
        <f t="shared" si="24"/>
        <v>82.843321027328116</v>
      </c>
      <c r="G211" s="31">
        <f t="shared" si="25"/>
        <v>5.3289912629787999</v>
      </c>
      <c r="H211" s="52">
        <v>1.04319984237026</v>
      </c>
      <c r="I211" s="52">
        <v>9.0605737143663004E-2</v>
      </c>
      <c r="J211" s="85">
        <v>0.76097925770848041</v>
      </c>
      <c r="K211" s="63">
        <v>77.488227288136898</v>
      </c>
      <c r="L211">
        <v>3.2511821854529899</v>
      </c>
      <c r="M211" s="32">
        <f t="shared" si="26"/>
        <v>79.617625736750611</v>
      </c>
      <c r="N211" s="92">
        <f t="shared" si="27"/>
        <v>3.2511821854529899</v>
      </c>
      <c r="O211" s="50">
        <v>0.96302257016364201</v>
      </c>
      <c r="P211" s="50">
        <v>8.7380020315212997E-2</v>
      </c>
      <c r="Q211" s="77">
        <v>0.46241286192135983</v>
      </c>
      <c r="R211" s="61"/>
      <c r="Y211">
        <v>11145.564820527699</v>
      </c>
      <c r="Z211">
        <v>158.31875540247199</v>
      </c>
      <c r="AA211">
        <v>56104.409258756197</v>
      </c>
      <c r="AB211">
        <v>1201.0032831337601</v>
      </c>
      <c r="AC211">
        <v>237.719701415245</v>
      </c>
      <c r="AD211">
        <v>14.4189012234205</v>
      </c>
      <c r="AE211">
        <v>195504.916921486</v>
      </c>
      <c r="AF211">
        <v>9063.6943541416404</v>
      </c>
      <c r="AG211">
        <v>4.3371317306239998E-3</v>
      </c>
      <c r="AH211">
        <v>2.107903652548E-3</v>
      </c>
      <c r="AI211">
        <v>836.81940976188196</v>
      </c>
      <c r="AJ211">
        <v>75.668095332657103</v>
      </c>
      <c r="AK211">
        <v>1.97949043615403</v>
      </c>
      <c r="AL211">
        <v>0.26029621410131698</v>
      </c>
      <c r="AM211">
        <v>1.1083113631635E-2</v>
      </c>
      <c r="AN211">
        <v>5.7661152543379999E-3</v>
      </c>
      <c r="AO211">
        <v>0.218977974614917</v>
      </c>
      <c r="AP211">
        <v>2.4058182982008E-2</v>
      </c>
      <c r="AQ211">
        <v>1.83924282489069</v>
      </c>
      <c r="AR211">
        <v>8.1128821239190005E-2</v>
      </c>
      <c r="AS211">
        <v>147.63285597734301</v>
      </c>
      <c r="AT211">
        <v>1.32410616289322</v>
      </c>
      <c r="AU211">
        <v>23.430863891502501</v>
      </c>
      <c r="AV211">
        <v>0.20389204625631999</v>
      </c>
      <c r="AW211">
        <v>3.9810621302122998E-2</v>
      </c>
      <c r="AX211">
        <v>3.31997387795E-3</v>
      </c>
    </row>
    <row r="212" spans="1:50" x14ac:dyDescent="0.25">
      <c r="A212" t="s">
        <v>150</v>
      </c>
      <c r="B212">
        <v>271.71876316581898</v>
      </c>
      <c r="C212">
        <v>364.17241800541302</v>
      </c>
      <c r="D212" s="63">
        <v>82.767537221111596</v>
      </c>
      <c r="E212">
        <v>3.32979540344407</v>
      </c>
      <c r="F212" s="31">
        <f t="shared" si="24"/>
        <v>85.042012603015124</v>
      </c>
      <c r="G212" s="31">
        <f t="shared" si="25"/>
        <v>3.32979540344407</v>
      </c>
      <c r="H212" s="52">
        <v>1.08654689006109</v>
      </c>
      <c r="I212" s="52">
        <v>5.8474941518839002E-2</v>
      </c>
      <c r="J212" s="85">
        <v>0.74754302496881819</v>
      </c>
      <c r="K212" s="63">
        <v>76.098110584302901</v>
      </c>
      <c r="L212">
        <v>2.9546096074037398</v>
      </c>
      <c r="M212" s="32">
        <f t="shared" si="26"/>
        <v>78.189308231890038</v>
      </c>
      <c r="N212" s="92">
        <f t="shared" si="27"/>
        <v>2.9546096074037398</v>
      </c>
      <c r="O212" s="50">
        <v>0.92099644211410703</v>
      </c>
      <c r="P212" s="50">
        <v>5.3583268725236999E-2</v>
      </c>
      <c r="Q212" s="77">
        <v>0.66735202249007874</v>
      </c>
      <c r="R212" s="61"/>
      <c r="Y212">
        <v>10855.259247772399</v>
      </c>
      <c r="Z212">
        <v>149.73451868453799</v>
      </c>
      <c r="AA212">
        <v>56210.752798456902</v>
      </c>
      <c r="AB212">
        <v>1184.4600207881499</v>
      </c>
      <c r="AC212">
        <v>207.237022599298</v>
      </c>
      <c r="AD212">
        <v>12.6952125103406</v>
      </c>
      <c r="AE212">
        <v>198811.97224744101</v>
      </c>
      <c r="AF212">
        <v>9185.2460284052504</v>
      </c>
      <c r="AG212">
        <v>1.1052978318424E-2</v>
      </c>
      <c r="AH212">
        <v>3.0477531855110001E-3</v>
      </c>
      <c r="AI212">
        <v>807.55429848760502</v>
      </c>
      <c r="AJ212">
        <v>72.162992416331207</v>
      </c>
      <c r="AK212">
        <v>1.8629060091617999</v>
      </c>
      <c r="AL212">
        <v>0.18440466709136899</v>
      </c>
      <c r="AM212">
        <v>0.39576202276726202</v>
      </c>
      <c r="AN212">
        <v>3.9972199473679998E-2</v>
      </c>
      <c r="AO212">
        <v>0.85025041856096795</v>
      </c>
      <c r="AP212">
        <v>5.9559945861314002E-2</v>
      </c>
      <c r="AQ212">
        <v>1.85524290497843</v>
      </c>
      <c r="AR212">
        <v>7.0305618606962994E-2</v>
      </c>
      <c r="AS212">
        <v>143.23780415750801</v>
      </c>
      <c r="AT212">
        <v>1.2230655750174799</v>
      </c>
      <c r="AU212">
        <v>22.222374540419001</v>
      </c>
      <c r="AV212">
        <v>0.18840918733752299</v>
      </c>
      <c r="AW212">
        <v>3.6769261765921997E-2</v>
      </c>
      <c r="AX212">
        <v>1.921783081938E-3</v>
      </c>
    </row>
    <row r="213" spans="1:50" x14ac:dyDescent="0.25">
      <c r="A213" t="s">
        <v>151</v>
      </c>
      <c r="B213">
        <v>286.59440459532601</v>
      </c>
      <c r="C213">
        <v>305.74320944197001</v>
      </c>
      <c r="D213" s="63">
        <v>115.935293640358</v>
      </c>
      <c r="E213">
        <v>4.5601320504613696</v>
      </c>
      <c r="F213" s="31">
        <f t="shared" si="24"/>
        <v>119.12122836950554</v>
      </c>
      <c r="G213" s="31">
        <f t="shared" si="25"/>
        <v>4.5601320504613696</v>
      </c>
      <c r="H213" s="52">
        <v>1.36644310086865</v>
      </c>
      <c r="I213" s="52">
        <v>7.5307334589960001E-2</v>
      </c>
      <c r="J213" s="85">
        <v>0.71370054488047197</v>
      </c>
      <c r="K213" s="63">
        <v>84.836325912833601</v>
      </c>
      <c r="L213">
        <v>3.20751179613268</v>
      </c>
      <c r="M213" s="32">
        <f t="shared" si="26"/>
        <v>87.167652194349031</v>
      </c>
      <c r="N213" s="92">
        <f t="shared" si="27"/>
        <v>3.20751179613268</v>
      </c>
      <c r="O213" s="50">
        <v>0.73262472809222301</v>
      </c>
      <c r="P213" s="50">
        <v>4.1065200466620003E-2</v>
      </c>
      <c r="Q213" s="77">
        <v>0.67451876525881416</v>
      </c>
      <c r="R213" s="61"/>
      <c r="Y213">
        <v>10749.216102132101</v>
      </c>
      <c r="Z213">
        <v>147.66425816723299</v>
      </c>
      <c r="AA213">
        <v>55819.270847746797</v>
      </c>
      <c r="AB213">
        <v>1175.22763886299</v>
      </c>
      <c r="AC213">
        <v>236.90711093390601</v>
      </c>
      <c r="AD213">
        <v>14.2235088557004</v>
      </c>
      <c r="AE213">
        <v>196634.74791904999</v>
      </c>
      <c r="AF213">
        <v>9096.3089362445298</v>
      </c>
      <c r="AG213">
        <v>4.3834237156029996E-3</v>
      </c>
      <c r="AH213">
        <v>1.885418582651E-3</v>
      </c>
      <c r="AI213">
        <v>802.93415551652504</v>
      </c>
      <c r="AJ213">
        <v>71.7413648091987</v>
      </c>
      <c r="AK213">
        <v>1.8857727959728601</v>
      </c>
      <c r="AL213">
        <v>0.27178403166779602</v>
      </c>
      <c r="AM213">
        <v>1.4165363947403999E-2</v>
      </c>
      <c r="AN213">
        <v>5.8181660690249997E-3</v>
      </c>
      <c r="AO213">
        <v>0.23404060796488199</v>
      </c>
      <c r="AP213">
        <v>2.3099290438640001E-2</v>
      </c>
      <c r="AQ213">
        <v>1.6281839427265501</v>
      </c>
      <c r="AR213">
        <v>7.4576263145014005E-2</v>
      </c>
      <c r="AS213">
        <v>156.49352270305101</v>
      </c>
      <c r="AT213">
        <v>1.2431941008923899</v>
      </c>
      <c r="AU213">
        <v>25.269736012989799</v>
      </c>
      <c r="AV213">
        <v>0.18081748896477901</v>
      </c>
      <c r="AW213">
        <v>2.9825464469158E-2</v>
      </c>
      <c r="AX213">
        <v>1.4708194568989999E-3</v>
      </c>
    </row>
    <row r="214" spans="1:50" x14ac:dyDescent="0.25">
      <c r="A214" t="s">
        <v>152</v>
      </c>
      <c r="B214">
        <v>245.034115514923</v>
      </c>
      <c r="C214">
        <v>253.463568215707</v>
      </c>
      <c r="D214" s="63">
        <v>121.719011726152</v>
      </c>
      <c r="E214">
        <v>5.9867480696628403</v>
      </c>
      <c r="F214" s="31">
        <f t="shared" si="24"/>
        <v>125.06388466759485</v>
      </c>
      <c r="G214" s="31">
        <f t="shared" si="25"/>
        <v>5.9867480696628403</v>
      </c>
      <c r="H214" s="52">
        <v>1.4064370937505799</v>
      </c>
      <c r="I214" s="52">
        <v>0.120905426509348</v>
      </c>
      <c r="J214" s="85">
        <v>0.5721462871095685</v>
      </c>
      <c r="K214" s="63">
        <v>86.565146989021201</v>
      </c>
      <c r="L214">
        <v>3.6188991062819298</v>
      </c>
      <c r="M214" s="32">
        <f t="shared" si="26"/>
        <v>88.943981763715541</v>
      </c>
      <c r="N214" s="92">
        <f t="shared" si="27"/>
        <v>3.6188991062819298</v>
      </c>
      <c r="O214" s="50">
        <v>0.71089758465387198</v>
      </c>
      <c r="P214" s="50">
        <v>5.8212869462854998E-2</v>
      </c>
      <c r="Q214" s="77">
        <v>0.51053019803191901</v>
      </c>
      <c r="R214" s="61"/>
      <c r="Y214">
        <v>10830.1756239929</v>
      </c>
      <c r="Z214">
        <v>153.01493011403701</v>
      </c>
      <c r="AA214">
        <v>56023.7271722035</v>
      </c>
      <c r="AB214">
        <v>1209.8063929564901</v>
      </c>
      <c r="AC214">
        <v>230.21073072306299</v>
      </c>
      <c r="AD214">
        <v>13.967985770317499</v>
      </c>
      <c r="AE214">
        <v>198784.454058284</v>
      </c>
      <c r="AF214">
        <v>9274.8775862304301</v>
      </c>
      <c r="AG214">
        <v>4.6100261698780003E-3</v>
      </c>
      <c r="AH214">
        <v>1.909351719015E-3</v>
      </c>
      <c r="AI214">
        <v>747.03032082456195</v>
      </c>
      <c r="AJ214">
        <v>66.761087228575406</v>
      </c>
      <c r="AK214">
        <v>1.3325726498538799</v>
      </c>
      <c r="AL214">
        <v>0.13651351705339301</v>
      </c>
      <c r="AM214">
        <v>3.9165764783810003E-3</v>
      </c>
      <c r="AN214">
        <v>3.0202212292320002E-3</v>
      </c>
      <c r="AO214">
        <v>0.24187156188916401</v>
      </c>
      <c r="AP214">
        <v>2.6344481832402001E-2</v>
      </c>
      <c r="AQ214">
        <v>1.57851344062427</v>
      </c>
      <c r="AR214">
        <v>6.2668089805555993E-2</v>
      </c>
      <c r="AS214">
        <v>135.54904738928599</v>
      </c>
      <c r="AT214">
        <v>1.1745255632810501</v>
      </c>
      <c r="AU214">
        <v>21.4646647434502</v>
      </c>
      <c r="AV214">
        <v>0.156262309991058</v>
      </c>
      <c r="AW214">
        <v>2.4126895121344E-2</v>
      </c>
      <c r="AX214">
        <v>1.6350004457709999E-3</v>
      </c>
    </row>
    <row r="215" spans="1:50" x14ac:dyDescent="0.25">
      <c r="A215" t="s">
        <v>153</v>
      </c>
      <c r="B215">
        <v>321.80160554180401</v>
      </c>
      <c r="C215">
        <v>318.18097356906998</v>
      </c>
      <c r="D215" s="63">
        <v>126.424975548295</v>
      </c>
      <c r="E215">
        <v>4.5105503671739102</v>
      </c>
      <c r="F215" s="31">
        <f t="shared" si="24"/>
        <v>129.89916970939669</v>
      </c>
      <c r="G215" s="31">
        <f t="shared" si="25"/>
        <v>4.5105503671739102</v>
      </c>
      <c r="H215" s="52">
        <v>1.4724914209439199</v>
      </c>
      <c r="I215" s="52">
        <v>8.2164403323946006E-2</v>
      </c>
      <c r="J215" s="85">
        <v>0.63938983243397352</v>
      </c>
      <c r="K215" s="63">
        <v>85.487898187035697</v>
      </c>
      <c r="L215">
        <v>3.0518772181281402</v>
      </c>
      <c r="M215" s="32">
        <f t="shared" si="26"/>
        <v>87.837129859323412</v>
      </c>
      <c r="N215" s="92">
        <f t="shared" si="27"/>
        <v>3.0518772181281402</v>
      </c>
      <c r="O215" s="50">
        <v>0.67879698901748697</v>
      </c>
      <c r="P215" s="50">
        <v>3.4205114044043E-2</v>
      </c>
      <c r="Q215" s="77">
        <v>0.70845338896864574</v>
      </c>
      <c r="R215" s="61"/>
      <c r="Y215">
        <v>11029.722763964301</v>
      </c>
      <c r="Z215">
        <v>177.462489889202</v>
      </c>
      <c r="AA215">
        <v>55721.925822997997</v>
      </c>
      <c r="AB215">
        <v>1257.07886254299</v>
      </c>
      <c r="AC215">
        <v>227.59828266264799</v>
      </c>
      <c r="AD215">
        <v>14.3321870559455</v>
      </c>
      <c r="AE215">
        <v>199568.83480263801</v>
      </c>
      <c r="AF215">
        <v>9306.7314552730604</v>
      </c>
      <c r="AG215">
        <v>7.9116179372279993E-2</v>
      </c>
      <c r="AH215">
        <v>7.8661134118990002E-3</v>
      </c>
      <c r="AI215">
        <v>802.71473804777702</v>
      </c>
      <c r="AJ215">
        <v>71.921427888709303</v>
      </c>
      <c r="AK215">
        <v>1.7137154591271999</v>
      </c>
      <c r="AL215">
        <v>0.16365804843402501</v>
      </c>
      <c r="AM215">
        <v>0.90278760687499404</v>
      </c>
      <c r="AN215">
        <v>5.047868204896E-2</v>
      </c>
      <c r="AO215">
        <v>1.4471746196350399</v>
      </c>
      <c r="AP215">
        <v>6.0149986078221002E-2</v>
      </c>
      <c r="AQ215">
        <v>1.7037243896319501</v>
      </c>
      <c r="AR215">
        <v>6.4790082082857997E-2</v>
      </c>
      <c r="AS215">
        <v>173.063813964133</v>
      </c>
      <c r="AT215">
        <v>1.6328106215735001</v>
      </c>
      <c r="AU215">
        <v>27.508364564588</v>
      </c>
      <c r="AV215">
        <v>0.23467853157271401</v>
      </c>
      <c r="AW215">
        <v>2.9799847487373E-2</v>
      </c>
      <c r="AX215">
        <v>1.0944648210960001E-3</v>
      </c>
    </row>
    <row r="216" spans="1:50" x14ac:dyDescent="0.25">
      <c r="A216" t="s">
        <v>154</v>
      </c>
      <c r="B216">
        <v>17585.701645463101</v>
      </c>
      <c r="C216">
        <v>88154.255143122704</v>
      </c>
      <c r="D216" s="63">
        <v>6.5643634408906998E-2</v>
      </c>
      <c r="E216">
        <v>2.2040530191824E-2</v>
      </c>
      <c r="F216" s="31">
        <f t="shared" si="24"/>
        <v>6.744754008804868E-2</v>
      </c>
      <c r="G216" s="31">
        <f t="shared" si="25"/>
        <v>2.2040530191824E-2</v>
      </c>
      <c r="H216" s="52">
        <v>0.28711592547807502</v>
      </c>
      <c r="I216" s="52">
        <v>3.3479294346650001E-3</v>
      </c>
      <c r="J216" s="85">
        <v>3.472878536220237E-2</v>
      </c>
      <c r="K216" s="63">
        <v>0.228158096502077</v>
      </c>
      <c r="L216">
        <v>7.2327356360273001E-2</v>
      </c>
      <c r="M216" s="32">
        <f t="shared" si="26"/>
        <v>0.23442794566153194</v>
      </c>
      <c r="N216" s="92">
        <f t="shared" si="27"/>
        <v>7.2327356360273001E-2</v>
      </c>
      <c r="O216" s="50">
        <v>3.4866262073393699</v>
      </c>
      <c r="P216" s="50">
        <v>4.0675297607682001E-2</v>
      </c>
      <c r="Q216" s="77">
        <v>3.680091716363959E-2</v>
      </c>
      <c r="R216" s="61"/>
      <c r="Y216">
        <v>12273.8748788183</v>
      </c>
      <c r="Z216">
        <v>194.69320426784699</v>
      </c>
      <c r="AA216">
        <v>55613.477092200097</v>
      </c>
      <c r="AB216">
        <v>1211.6958956726901</v>
      </c>
      <c r="AC216">
        <v>234.91099648266899</v>
      </c>
      <c r="AD216">
        <v>15.072860271584</v>
      </c>
      <c r="AE216">
        <v>190030.838790696</v>
      </c>
      <c r="AF216">
        <v>8840.7470468261799</v>
      </c>
      <c r="AG216">
        <v>8.9269386268730003E-3</v>
      </c>
      <c r="AH216">
        <v>3.938985874792E-3</v>
      </c>
      <c r="AI216">
        <v>600.28099410955497</v>
      </c>
      <c r="AJ216">
        <v>55.321332385837501</v>
      </c>
      <c r="AK216">
        <v>737.03802216050406</v>
      </c>
      <c r="AL216">
        <v>167.508003358487</v>
      </c>
      <c r="AM216">
        <v>4.9285386100678001E-2</v>
      </c>
      <c r="AN216">
        <v>1.5848877126399E-2</v>
      </c>
      <c r="AO216">
        <v>0.34665659969613299</v>
      </c>
      <c r="AP216">
        <v>3.9442411910021E-2</v>
      </c>
      <c r="AQ216">
        <v>2.0795049177449099</v>
      </c>
      <c r="AR216">
        <v>0.10473661224710901</v>
      </c>
      <c r="AS216">
        <v>64.429006160591896</v>
      </c>
      <c r="AT216">
        <v>0.65656325777917601</v>
      </c>
      <c r="AU216">
        <v>8.8210722693830306</v>
      </c>
      <c r="AV216">
        <v>9.3263732877859995E-2</v>
      </c>
      <c r="AW216">
        <v>18.192337015266201</v>
      </c>
      <c r="AX216">
        <v>3.96557980220798</v>
      </c>
    </row>
    <row r="217" spans="1:50" x14ac:dyDescent="0.25">
      <c r="A217" t="s">
        <v>155</v>
      </c>
      <c r="B217">
        <v>3192.1014112433199</v>
      </c>
      <c r="C217">
        <v>14937.9877551631</v>
      </c>
      <c r="D217" s="63">
        <v>2.3997140790912601</v>
      </c>
      <c r="E217">
        <v>0.72897050060790103</v>
      </c>
      <c r="F217" s="31">
        <f t="shared" si="24"/>
        <v>2.4656589021433124</v>
      </c>
      <c r="G217" s="31">
        <f t="shared" si="25"/>
        <v>0.72897050060790103</v>
      </c>
      <c r="H217" s="52">
        <v>0.31171659657557499</v>
      </c>
      <c r="I217" s="52">
        <v>2.2989284802599E-2</v>
      </c>
      <c r="J217" s="85">
        <v>0.24278121485684487</v>
      </c>
      <c r="K217" s="63">
        <v>7.6790685861219403</v>
      </c>
      <c r="L217">
        <v>1.7952575022049699</v>
      </c>
      <c r="M217" s="32">
        <f t="shared" si="26"/>
        <v>7.8900915673715026</v>
      </c>
      <c r="N217" s="92">
        <f t="shared" si="27"/>
        <v>1.7952575022049699</v>
      </c>
      <c r="O217" s="50">
        <v>3.2162610690911801</v>
      </c>
      <c r="P217" s="50">
        <v>0.18500106060544499</v>
      </c>
      <c r="Q217" s="77">
        <v>0.24603943473344261</v>
      </c>
      <c r="R217" s="61"/>
      <c r="Y217">
        <v>11592.1978757626</v>
      </c>
      <c r="Z217">
        <v>166.75037598414301</v>
      </c>
      <c r="AA217">
        <v>56400.6377832621</v>
      </c>
      <c r="AB217">
        <v>1192.4103314445199</v>
      </c>
      <c r="AC217">
        <v>274.67341559297302</v>
      </c>
      <c r="AD217">
        <v>17.052343795038201</v>
      </c>
      <c r="AE217">
        <v>196993.52514356401</v>
      </c>
      <c r="AF217">
        <v>9172.5924549291994</v>
      </c>
      <c r="AG217">
        <v>8.2019802034128994E-2</v>
      </c>
      <c r="AH217">
        <v>9.0654997920640006E-3</v>
      </c>
      <c r="AI217">
        <v>738.96968792133202</v>
      </c>
      <c r="AJ217">
        <v>66.196522548061907</v>
      </c>
      <c r="AK217">
        <v>55.8371707132276</v>
      </c>
      <c r="AL217">
        <v>14.949579102150601</v>
      </c>
      <c r="AM217">
        <v>1.05055722549222</v>
      </c>
      <c r="AN217">
        <v>0.203796022819451</v>
      </c>
      <c r="AO217">
        <v>1.2340513958585999</v>
      </c>
      <c r="AP217">
        <v>7.9675914962414995E-2</v>
      </c>
      <c r="AQ217">
        <v>1.72927924538213</v>
      </c>
      <c r="AR217">
        <v>7.2998507694128995E-2</v>
      </c>
      <c r="AS217">
        <v>153.93065113538401</v>
      </c>
      <c r="AT217">
        <v>1.3481091475511</v>
      </c>
      <c r="AU217">
        <v>24.702364656666301</v>
      </c>
      <c r="AV217">
        <v>0.23401397658456999</v>
      </c>
      <c r="AW217">
        <v>1.4162544752766</v>
      </c>
      <c r="AX217">
        <v>0.371785502969391</v>
      </c>
    </row>
    <row r="218" spans="1:50" x14ac:dyDescent="0.25">
      <c r="A218" t="s">
        <v>156</v>
      </c>
      <c r="B218">
        <v>194.288133697495</v>
      </c>
      <c r="C218">
        <v>240.00787176556</v>
      </c>
      <c r="D218" s="63">
        <v>94.130010989537197</v>
      </c>
      <c r="E218">
        <v>3.8415677726011799</v>
      </c>
      <c r="F218" s="31">
        <f t="shared" si="24"/>
        <v>96.716730371099288</v>
      </c>
      <c r="G218" s="31">
        <f t="shared" si="25"/>
        <v>3.8415677726011799</v>
      </c>
      <c r="H218" s="52">
        <v>1.17678323203302</v>
      </c>
      <c r="I218" s="52">
        <v>7.3336817735852003E-2</v>
      </c>
      <c r="J218" s="85">
        <v>0.6548695551349244</v>
      </c>
      <c r="K218" s="63">
        <v>80.2037929420935</v>
      </c>
      <c r="L218">
        <v>3.6599156654316598</v>
      </c>
      <c r="M218" s="32">
        <f t="shared" si="26"/>
        <v>82.407815904559385</v>
      </c>
      <c r="N218" s="92">
        <f t="shared" si="27"/>
        <v>3.6599156654316598</v>
      </c>
      <c r="O218" s="50">
        <v>0.84748516532830698</v>
      </c>
      <c r="P218" s="50">
        <v>5.3523869315497997E-2</v>
      </c>
      <c r="Q218" s="77">
        <v>0.72253813588944982</v>
      </c>
      <c r="R218" s="61"/>
      <c r="Y218">
        <v>11517.0326970436</v>
      </c>
      <c r="Z218">
        <v>160.95342859724701</v>
      </c>
      <c r="AA218">
        <v>57562.234232071998</v>
      </c>
      <c r="AB218">
        <v>1227.3929533830899</v>
      </c>
      <c r="AC218">
        <v>182.072710938027</v>
      </c>
      <c r="AD218">
        <v>11.229974189239201</v>
      </c>
      <c r="AE218">
        <v>195171.35761262901</v>
      </c>
      <c r="AF218">
        <v>9078.28588424587</v>
      </c>
      <c r="AG218">
        <v>2.9330897337800001E-3</v>
      </c>
      <c r="AH218">
        <v>1.4846787056E-3</v>
      </c>
      <c r="AI218">
        <v>759.48813669317406</v>
      </c>
      <c r="AJ218">
        <v>68.293144099917598</v>
      </c>
      <c r="AK218">
        <v>1.2026872474269801</v>
      </c>
      <c r="AL218">
        <v>0.14064116580418101</v>
      </c>
      <c r="AM218">
        <v>1.5351544791946999E-2</v>
      </c>
      <c r="AN218">
        <v>5.8332381849650001E-3</v>
      </c>
      <c r="AO218">
        <v>0.24392268773404199</v>
      </c>
      <c r="AP218">
        <v>2.2302979276288999E-2</v>
      </c>
      <c r="AQ218">
        <v>1.6444582259068301</v>
      </c>
      <c r="AR218">
        <v>6.6619196713262996E-2</v>
      </c>
      <c r="AS218">
        <v>104.324460734849</v>
      </c>
      <c r="AT218">
        <v>0.90814262634921805</v>
      </c>
      <c r="AU218">
        <v>15.0998172017007</v>
      </c>
      <c r="AV218">
        <v>0.104347786343277</v>
      </c>
      <c r="AW218">
        <v>2.1770695612952001E-2</v>
      </c>
      <c r="AX218">
        <v>1.2173748669789999E-3</v>
      </c>
    </row>
    <row r="219" spans="1:50" x14ac:dyDescent="0.25">
      <c r="A219" t="s">
        <v>157</v>
      </c>
      <c r="B219">
        <v>200.021625997077</v>
      </c>
      <c r="C219">
        <v>331.61194251804898</v>
      </c>
      <c r="D219" s="63">
        <v>69.658418243896605</v>
      </c>
      <c r="E219">
        <v>2.73131798275677</v>
      </c>
      <c r="F219" s="31">
        <f t="shared" si="24"/>
        <v>71.572651320746814</v>
      </c>
      <c r="G219" s="31">
        <f t="shared" si="25"/>
        <v>2.73131798275677</v>
      </c>
      <c r="H219" s="52">
        <v>0.87775108243710498</v>
      </c>
      <c r="I219" s="52">
        <v>5.3414437996995003E-2</v>
      </c>
      <c r="J219" s="85">
        <v>0.64433447069708161</v>
      </c>
      <c r="K219" s="63">
        <v>79.168694730630406</v>
      </c>
      <c r="L219">
        <v>3.5645644819305899</v>
      </c>
      <c r="M219" s="32">
        <f t="shared" si="26"/>
        <v>81.344272900864098</v>
      </c>
      <c r="N219" s="92">
        <f t="shared" si="27"/>
        <v>3.5645644819305899</v>
      </c>
      <c r="O219" s="50">
        <v>1.1357589729998401</v>
      </c>
      <c r="P219" s="50">
        <v>7.4322127837809004E-2</v>
      </c>
      <c r="Q219" s="77">
        <v>0.68805163677097614</v>
      </c>
      <c r="R219" s="61"/>
      <c r="Y219">
        <v>11637.668802338299</v>
      </c>
      <c r="Z219">
        <v>172.52276950078499</v>
      </c>
      <c r="AA219">
        <v>56605.982392754398</v>
      </c>
      <c r="AB219">
        <v>1218.05209210212</v>
      </c>
      <c r="AC219">
        <v>193.118098355228</v>
      </c>
      <c r="AD219">
        <v>11.932197996954001</v>
      </c>
      <c r="AE219">
        <v>195862.07671394901</v>
      </c>
      <c r="AF219">
        <v>9166.5000751090793</v>
      </c>
      <c r="AG219">
        <v>0.10537403519369699</v>
      </c>
      <c r="AH219">
        <v>1.0049756138888E-2</v>
      </c>
      <c r="AI219">
        <v>780.32018276201995</v>
      </c>
      <c r="AJ219">
        <v>70.161800686668599</v>
      </c>
      <c r="AK219">
        <v>1.55772018441548</v>
      </c>
      <c r="AL219">
        <v>0.145604495595096</v>
      </c>
      <c r="AM219">
        <v>1.22903911579723</v>
      </c>
      <c r="AN219">
        <v>9.9117448254226997E-2</v>
      </c>
      <c r="AO219">
        <v>1.84196100336367</v>
      </c>
      <c r="AP219">
        <v>0.133294289438145</v>
      </c>
      <c r="AQ219">
        <v>1.9349663536194801</v>
      </c>
      <c r="AR219">
        <v>7.2202474214801998E-2</v>
      </c>
      <c r="AS219">
        <v>106.766337924147</v>
      </c>
      <c r="AT219">
        <v>0.98799356403000504</v>
      </c>
      <c r="AU219">
        <v>15.5054130049562</v>
      </c>
      <c r="AV219">
        <v>0.12578383387649</v>
      </c>
      <c r="AW219">
        <v>3.0449298465507001E-2</v>
      </c>
      <c r="AX219">
        <v>1.81215273616E-3</v>
      </c>
    </row>
    <row r="220" spans="1:50" x14ac:dyDescent="0.25">
      <c r="A220" t="s">
        <v>158</v>
      </c>
      <c r="B220">
        <v>319.57808768888702</v>
      </c>
      <c r="C220">
        <v>293.40907674867401</v>
      </c>
      <c r="D220" s="63">
        <v>141.52004704637699</v>
      </c>
      <c r="E220">
        <v>6.5512258547207001</v>
      </c>
      <c r="F220" s="31">
        <f t="shared" si="24"/>
        <v>145.40905805069028</v>
      </c>
      <c r="G220" s="31">
        <f t="shared" si="25"/>
        <v>6.5512258547207001</v>
      </c>
      <c r="H220" s="52">
        <v>1.5878308682140201</v>
      </c>
      <c r="I220" s="52">
        <v>0.101269967962728</v>
      </c>
      <c r="J220" s="85">
        <v>0.72581873780486417</v>
      </c>
      <c r="K220" s="63">
        <v>89.211909775894</v>
      </c>
      <c r="L220">
        <v>3.9798962850074</v>
      </c>
      <c r="M220" s="32">
        <f t="shared" si="26"/>
        <v>91.663478342152047</v>
      </c>
      <c r="N220" s="92">
        <f t="shared" si="27"/>
        <v>3.9798962850074</v>
      </c>
      <c r="O220" s="50">
        <v>0.62789313672901403</v>
      </c>
      <c r="P220" s="50">
        <v>4.0511324707609001E-2</v>
      </c>
      <c r="Q220" s="77">
        <v>0.69144590576620801</v>
      </c>
      <c r="R220" s="61"/>
      <c r="Y220">
        <v>10760.9646659305</v>
      </c>
      <c r="Z220">
        <v>189.94710984513901</v>
      </c>
      <c r="AA220">
        <v>56357.232382778901</v>
      </c>
      <c r="AB220">
        <v>1261.34111268775</v>
      </c>
      <c r="AC220">
        <v>333.145375096961</v>
      </c>
      <c r="AD220">
        <v>20.221375051406401</v>
      </c>
      <c r="AE220">
        <v>198154.49761140399</v>
      </c>
      <c r="AF220">
        <v>9452.4329819138002</v>
      </c>
      <c r="AG220">
        <v>3.9126771861239997E-3</v>
      </c>
      <c r="AH220">
        <v>2.110628277305E-3</v>
      </c>
      <c r="AI220">
        <v>797.64021162526103</v>
      </c>
      <c r="AJ220">
        <v>71.884412371456094</v>
      </c>
      <c r="AK220">
        <v>1.66307543077723</v>
      </c>
      <c r="AL220">
        <v>0.18337806717320301</v>
      </c>
      <c r="AM220">
        <v>1.0077411638291E-2</v>
      </c>
      <c r="AN220">
        <v>5.8620814245349999E-3</v>
      </c>
      <c r="AO220">
        <v>0.23616854036361501</v>
      </c>
      <c r="AP220">
        <v>3.0009260945974999E-2</v>
      </c>
      <c r="AQ220">
        <v>1.55046935762524</v>
      </c>
      <c r="AR220">
        <v>8.4387212185538005E-2</v>
      </c>
      <c r="AS220">
        <v>164.78365736699001</v>
      </c>
      <c r="AT220">
        <v>1.53286973467632</v>
      </c>
      <c r="AU220">
        <v>27.203505359949499</v>
      </c>
      <c r="AV220">
        <v>0.224673846422418</v>
      </c>
      <c r="AW220">
        <v>2.6303252639844999E-2</v>
      </c>
      <c r="AX220">
        <v>1.585993074164E-3</v>
      </c>
    </row>
    <row r="221" spans="1:50" x14ac:dyDescent="0.25">
      <c r="A221" t="s">
        <v>159</v>
      </c>
      <c r="B221">
        <v>367.11826214229598</v>
      </c>
      <c r="C221">
        <v>662.734136941413</v>
      </c>
      <c r="D221" s="63">
        <v>63.4274909129715</v>
      </c>
      <c r="E221">
        <v>4.7807318791422899</v>
      </c>
      <c r="F221" s="31">
        <f t="shared" si="24"/>
        <v>65.170496340716255</v>
      </c>
      <c r="G221" s="31">
        <f t="shared" si="25"/>
        <v>4.7807318791422899</v>
      </c>
      <c r="H221" s="52">
        <v>0.80920355930757804</v>
      </c>
      <c r="I221" s="52">
        <v>6.4821062453148004E-2</v>
      </c>
      <c r="J221" s="85">
        <v>0.94093255560958033</v>
      </c>
      <c r="K221" s="63">
        <v>78.720708607721207</v>
      </c>
      <c r="L221">
        <v>4.2823734513570297</v>
      </c>
      <c r="M221" s="32">
        <f t="shared" si="26"/>
        <v>80.883975992323215</v>
      </c>
      <c r="N221" s="92">
        <f t="shared" si="27"/>
        <v>4.2823734513570297</v>
      </c>
      <c r="O221" s="50">
        <v>1.23230708824942</v>
      </c>
      <c r="P221" s="50">
        <v>0.1029550356566</v>
      </c>
      <c r="Q221" s="77">
        <v>0.65112878713317301</v>
      </c>
      <c r="R221" s="61"/>
      <c r="Y221">
        <v>10791.435311394</v>
      </c>
      <c r="Z221">
        <v>191.16453614081701</v>
      </c>
      <c r="AA221">
        <v>56635.329020303303</v>
      </c>
      <c r="AB221">
        <v>1394.2522428330101</v>
      </c>
      <c r="AC221">
        <v>323.83489680106999</v>
      </c>
      <c r="AD221">
        <v>20.3051980508884</v>
      </c>
      <c r="AE221">
        <v>198316.834282672</v>
      </c>
      <c r="AF221">
        <v>9587.5935651162199</v>
      </c>
      <c r="AG221">
        <v>1.4662255868252001E-2</v>
      </c>
      <c r="AH221">
        <v>5.368588260912E-3</v>
      </c>
      <c r="AI221">
        <v>772.59092004859303</v>
      </c>
      <c r="AJ221">
        <v>71.1548563424099</v>
      </c>
      <c r="AK221">
        <v>2.6646741906013101</v>
      </c>
      <c r="AL221">
        <v>0.59738717553091003</v>
      </c>
      <c r="AM221">
        <v>2.1922429895829001E-2</v>
      </c>
      <c r="AN221">
        <v>1.1362178360291001E-2</v>
      </c>
      <c r="AO221">
        <v>0.236472647118535</v>
      </c>
      <c r="AP221">
        <v>3.4921787320490998E-2</v>
      </c>
      <c r="AQ221">
        <v>1.58257471828263</v>
      </c>
      <c r="AR221">
        <v>0.107204538562458</v>
      </c>
      <c r="AS221">
        <v>168.19137989860701</v>
      </c>
      <c r="AT221">
        <v>1.7498568002991299</v>
      </c>
      <c r="AU221">
        <v>27.809892136538402</v>
      </c>
      <c r="AV221">
        <v>0.26679965871647499</v>
      </c>
      <c r="AW221">
        <v>5.9707253931698998E-2</v>
      </c>
      <c r="AX221">
        <v>5.3415789550820001E-3</v>
      </c>
    </row>
    <row r="222" spans="1:50" x14ac:dyDescent="0.25">
      <c r="A222" t="s">
        <v>160</v>
      </c>
      <c r="B222">
        <v>374.17720581918297</v>
      </c>
      <c r="C222">
        <v>404.75134946885998</v>
      </c>
      <c r="D222" s="63">
        <v>120.402239923905</v>
      </c>
      <c r="E222">
        <v>6.70295544784722</v>
      </c>
      <c r="F222" s="31">
        <f t="shared" si="24"/>
        <v>123.71092760300526</v>
      </c>
      <c r="G222" s="31">
        <f t="shared" si="25"/>
        <v>6.70295544784722</v>
      </c>
      <c r="H222" s="52">
        <v>1.3478549691676101</v>
      </c>
      <c r="I222" s="52">
        <v>9.1080694903718007E-2</v>
      </c>
      <c r="J222" s="85">
        <v>0.82385085169226557</v>
      </c>
      <c r="K222" s="63">
        <v>89.275924973473096</v>
      </c>
      <c r="L222">
        <v>3.4177201453162001</v>
      </c>
      <c r="M222" s="32">
        <f t="shared" si="26"/>
        <v>91.729252695504641</v>
      </c>
      <c r="N222" s="92">
        <f t="shared" si="27"/>
        <v>3.4177201453162001</v>
      </c>
      <c r="O222" s="50">
        <v>0.74065175760954904</v>
      </c>
      <c r="P222" s="50">
        <v>5.9209105668383999E-2</v>
      </c>
      <c r="Q222" s="77">
        <v>0.47888109911262944</v>
      </c>
      <c r="R222" s="61"/>
      <c r="Y222">
        <v>11753.5122358923</v>
      </c>
      <c r="Z222">
        <v>214.130388009386</v>
      </c>
      <c r="AA222">
        <v>52850.461906888602</v>
      </c>
      <c r="AB222">
        <v>1187.68754090056</v>
      </c>
      <c r="AC222">
        <v>130.63295273715099</v>
      </c>
      <c r="AD222">
        <v>8.72125838823424</v>
      </c>
      <c r="AE222">
        <v>203044.25520640999</v>
      </c>
      <c r="AF222">
        <v>9563.3808496313795</v>
      </c>
      <c r="AG222">
        <v>3.161660792859E-3</v>
      </c>
      <c r="AH222">
        <v>1.7739528511299999E-3</v>
      </c>
      <c r="AI222">
        <v>870.24087178187199</v>
      </c>
      <c r="AJ222">
        <v>78.071600797238801</v>
      </c>
      <c r="AK222">
        <v>1.70713521492843</v>
      </c>
      <c r="AL222">
        <v>0.37299125578735098</v>
      </c>
      <c r="AM222">
        <v>1.1033696305247E-2</v>
      </c>
      <c r="AN222">
        <v>5.738069172301E-3</v>
      </c>
      <c r="AO222">
        <v>0.21112898054406101</v>
      </c>
      <c r="AP222">
        <v>2.3780650748073E-2</v>
      </c>
      <c r="AQ222">
        <v>1.30350487324119</v>
      </c>
      <c r="AR222">
        <v>7.2423419284583998E-2</v>
      </c>
      <c r="AS222">
        <v>194.93206004384101</v>
      </c>
      <c r="AT222">
        <v>2.0831641583010301</v>
      </c>
      <c r="AU222">
        <v>32.6144554926165</v>
      </c>
      <c r="AV222">
        <v>0.300561562679038</v>
      </c>
      <c r="AW222">
        <v>3.6970516536313003E-2</v>
      </c>
      <c r="AX222">
        <v>2.787561238383E-3</v>
      </c>
    </row>
    <row r="223" spans="1:50" x14ac:dyDescent="0.25">
      <c r="A223" t="s">
        <v>161</v>
      </c>
      <c r="B223">
        <v>379.77445674746298</v>
      </c>
      <c r="C223">
        <v>300.04422140207998</v>
      </c>
      <c r="D223" s="63">
        <v>175.39451215481901</v>
      </c>
      <c r="E223">
        <v>6.9102756399866099</v>
      </c>
      <c r="F223" s="31">
        <f t="shared" si="24"/>
        <v>180.21440306146013</v>
      </c>
      <c r="G223" s="31">
        <f t="shared" si="25"/>
        <v>6.9102756399866099</v>
      </c>
      <c r="H223" s="52">
        <v>1.8409935841140901</v>
      </c>
      <c r="I223" s="52">
        <v>0.104258788648634</v>
      </c>
      <c r="J223" s="85">
        <v>0.69569514174780478</v>
      </c>
      <c r="K223" s="63">
        <v>95.359685495595002</v>
      </c>
      <c r="L223">
        <v>3.1472584991883998</v>
      </c>
      <c r="M223" s="32">
        <f t="shared" si="26"/>
        <v>97.980196681114137</v>
      </c>
      <c r="N223" s="92">
        <f t="shared" si="27"/>
        <v>3.1472584991883998</v>
      </c>
      <c r="O223" s="50">
        <v>0.54227675872771097</v>
      </c>
      <c r="P223" s="50">
        <v>3.0781408818601998E-2</v>
      </c>
      <c r="Q223" s="77">
        <v>0.58143357095838566</v>
      </c>
      <c r="R223" s="61"/>
      <c r="Y223">
        <v>11263.9361668438</v>
      </c>
      <c r="Z223">
        <v>187.177929275141</v>
      </c>
      <c r="AA223">
        <v>54239.677775722797</v>
      </c>
      <c r="AB223">
        <v>1192.1823264975101</v>
      </c>
      <c r="AC223">
        <v>138.09233256309099</v>
      </c>
      <c r="AD223">
        <v>8.7670652645026195</v>
      </c>
      <c r="AE223">
        <v>203340.08754856299</v>
      </c>
      <c r="AF223">
        <v>9566.6167519182509</v>
      </c>
      <c r="AG223">
        <v>8.5392701441279993E-3</v>
      </c>
      <c r="AH223">
        <v>2.5023393605690001E-3</v>
      </c>
      <c r="AI223">
        <v>1112.00145385162</v>
      </c>
      <c r="AJ223">
        <v>98.955938926928994</v>
      </c>
      <c r="AK223">
        <v>1.4852113778093801</v>
      </c>
      <c r="AL223">
        <v>0.17460822339049401</v>
      </c>
      <c r="AM223">
        <v>7.4278013362039999E-3</v>
      </c>
      <c r="AN223">
        <v>4.0102959919880001E-3</v>
      </c>
      <c r="AO223">
        <v>0.207689856748802</v>
      </c>
      <c r="AP223">
        <v>1.9931811121522001E-2</v>
      </c>
      <c r="AQ223">
        <v>1.41649960774065</v>
      </c>
      <c r="AR223">
        <v>6.2082461764868001E-2</v>
      </c>
      <c r="AS223">
        <v>210.78255342780599</v>
      </c>
      <c r="AT223">
        <v>2.0574851855873999</v>
      </c>
      <c r="AU223">
        <v>34.262178432142399</v>
      </c>
      <c r="AV223">
        <v>0.28013517301742402</v>
      </c>
      <c r="AW223">
        <v>2.6661646214063001E-2</v>
      </c>
      <c r="AX223">
        <v>1.279262186521E-3</v>
      </c>
    </row>
    <row r="224" spans="1:50" x14ac:dyDescent="0.25">
      <c r="A224" t="s">
        <v>162</v>
      </c>
      <c r="B224">
        <v>303.38463891036798</v>
      </c>
      <c r="C224">
        <v>473.15573298701798</v>
      </c>
      <c r="D224" s="63">
        <v>69.620685257571196</v>
      </c>
      <c r="E224">
        <v>2.0433140010035702</v>
      </c>
      <c r="F224" s="31">
        <f t="shared" si="24"/>
        <v>71.533881421262407</v>
      </c>
      <c r="G224" s="31">
        <f t="shared" si="25"/>
        <v>2.0433140010035702</v>
      </c>
      <c r="H224" s="52">
        <v>0.93548004384575001</v>
      </c>
      <c r="I224" s="52">
        <v>4.3872281283249999E-2</v>
      </c>
      <c r="J224" s="85">
        <v>0.62580802358985066</v>
      </c>
      <c r="K224" s="63">
        <v>74.6853763448226</v>
      </c>
      <c r="L224">
        <v>2.74895104242405</v>
      </c>
      <c r="M224" s="32">
        <f t="shared" si="26"/>
        <v>76.737751655093035</v>
      </c>
      <c r="N224" s="92">
        <f t="shared" si="27"/>
        <v>2.74895104242405</v>
      </c>
      <c r="O224" s="50">
        <v>1.06980186459704</v>
      </c>
      <c r="P224" s="50">
        <v>5.0168898498233E-2</v>
      </c>
      <c r="Q224" s="77">
        <v>0.78487449427697575</v>
      </c>
      <c r="R224" s="61"/>
      <c r="Y224">
        <v>11224.8002391922</v>
      </c>
      <c r="Z224">
        <v>163.59139129419299</v>
      </c>
      <c r="AA224">
        <v>56356.487918528903</v>
      </c>
      <c r="AB224">
        <v>1251.1320360933801</v>
      </c>
      <c r="AC224">
        <v>178.44520644426501</v>
      </c>
      <c r="AD224">
        <v>10.992102130006</v>
      </c>
      <c r="AE224">
        <v>200668.97611943501</v>
      </c>
      <c r="AF224">
        <v>9363.7166143464492</v>
      </c>
      <c r="AG224">
        <v>0.21144120760853999</v>
      </c>
      <c r="AH224">
        <v>1.6102348771731001E-2</v>
      </c>
      <c r="AI224">
        <v>862.58517995472005</v>
      </c>
      <c r="AJ224">
        <v>77.436053958668296</v>
      </c>
      <c r="AK224">
        <v>2.0994774633347499</v>
      </c>
      <c r="AL224">
        <v>0.17118945079607101</v>
      </c>
      <c r="AM224">
        <v>2.1403411743505498</v>
      </c>
      <c r="AN224">
        <v>9.7230304778156001E-2</v>
      </c>
      <c r="AO224">
        <v>2.9659585279432399</v>
      </c>
      <c r="AP224">
        <v>0.10429972493880101</v>
      </c>
      <c r="AQ224">
        <v>2.0567124872565201</v>
      </c>
      <c r="AR224">
        <v>8.0986209523638997E-2</v>
      </c>
      <c r="AS224">
        <v>147.612610944859</v>
      </c>
      <c r="AT224">
        <v>1.2084732801817299</v>
      </c>
      <c r="AU224">
        <v>22.216730680605799</v>
      </c>
      <c r="AV224">
        <v>0.152155704354417</v>
      </c>
      <c r="AW224">
        <v>4.3634253354868001E-2</v>
      </c>
      <c r="AX224">
        <v>1.323683417181E-3</v>
      </c>
    </row>
    <row r="225" spans="1:50" x14ac:dyDescent="0.25">
      <c r="A225" t="s">
        <v>163</v>
      </c>
      <c r="B225">
        <v>404.83182898449002</v>
      </c>
      <c r="C225">
        <v>588.30547234693995</v>
      </c>
      <c r="D225" s="63">
        <v>77.252997004681603</v>
      </c>
      <c r="E225">
        <v>2.4073808350158998</v>
      </c>
      <c r="F225" s="31">
        <f t="shared" si="24"/>
        <v>79.375931258433894</v>
      </c>
      <c r="G225" s="31">
        <f t="shared" si="25"/>
        <v>2.4073808350158998</v>
      </c>
      <c r="H225" s="52">
        <v>1.00214006460588</v>
      </c>
      <c r="I225" s="52">
        <v>4.5520208233878999E-2</v>
      </c>
      <c r="J225" s="85">
        <v>0.68604664867199339</v>
      </c>
      <c r="K225" s="63">
        <v>77.466548245857993</v>
      </c>
      <c r="L225">
        <v>2.4812040544868701</v>
      </c>
      <c r="M225" s="32">
        <f t="shared" si="26"/>
        <v>79.595350948245311</v>
      </c>
      <c r="N225" s="92">
        <f t="shared" si="27"/>
        <v>2.4812040544868701</v>
      </c>
      <c r="O225" s="50">
        <v>0.99515585681974905</v>
      </c>
      <c r="P225" s="50">
        <v>4.410478108753E-2</v>
      </c>
      <c r="Q225" s="77">
        <v>0.72269276935278193</v>
      </c>
      <c r="R225" s="61"/>
      <c r="Y225">
        <v>11390.920343985401</v>
      </c>
      <c r="Z225">
        <v>166.10120207695999</v>
      </c>
      <c r="AA225">
        <v>54331.716608639399</v>
      </c>
      <c r="AB225">
        <v>1162.6721467507</v>
      </c>
      <c r="AC225">
        <v>220.86296555415399</v>
      </c>
      <c r="AD225">
        <v>23.555127982325001</v>
      </c>
      <c r="AE225">
        <v>203652.466228426</v>
      </c>
      <c r="AF225">
        <v>9475.4622833096</v>
      </c>
      <c r="AG225">
        <v>0.18944232965097299</v>
      </c>
      <c r="AH225">
        <v>1.5715513765835999E-2</v>
      </c>
      <c r="AI225">
        <v>1478.82510844081</v>
      </c>
      <c r="AJ225">
        <v>131.38355016806699</v>
      </c>
      <c r="AK225">
        <v>2.35272277888093</v>
      </c>
      <c r="AL225">
        <v>0.246630779920752</v>
      </c>
      <c r="AM225">
        <v>2.7427397599897301</v>
      </c>
      <c r="AN225">
        <v>0.120417016013574</v>
      </c>
      <c r="AO225">
        <v>3.47846760945004</v>
      </c>
      <c r="AP225">
        <v>0.130016608938964</v>
      </c>
      <c r="AQ225">
        <v>1.89896355974621</v>
      </c>
      <c r="AR225">
        <v>7.1205921556728002E-2</v>
      </c>
      <c r="AS225">
        <v>211.53832018981001</v>
      </c>
      <c r="AT225">
        <v>1.75958514790809</v>
      </c>
      <c r="AU225">
        <v>30.3506477332276</v>
      </c>
      <c r="AV225">
        <v>0.23169864152769201</v>
      </c>
      <c r="AW225">
        <v>5.3548679136717001E-2</v>
      </c>
      <c r="AX225">
        <v>1.955055770252E-3</v>
      </c>
    </row>
    <row r="226" spans="1:50" x14ac:dyDescent="0.25">
      <c r="A226" t="s">
        <v>164</v>
      </c>
      <c r="B226">
        <v>405.68219993619198</v>
      </c>
      <c r="C226">
        <v>479.85675664160101</v>
      </c>
      <c r="D226" s="63">
        <v>100.114375356324</v>
      </c>
      <c r="E226">
        <v>2.9146368732706698</v>
      </c>
      <c r="F226" s="31">
        <f t="shared" si="24"/>
        <v>102.8655467668529</v>
      </c>
      <c r="G226" s="31">
        <f t="shared" si="25"/>
        <v>2.9146368732706698</v>
      </c>
      <c r="H226" s="52">
        <v>1.23463952466605</v>
      </c>
      <c r="I226" s="52">
        <v>5.3570432814957998E-2</v>
      </c>
      <c r="J226" s="85">
        <v>0.67096989332087709</v>
      </c>
      <c r="K226" s="63">
        <v>81.616491578594193</v>
      </c>
      <c r="L226">
        <v>2.61058048187581</v>
      </c>
      <c r="M226" s="32">
        <f t="shared" si="26"/>
        <v>83.859335899996793</v>
      </c>
      <c r="N226" s="92">
        <f t="shared" si="27"/>
        <v>2.61058048187581</v>
      </c>
      <c r="O226" s="50">
        <v>0.81178435565025597</v>
      </c>
      <c r="P226" s="50">
        <v>3.5150074118986997E-2</v>
      </c>
      <c r="Q226" s="77">
        <v>0.73870935185535469</v>
      </c>
      <c r="R226" s="61"/>
      <c r="Y226">
        <v>11825.0057826678</v>
      </c>
      <c r="Z226">
        <v>175.001735800528</v>
      </c>
      <c r="AA226">
        <v>53867.579779732099</v>
      </c>
      <c r="AB226">
        <v>1117.17291875567</v>
      </c>
      <c r="AC226">
        <v>191.055306248889</v>
      </c>
      <c r="AD226">
        <v>11.4722084710557</v>
      </c>
      <c r="AE226">
        <v>205969.84230492401</v>
      </c>
      <c r="AF226">
        <v>9598.30760319398</v>
      </c>
      <c r="AG226">
        <v>8.3080228526682995E-2</v>
      </c>
      <c r="AH226">
        <v>8.0136198293699994E-3</v>
      </c>
      <c r="AI226">
        <v>1748.2093441591801</v>
      </c>
      <c r="AJ226">
        <v>155.620641001769</v>
      </c>
      <c r="AK226">
        <v>2.3414298426367401</v>
      </c>
      <c r="AL226">
        <v>0.20626653114343699</v>
      </c>
      <c r="AM226">
        <v>2.7879813550744399</v>
      </c>
      <c r="AN226">
        <v>8.6673994859296999E-2</v>
      </c>
      <c r="AO226">
        <v>3.8825931192457199</v>
      </c>
      <c r="AP226">
        <v>9.9169589932999E-2</v>
      </c>
      <c r="AQ226">
        <v>2.1946105055062</v>
      </c>
      <c r="AR226">
        <v>8.0505909974349005E-2</v>
      </c>
      <c r="AS226">
        <v>226.913198333282</v>
      </c>
      <c r="AT226">
        <v>1.8037577064238299</v>
      </c>
      <c r="AU226">
        <v>32.146558573567397</v>
      </c>
      <c r="AV226">
        <v>0.22860531610674201</v>
      </c>
      <c r="AW226">
        <v>4.3799882798607997E-2</v>
      </c>
      <c r="AX226">
        <v>1.430939199267E-3</v>
      </c>
    </row>
    <row r="227" spans="1:50" x14ac:dyDescent="0.25">
      <c r="A227" t="s">
        <v>165</v>
      </c>
      <c r="B227">
        <v>131.78807613157301</v>
      </c>
      <c r="C227">
        <v>357.97358097184099</v>
      </c>
      <c r="D227" s="63">
        <v>29.870509917202501</v>
      </c>
      <c r="E227">
        <v>2.2486834018816801</v>
      </c>
      <c r="F227" s="31">
        <f t="shared" si="24"/>
        <v>30.691359996021237</v>
      </c>
      <c r="G227" s="31">
        <f t="shared" si="25"/>
        <v>2.2486834018816801</v>
      </c>
      <c r="H227" s="52">
        <v>0.53346435507050105</v>
      </c>
      <c r="I227" s="52">
        <v>6.8788464165339E-2</v>
      </c>
      <c r="J227" s="85">
        <v>0.5838152979627651</v>
      </c>
      <c r="K227" s="63">
        <v>55.778254335270297</v>
      </c>
      <c r="L227">
        <v>4.23580842690611</v>
      </c>
      <c r="M227" s="32">
        <f t="shared" si="26"/>
        <v>57.311056573812273</v>
      </c>
      <c r="N227" s="92">
        <f t="shared" si="27"/>
        <v>4.23580842690611</v>
      </c>
      <c r="O227" s="50">
        <v>1.8721913450412599</v>
      </c>
      <c r="P227" s="50">
        <v>0.28015094623380399</v>
      </c>
      <c r="Q227" s="77">
        <v>0.50749238656673867</v>
      </c>
      <c r="R227" s="61"/>
      <c r="Y227">
        <v>12316.869576793</v>
      </c>
      <c r="Z227">
        <v>175.212896890851</v>
      </c>
      <c r="AA227">
        <v>55896.496663218</v>
      </c>
      <c r="AB227">
        <v>1262.0241086056999</v>
      </c>
      <c r="AC227">
        <v>215.338619491141</v>
      </c>
      <c r="AD227">
        <v>15.277541218780501</v>
      </c>
      <c r="AE227">
        <v>194049.52442412599</v>
      </c>
      <c r="AF227">
        <v>9114.2373068725101</v>
      </c>
      <c r="AG227">
        <v>4.1375374332470001E-3</v>
      </c>
      <c r="AH227">
        <v>3.4577504393179998E-3</v>
      </c>
      <c r="AI227">
        <v>744.29473351865897</v>
      </c>
      <c r="AJ227">
        <v>69.535707359696602</v>
      </c>
      <c r="AK227">
        <v>1.93795234266667</v>
      </c>
      <c r="AL227">
        <v>0.311243265008041</v>
      </c>
      <c r="AM227">
        <v>1.6828568391541E-2</v>
      </c>
      <c r="AN227">
        <v>1.2023677396721E-2</v>
      </c>
      <c r="AO227">
        <v>0.30825394096704301</v>
      </c>
      <c r="AP227">
        <v>4.8180536857419E-2</v>
      </c>
      <c r="AQ227">
        <v>2.07595683412876</v>
      </c>
      <c r="AR227">
        <v>0.14196127907484801</v>
      </c>
      <c r="AS227">
        <v>108.053170530025</v>
      </c>
      <c r="AT227">
        <v>1.0903337938386</v>
      </c>
      <c r="AU227">
        <v>16.265771933753701</v>
      </c>
      <c r="AV227">
        <v>0.158080212482338</v>
      </c>
      <c r="AW227">
        <v>7.4495564749900003E-2</v>
      </c>
      <c r="AX227">
        <v>7.2152981677420002E-3</v>
      </c>
    </row>
    <row r="228" spans="1:50" x14ac:dyDescent="0.25">
      <c r="A228" t="s">
        <v>166</v>
      </c>
      <c r="B228">
        <v>368.32172559041197</v>
      </c>
      <c r="C228">
        <v>278.376441588587</v>
      </c>
      <c r="D228" s="63">
        <v>183.47041611669201</v>
      </c>
      <c r="E228">
        <v>7.5337427761285403</v>
      </c>
      <c r="F228" s="31">
        <f t="shared" si="24"/>
        <v>188.51223515318463</v>
      </c>
      <c r="G228" s="31">
        <f t="shared" si="25"/>
        <v>7.5337427761285403</v>
      </c>
      <c r="H228" s="52">
        <v>1.93262080793608</v>
      </c>
      <c r="I228" s="52">
        <v>0.109289124564726</v>
      </c>
      <c r="J228" s="85">
        <v>0.7261301105266742</v>
      </c>
      <c r="K228" s="63">
        <v>95.043572463961198</v>
      </c>
      <c r="L228">
        <v>3.1835273813117899</v>
      </c>
      <c r="M228" s="32">
        <f t="shared" si="26"/>
        <v>97.655396773774115</v>
      </c>
      <c r="N228" s="92">
        <f t="shared" si="27"/>
        <v>3.1835273813117899</v>
      </c>
      <c r="O228" s="50">
        <v>0.51814501925833201</v>
      </c>
      <c r="P228" s="50">
        <v>3.2757215290114002E-2</v>
      </c>
      <c r="Q228" s="77">
        <v>0.52982224711073145</v>
      </c>
      <c r="R228" s="61"/>
      <c r="Y228">
        <v>11668.439966936199</v>
      </c>
      <c r="Z228">
        <v>179.07955921033499</v>
      </c>
      <c r="AA228">
        <v>53243.5947645751</v>
      </c>
      <c r="AB228">
        <v>1134.3192666141099</v>
      </c>
      <c r="AC228">
        <v>104.907198342105</v>
      </c>
      <c r="AD228">
        <v>6.60572536925328</v>
      </c>
      <c r="AE228">
        <v>204117.73934053999</v>
      </c>
      <c r="AF228">
        <v>9494.8097282779308</v>
      </c>
      <c r="AG228">
        <v>1.4978747623175999E-2</v>
      </c>
      <c r="AH228">
        <v>3.3174502648200001E-3</v>
      </c>
      <c r="AI228">
        <v>986.49266661391596</v>
      </c>
      <c r="AJ228">
        <v>88.002472029137394</v>
      </c>
      <c r="AK228">
        <v>1.2558607855139401</v>
      </c>
      <c r="AL228">
        <v>0.15666705219037599</v>
      </c>
      <c r="AM228">
        <v>0.262077987466933</v>
      </c>
      <c r="AN228">
        <v>3.3405042991744002E-2</v>
      </c>
      <c r="AO228">
        <v>0.56156747426528597</v>
      </c>
      <c r="AP228">
        <v>4.7611034190137999E-2</v>
      </c>
      <c r="AQ228">
        <v>1.4066994761292599</v>
      </c>
      <c r="AR228">
        <v>6.0642173811774003E-2</v>
      </c>
      <c r="AS228">
        <v>199.58671009772601</v>
      </c>
      <c r="AT228">
        <v>1.7322406056239901</v>
      </c>
      <c r="AU228">
        <v>33.2917528377887</v>
      </c>
      <c r="AV228">
        <v>0.243558355606104</v>
      </c>
      <c r="AW228">
        <v>2.4867947171665999E-2</v>
      </c>
      <c r="AX228">
        <v>1.4255479736910001E-3</v>
      </c>
    </row>
    <row r="229" spans="1:50" x14ac:dyDescent="0.25">
      <c r="A229" t="s">
        <v>167</v>
      </c>
      <c r="B229">
        <v>22028.119364849299</v>
      </c>
      <c r="C229">
        <v>113252.314471313</v>
      </c>
      <c r="D229" s="63">
        <v>0.114501142886826</v>
      </c>
      <c r="E229">
        <v>4.5384598224618003E-2</v>
      </c>
      <c r="F229" s="31">
        <f t="shared" si="24"/>
        <v>0.11764766674678055</v>
      </c>
      <c r="G229" s="31">
        <f t="shared" si="25"/>
        <v>4.5384598224618003E-2</v>
      </c>
      <c r="H229" s="52">
        <v>0.283013921076256</v>
      </c>
      <c r="I229" s="52">
        <v>1.6309153678156E-2</v>
      </c>
      <c r="J229" s="85">
        <v>0.14538679174491714</v>
      </c>
      <c r="K229" s="63">
        <v>0.40444158471823</v>
      </c>
      <c r="L229">
        <v>0.15774540129140399</v>
      </c>
      <c r="M229" s="32">
        <f t="shared" si="26"/>
        <v>0.41555575409845685</v>
      </c>
      <c r="N229" s="92">
        <f t="shared" si="27"/>
        <v>0.15774540129140399</v>
      </c>
      <c r="O229" s="50">
        <v>3.53153155938924</v>
      </c>
      <c r="P229" s="50">
        <v>0.13662573050937299</v>
      </c>
      <c r="Q229" s="77">
        <v>9.9190139617690368E-2</v>
      </c>
      <c r="R229" s="61"/>
      <c r="Y229">
        <v>12446.3240081476</v>
      </c>
      <c r="Z229">
        <v>203.24437985989999</v>
      </c>
      <c r="AA229">
        <v>57169.912568094303</v>
      </c>
      <c r="AB229">
        <v>1310.12259912744</v>
      </c>
      <c r="AC229">
        <v>568.104144980672</v>
      </c>
      <c r="AD229">
        <v>169.33048376753399</v>
      </c>
      <c r="AE229">
        <v>191255.51113883499</v>
      </c>
      <c r="AF229">
        <v>8997.2965124202092</v>
      </c>
      <c r="AG229">
        <v>9.9581479575869998E-3</v>
      </c>
      <c r="AH229">
        <v>4.1046808749599997E-3</v>
      </c>
      <c r="AI229">
        <v>799.01434862628605</v>
      </c>
      <c r="AJ229">
        <v>72.8473247840857</v>
      </c>
      <c r="AK229">
        <v>888.91405592358797</v>
      </c>
      <c r="AL229">
        <v>246.38281174339099</v>
      </c>
      <c r="AM229">
        <v>2.8170125654174E-2</v>
      </c>
      <c r="AN229">
        <v>1.1821914790096999E-2</v>
      </c>
      <c r="AO229">
        <v>0.26523007354400002</v>
      </c>
      <c r="AP229">
        <v>3.4000657892048002E-2</v>
      </c>
      <c r="AQ229">
        <v>1.8403127406320701</v>
      </c>
      <c r="AR229">
        <v>0.10470301690831001</v>
      </c>
      <c r="AS229">
        <v>125.22388949385601</v>
      </c>
      <c r="AT229">
        <v>1.5271654948953199</v>
      </c>
      <c r="AU229">
        <v>18.9176673516818</v>
      </c>
      <c r="AV229">
        <v>0.24822131119379001</v>
      </c>
      <c r="AW229">
        <v>22.784590747465199</v>
      </c>
      <c r="AX229">
        <v>6.2259491207200597</v>
      </c>
    </row>
    <row r="230" spans="1:50" x14ac:dyDescent="0.25">
      <c r="A230" t="s">
        <v>168</v>
      </c>
      <c r="B230">
        <v>542.88500250191896</v>
      </c>
      <c r="C230">
        <v>2384.2001213080998</v>
      </c>
      <c r="D230" s="63">
        <v>5.3017499084912503</v>
      </c>
      <c r="E230">
        <v>0.29641487274609302</v>
      </c>
      <c r="F230" s="31">
        <f t="shared" si="24"/>
        <v>5.4474434986684965</v>
      </c>
      <c r="G230" s="31">
        <f t="shared" si="25"/>
        <v>0.29641487274609302</v>
      </c>
      <c r="H230" s="52">
        <v>0.33168806293706798</v>
      </c>
      <c r="I230" s="52">
        <v>2.7544640277141E-2</v>
      </c>
      <c r="J230" s="85">
        <v>0.67324554804794634</v>
      </c>
      <c r="K230" s="63">
        <v>15.9215143200306</v>
      </c>
      <c r="L230">
        <v>1.1149546011193401</v>
      </c>
      <c r="M230" s="32">
        <f t="shared" si="26"/>
        <v>16.359042046230687</v>
      </c>
      <c r="N230" s="92">
        <f t="shared" si="27"/>
        <v>1.1149546011193401</v>
      </c>
      <c r="O230" s="50">
        <v>3.0092829004868999</v>
      </c>
      <c r="P230" s="50">
        <v>0.25604211194591397</v>
      </c>
      <c r="Q230" s="77">
        <v>0.82304660697407428</v>
      </c>
      <c r="R230" s="61"/>
      <c r="Y230">
        <v>13030.3329370922</v>
      </c>
      <c r="Z230">
        <v>223.11982654829299</v>
      </c>
      <c r="AA230">
        <v>58693.002680132799</v>
      </c>
      <c r="AB230">
        <v>1617.33522325229</v>
      </c>
      <c r="AC230">
        <v>365.66354405936403</v>
      </c>
      <c r="AD230">
        <v>24.113856707289301</v>
      </c>
      <c r="AE230">
        <v>194417.36181860699</v>
      </c>
      <c r="AF230">
        <v>9197.4142612337291</v>
      </c>
      <c r="AG230">
        <v>2.3082529391995501</v>
      </c>
      <c r="AH230">
        <v>7.6367089137396996E-2</v>
      </c>
      <c r="AI230">
        <v>805.86578979593105</v>
      </c>
      <c r="AJ230">
        <v>73.853525732930294</v>
      </c>
      <c r="AK230">
        <v>9.7699906258820093</v>
      </c>
      <c r="AL230">
        <v>1.40670588929028</v>
      </c>
      <c r="AM230">
        <v>1.75113403004609</v>
      </c>
      <c r="AN230">
        <v>0.112713026937619</v>
      </c>
      <c r="AO230">
        <v>2.4602012949097301</v>
      </c>
      <c r="AP230">
        <v>0.64319917097331802</v>
      </c>
      <c r="AQ230">
        <v>3.7051136319505198</v>
      </c>
      <c r="AR230">
        <v>0.41093049708478502</v>
      </c>
      <c r="AS230">
        <v>120.943277619437</v>
      </c>
      <c r="AT230">
        <v>1.4312501571810201</v>
      </c>
      <c r="AU230">
        <v>18.504289227324399</v>
      </c>
      <c r="AV230">
        <v>0.18713707550596001</v>
      </c>
      <c r="AW230">
        <v>0.47704085636536597</v>
      </c>
      <c r="AX230">
        <v>2.8753708789587999E-2</v>
      </c>
    </row>
    <row r="231" spans="1:50" x14ac:dyDescent="0.25">
      <c r="A231" t="s">
        <v>169</v>
      </c>
      <c r="B231">
        <v>250.91725202337699</v>
      </c>
      <c r="C231">
        <v>854.87260642851197</v>
      </c>
      <c r="D231" s="63">
        <v>15.183374333485499</v>
      </c>
      <c r="E231">
        <v>2.2341851322142401</v>
      </c>
      <c r="F231" s="31">
        <f t="shared" si="24"/>
        <v>15.600617763641955</v>
      </c>
      <c r="G231" s="31">
        <f t="shared" si="25"/>
        <v>2.2341851322142401</v>
      </c>
      <c r="H231" s="52">
        <v>0.42978020986709498</v>
      </c>
      <c r="I231" s="52">
        <v>6.2663232610602998E-2</v>
      </c>
      <c r="J231" s="85">
        <v>0.99086736179738288</v>
      </c>
      <c r="K231" s="63">
        <v>35.3686821636689</v>
      </c>
      <c r="L231">
        <v>2.2122152248977698</v>
      </c>
      <c r="M231" s="32">
        <f t="shared" si="26"/>
        <v>36.340623574185052</v>
      </c>
      <c r="N231" s="92">
        <f t="shared" si="27"/>
        <v>2.2122152248977698</v>
      </c>
      <c r="O231" s="50">
        <v>2.33529930443183</v>
      </c>
      <c r="P231" s="50">
        <v>0.302235253393484</v>
      </c>
      <c r="Q231" s="77">
        <v>0.48328790735251614</v>
      </c>
      <c r="R231" s="61"/>
      <c r="Y231">
        <v>12129.665284442201</v>
      </c>
      <c r="Z231">
        <v>230.412697434156</v>
      </c>
      <c r="AA231">
        <v>55157.819778222998</v>
      </c>
      <c r="AB231">
        <v>1245.622458263</v>
      </c>
      <c r="AC231">
        <v>331.32803536428003</v>
      </c>
      <c r="AD231">
        <v>40.898606813369703</v>
      </c>
      <c r="AE231">
        <v>192852.31929206301</v>
      </c>
      <c r="AF231">
        <v>9337.4472247652902</v>
      </c>
      <c r="AG231">
        <v>3.6632408475591002E-2</v>
      </c>
      <c r="AH231">
        <v>9.2540249186539997E-3</v>
      </c>
      <c r="AI231">
        <v>770.37781569866604</v>
      </c>
      <c r="AJ231">
        <v>71.749569665086398</v>
      </c>
      <c r="AK231">
        <v>5.3542795979071398</v>
      </c>
      <c r="AL231">
        <v>1.7048678248931499</v>
      </c>
      <c r="AM231">
        <v>0.42527049159434399</v>
      </c>
      <c r="AN231">
        <v>6.0089247119530002E-2</v>
      </c>
      <c r="AO231">
        <v>0.86645093898794401</v>
      </c>
      <c r="AP231">
        <v>7.3231443503639998E-2</v>
      </c>
      <c r="AQ231">
        <v>2.0709840776116502</v>
      </c>
      <c r="AR231">
        <v>0.12145368387138999</v>
      </c>
      <c r="AS231">
        <v>123.073539233085</v>
      </c>
      <c r="AT231">
        <v>1.61347441183407</v>
      </c>
      <c r="AU231">
        <v>18.395266132838199</v>
      </c>
      <c r="AV231">
        <v>0.20267183850854001</v>
      </c>
      <c r="AW231">
        <v>0.165509668376153</v>
      </c>
      <c r="AX231">
        <v>2.1292018545394999E-2</v>
      </c>
    </row>
    <row r="232" spans="1:50" x14ac:dyDescent="0.25">
      <c r="A232" t="s">
        <v>170</v>
      </c>
      <c r="B232">
        <v>122.403454806257</v>
      </c>
      <c r="C232">
        <v>287.331658220039</v>
      </c>
      <c r="D232" s="63">
        <v>32.174901945397004</v>
      </c>
      <c r="E232">
        <v>2.6919391820147598</v>
      </c>
      <c r="F232" s="31">
        <f t="shared" si="24"/>
        <v>33.059077370291718</v>
      </c>
      <c r="G232" s="31">
        <f t="shared" si="25"/>
        <v>2.6919391820147598</v>
      </c>
      <c r="H232" s="52">
        <v>0.61870914239894803</v>
      </c>
      <c r="I232" s="52">
        <v>8.1021842591249005E-2</v>
      </c>
      <c r="J232" s="85">
        <v>0.6388993253985088</v>
      </c>
      <c r="K232" s="63">
        <v>51.704236385753298</v>
      </c>
      <c r="L232">
        <v>3.8290653800513899</v>
      </c>
      <c r="M232" s="32">
        <f t="shared" si="26"/>
        <v>53.125083456330621</v>
      </c>
      <c r="N232" s="92">
        <f t="shared" si="27"/>
        <v>3.8290653800513899</v>
      </c>
      <c r="O232" s="50">
        <v>1.6241425910545</v>
      </c>
      <c r="P232" s="50">
        <v>0.20315744317548401</v>
      </c>
      <c r="Q232" s="77">
        <v>0.59204957036701444</v>
      </c>
      <c r="R232" s="61"/>
      <c r="Y232">
        <v>12149.5252178953</v>
      </c>
      <c r="Z232">
        <v>293.61654208160098</v>
      </c>
      <c r="AA232">
        <v>55881.902610522702</v>
      </c>
      <c r="AB232">
        <v>1306.8691436585</v>
      </c>
      <c r="AC232">
        <v>267.41993004874502</v>
      </c>
      <c r="AD232">
        <v>17.919683374319401</v>
      </c>
      <c r="AE232">
        <v>195616.90311060101</v>
      </c>
      <c r="AF232">
        <v>9461.4509825014502</v>
      </c>
      <c r="AG232" t="s">
        <v>142</v>
      </c>
      <c r="AH232">
        <v>6.7102142315800001E-4</v>
      </c>
      <c r="AI232">
        <v>692.04152949720003</v>
      </c>
      <c r="AJ232">
        <v>64.309860267774198</v>
      </c>
      <c r="AK232">
        <v>1.9233767458626001</v>
      </c>
      <c r="AL232">
        <v>0.30162991675873801</v>
      </c>
      <c r="AM232">
        <v>1.593837200493E-2</v>
      </c>
      <c r="AN232">
        <v>1.1387446437462E-2</v>
      </c>
      <c r="AO232">
        <v>0.36441380515434502</v>
      </c>
      <c r="AP232">
        <v>5.1012992378239003E-2</v>
      </c>
      <c r="AQ232">
        <v>2.12917376775916</v>
      </c>
      <c r="AR232">
        <v>0.15504618379968499</v>
      </c>
      <c r="AS232">
        <v>91.338300537179606</v>
      </c>
      <c r="AT232">
        <v>1.11227045998273</v>
      </c>
      <c r="AU232">
        <v>13.334543891849901</v>
      </c>
      <c r="AV232">
        <v>0.154447295255141</v>
      </c>
      <c r="AW232">
        <v>5.6762001939967999E-2</v>
      </c>
      <c r="AX232">
        <v>5.991274291539E-3</v>
      </c>
    </row>
    <row r="233" spans="1:50" x14ac:dyDescent="0.25">
      <c r="A233" t="s">
        <v>171</v>
      </c>
      <c r="B233">
        <v>132.14861539935799</v>
      </c>
      <c r="C233">
        <v>224.28931994538601</v>
      </c>
      <c r="D233" s="63">
        <v>54.402699794725301</v>
      </c>
      <c r="E233">
        <v>6.0112083085119803</v>
      </c>
      <c r="F233" s="31">
        <f t="shared" si="24"/>
        <v>55.897701404615283</v>
      </c>
      <c r="G233" s="31">
        <f t="shared" si="25"/>
        <v>6.0112083085119803</v>
      </c>
      <c r="H233" s="52">
        <v>0.857803028005102</v>
      </c>
      <c r="I233" s="52">
        <v>0.13397833368131401</v>
      </c>
      <c r="J233" s="85">
        <v>0.70744768257390345</v>
      </c>
      <c r="K233" s="63">
        <v>62.468537170936997</v>
      </c>
      <c r="L233">
        <v>5.0762135728028204</v>
      </c>
      <c r="M233" s="32">
        <f t="shared" si="26"/>
        <v>64.185190278051323</v>
      </c>
      <c r="N233" s="92">
        <f t="shared" si="27"/>
        <v>5.0762135728028204</v>
      </c>
      <c r="O233" s="50">
        <v>1.1627243689856299</v>
      </c>
      <c r="P233" s="50">
        <v>0.25883137534877299</v>
      </c>
      <c r="Q233" s="77">
        <v>0.36503827584825177</v>
      </c>
      <c r="R233" s="61"/>
      <c r="Y233">
        <v>12247.127244650899</v>
      </c>
      <c r="Z233">
        <v>246.42798685438001</v>
      </c>
      <c r="AA233">
        <v>55812.2246526811</v>
      </c>
      <c r="AB233">
        <v>1292.91711044046</v>
      </c>
      <c r="AC233">
        <v>432.77245926629502</v>
      </c>
      <c r="AD233">
        <v>30.442610741564302</v>
      </c>
      <c r="AE233">
        <v>194891.618062061</v>
      </c>
      <c r="AF233">
        <v>9495.5294002124501</v>
      </c>
      <c r="AG233">
        <v>1.2878457118872E-2</v>
      </c>
      <c r="AH233">
        <v>5.6824880167829998E-3</v>
      </c>
      <c r="AI233">
        <v>722.74245538326795</v>
      </c>
      <c r="AJ233">
        <v>66.737996020116697</v>
      </c>
      <c r="AK233">
        <v>1.9166600061000001</v>
      </c>
      <c r="AL233">
        <v>0.28869555039637201</v>
      </c>
      <c r="AM233">
        <v>2.5789764754835999E-2</v>
      </c>
      <c r="AN233">
        <v>1.3877046006685E-2</v>
      </c>
      <c r="AO233">
        <v>0.33757561323455898</v>
      </c>
      <c r="AP233">
        <v>4.7029455701629003E-2</v>
      </c>
      <c r="AQ233">
        <v>2.20101109796575</v>
      </c>
      <c r="AR233">
        <v>0.150880697029452</v>
      </c>
      <c r="AS233">
        <v>112.86718397338301</v>
      </c>
      <c r="AT233">
        <v>1.3888367176423499</v>
      </c>
      <c r="AU233">
        <v>17.610001268690699</v>
      </c>
      <c r="AV233">
        <v>0.18715125835813301</v>
      </c>
      <c r="AW233">
        <v>4.4732512821433E-2</v>
      </c>
      <c r="AX233">
        <v>6.6554274887440003E-3</v>
      </c>
    </row>
    <row r="234" spans="1:50" x14ac:dyDescent="0.25">
      <c r="A234" t="s">
        <v>172</v>
      </c>
      <c r="B234">
        <v>54379.005925775396</v>
      </c>
      <c r="C234">
        <v>283142.01574784401</v>
      </c>
      <c r="D234" s="63">
        <v>2.8196917237406E-2</v>
      </c>
      <c r="E234">
        <v>1.3583825275715999E-2</v>
      </c>
      <c r="F234" s="31">
        <f t="shared" si="24"/>
        <v>2.8971776515032212E-2</v>
      </c>
      <c r="G234" s="31">
        <f t="shared" si="25"/>
        <v>1.3583825275715999E-2</v>
      </c>
      <c r="H234" s="52">
        <v>0.28206629567520303</v>
      </c>
      <c r="I234" s="52">
        <v>8.7477548962660006E-3</v>
      </c>
      <c r="J234" s="85">
        <v>6.4376143115174006E-2</v>
      </c>
      <c r="K234" s="63">
        <v>9.9988791433108001E-2</v>
      </c>
      <c r="L234">
        <v>4.6650705889282003E-2</v>
      </c>
      <c r="M234" s="32">
        <f t="shared" si="26"/>
        <v>0.10273651176183228</v>
      </c>
      <c r="N234" s="92">
        <f t="shared" si="27"/>
        <v>4.6650705889282003E-2</v>
      </c>
      <c r="O234" s="50">
        <v>3.54525847126714</v>
      </c>
      <c r="P234" s="50">
        <v>0.10536762371236801</v>
      </c>
      <c r="Q234" s="77">
        <v>6.3701899394515676E-2</v>
      </c>
      <c r="R234" s="61"/>
      <c r="Y234">
        <v>13223.195217973</v>
      </c>
      <c r="Z234">
        <v>257.89835195463002</v>
      </c>
      <c r="AA234">
        <v>56725.883390353403</v>
      </c>
      <c r="AB234">
        <v>1301.5188641360501</v>
      </c>
      <c r="AC234">
        <v>2725.38673679667</v>
      </c>
      <c r="AD234">
        <v>307.34483596963599</v>
      </c>
      <c r="AE234">
        <v>196125.449376223</v>
      </c>
      <c r="AF234">
        <v>9532.4928075467797</v>
      </c>
      <c r="AG234">
        <v>6.3774634618011999E-2</v>
      </c>
      <c r="AH234">
        <v>1.0149783178719E-2</v>
      </c>
      <c r="AI234">
        <v>535.40635327445398</v>
      </c>
      <c r="AJ234">
        <v>49.404111414792098</v>
      </c>
      <c r="AK234">
        <v>2214.7508332975799</v>
      </c>
      <c r="AL234">
        <v>619.99799608312901</v>
      </c>
      <c r="AM234">
        <v>1.88836142615766</v>
      </c>
      <c r="AN234">
        <v>0.207106952672026</v>
      </c>
      <c r="AO234">
        <v>2.0784667018509602</v>
      </c>
      <c r="AP234">
        <v>0.16543069270428701</v>
      </c>
      <c r="AQ234">
        <v>2.4771325722320601</v>
      </c>
      <c r="AR234">
        <v>0.14024981701650399</v>
      </c>
      <c r="AS234">
        <v>74.354408170265202</v>
      </c>
      <c r="AT234">
        <v>1.73565190127781</v>
      </c>
      <c r="AU234">
        <v>11.1982151508301</v>
      </c>
      <c r="AV234">
        <v>0.35481690252304698</v>
      </c>
      <c r="AW234">
        <v>54.518808224401802</v>
      </c>
      <c r="AX234">
        <v>15.1407220283673</v>
      </c>
    </row>
    <row r="235" spans="1:50" x14ac:dyDescent="0.25">
      <c r="A235" t="s">
        <v>203</v>
      </c>
      <c r="B235">
        <v>80.063393728839699</v>
      </c>
      <c r="C235">
        <v>142.91457408293201</v>
      </c>
      <c r="D235" s="63">
        <v>56.136634673371297</v>
      </c>
      <c r="E235">
        <v>3.4408750754352</v>
      </c>
      <c r="F235" s="31">
        <f t="shared" si="24"/>
        <v>57.679285305181175</v>
      </c>
      <c r="G235" s="31">
        <f t="shared" si="25"/>
        <v>3.4408750754352</v>
      </c>
      <c r="H235" s="52">
        <v>0.81699335013128005</v>
      </c>
      <c r="I235" s="52">
        <v>8.8382012618375999E-2</v>
      </c>
      <c r="J235" s="85">
        <v>0.5666007778372929</v>
      </c>
      <c r="K235" s="63">
        <v>68.460268640515395</v>
      </c>
      <c r="L235">
        <v>5.5925543068755603</v>
      </c>
      <c r="M235" s="32">
        <f t="shared" si="26"/>
        <v>70.341576226669318</v>
      </c>
      <c r="N235" s="92">
        <f t="shared" si="27"/>
        <v>5.5925543068755603</v>
      </c>
      <c r="O235" s="50">
        <v>1.22090621381555</v>
      </c>
      <c r="P235" s="50">
        <v>0.131991787483065</v>
      </c>
      <c r="Q235" s="77">
        <v>0.75562619468177816</v>
      </c>
      <c r="R235" s="61"/>
      <c r="Y235">
        <v>12827.405342522999</v>
      </c>
      <c r="Z235">
        <v>178.371591451992</v>
      </c>
      <c r="AA235">
        <v>50942.2053727823</v>
      </c>
      <c r="AB235">
        <v>1107.6135877054101</v>
      </c>
      <c r="AC235">
        <v>189.51033648721599</v>
      </c>
      <c r="AD235">
        <v>14.4630574827706</v>
      </c>
      <c r="AE235">
        <v>198893.84355724099</v>
      </c>
      <c r="AF235">
        <v>9221.1461245548799</v>
      </c>
      <c r="AG235">
        <v>6.8403952089999996E-3</v>
      </c>
      <c r="AH235">
        <v>3.8981063301629999E-3</v>
      </c>
      <c r="AI235">
        <v>525.97894125729999</v>
      </c>
      <c r="AJ235">
        <v>49.799254594738301</v>
      </c>
      <c r="AK235">
        <v>1.5656517329198201</v>
      </c>
      <c r="AL235">
        <v>0.24446848827721401</v>
      </c>
      <c r="AM235">
        <v>0.42842446308873799</v>
      </c>
      <c r="AN235">
        <v>5.3693595869191001E-2</v>
      </c>
      <c r="AO235">
        <v>0.73142770021102799</v>
      </c>
      <c r="AP235">
        <v>8.0331439144233005E-2</v>
      </c>
      <c r="AQ235">
        <v>1.4914999434849201</v>
      </c>
      <c r="AR235">
        <v>0.10108531823937</v>
      </c>
      <c r="AS235">
        <v>83.576044583105499</v>
      </c>
      <c r="AT235">
        <v>1.16987600576387</v>
      </c>
      <c r="AU235">
        <v>12.023228306011999</v>
      </c>
      <c r="AV235">
        <v>0.21731939666098099</v>
      </c>
      <c r="AW235">
        <v>2.9295704017674E-2</v>
      </c>
      <c r="AX235">
        <v>2.0843779124990001E-3</v>
      </c>
    </row>
    <row r="236" spans="1:50" x14ac:dyDescent="0.25">
      <c r="A236" t="s">
        <v>204</v>
      </c>
      <c r="B236">
        <v>16981.396955163302</v>
      </c>
      <c r="C236">
        <v>87852.598657330993</v>
      </c>
      <c r="D236" s="63">
        <v>0.122186931762676</v>
      </c>
      <c r="E236">
        <v>9.4047990741353005E-2</v>
      </c>
      <c r="F236" s="31">
        <f t="shared" si="24"/>
        <v>0.1255446632793466</v>
      </c>
      <c r="G236" s="31">
        <f t="shared" si="25"/>
        <v>9.4047990741353005E-2</v>
      </c>
      <c r="H236" s="52">
        <v>0.284347277156065</v>
      </c>
      <c r="I236" s="52">
        <v>1.4417303181693999E-2</v>
      </c>
      <c r="J236" s="85">
        <v>6.5873417503915815E-2</v>
      </c>
      <c r="K236" s="63">
        <v>0.43064891681740702</v>
      </c>
      <c r="L236">
        <v>0.31170097709733702</v>
      </c>
      <c r="M236" s="32">
        <f t="shared" si="26"/>
        <v>0.44248327111174707</v>
      </c>
      <c r="N236" s="92">
        <f t="shared" si="27"/>
        <v>0.31170097709733702</v>
      </c>
      <c r="O236" s="50">
        <v>3.5174494364811002</v>
      </c>
      <c r="P236" s="50">
        <v>0.12837156100368999</v>
      </c>
      <c r="Q236" s="77">
        <v>5.0422706663439523E-2</v>
      </c>
      <c r="R236" s="61"/>
      <c r="Y236">
        <v>13656.225519691099</v>
      </c>
      <c r="Z236">
        <v>200.866798846466</v>
      </c>
      <c r="AA236">
        <v>49862.7080187678</v>
      </c>
      <c r="AB236">
        <v>756.61051338913501</v>
      </c>
      <c r="AC236">
        <v>276.45321141418799</v>
      </c>
      <c r="AD236">
        <v>22.103182443645899</v>
      </c>
      <c r="AE236">
        <v>199882.47516025501</v>
      </c>
      <c r="AF236">
        <v>9309.1603764515003</v>
      </c>
      <c r="AG236">
        <v>0.25211739619734203</v>
      </c>
      <c r="AH236">
        <v>2.0623968134892E-2</v>
      </c>
      <c r="AI236">
        <v>586.70033397002101</v>
      </c>
      <c r="AJ236">
        <v>38.648424027116</v>
      </c>
      <c r="AK236">
        <v>694.37134807699294</v>
      </c>
      <c r="AL236">
        <v>94.953006139402902</v>
      </c>
      <c r="AM236">
        <v>0.63017245005488998</v>
      </c>
      <c r="AN236">
        <v>7.8818135404605E-2</v>
      </c>
      <c r="AO236">
        <v>1.0606186547485601</v>
      </c>
      <c r="AP236">
        <v>9.9010090983156995E-2</v>
      </c>
      <c r="AQ236">
        <v>2.3193151152979099</v>
      </c>
      <c r="AR236">
        <v>0.11088777840521</v>
      </c>
      <c r="AS236">
        <v>105.114495445629</v>
      </c>
      <c r="AT236">
        <v>1.11948539279187</v>
      </c>
      <c r="AU236">
        <v>16.0709154137386</v>
      </c>
      <c r="AV236">
        <v>0.17127790543422799</v>
      </c>
      <c r="AW236">
        <v>18.079854681584401</v>
      </c>
      <c r="AX236">
        <v>2.3795527585764802</v>
      </c>
    </row>
    <row r="237" spans="1:50" x14ac:dyDescent="0.25">
      <c r="A237" t="s">
        <v>205</v>
      </c>
      <c r="B237">
        <v>82.454649252473104</v>
      </c>
      <c r="C237">
        <v>174.21268030201401</v>
      </c>
      <c r="D237" s="63">
        <v>53.625367705195302</v>
      </c>
      <c r="E237">
        <v>3.6958329923176798</v>
      </c>
      <c r="F237" s="31">
        <f t="shared" si="24"/>
        <v>55.099008008943279</v>
      </c>
      <c r="G237" s="31">
        <f t="shared" si="25"/>
        <v>3.6958329923176798</v>
      </c>
      <c r="H237" s="52">
        <v>0.68930448801070698</v>
      </c>
      <c r="I237" s="52">
        <v>7.0833924168184001E-2</v>
      </c>
      <c r="J237" s="85">
        <v>0.670674599968897</v>
      </c>
      <c r="K237" s="63">
        <v>77.522074689535501</v>
      </c>
      <c r="L237">
        <v>5.9615433694699398</v>
      </c>
      <c r="M237" s="32">
        <f t="shared" si="26"/>
        <v>79.652403274333125</v>
      </c>
      <c r="N237" s="92">
        <f t="shared" si="27"/>
        <v>5.9615433694699398</v>
      </c>
      <c r="O237" s="50">
        <v>1.4469857986293</v>
      </c>
      <c r="P237" s="50">
        <v>0.13929566655347</v>
      </c>
      <c r="Q237" s="77">
        <v>0.79884033223753659</v>
      </c>
      <c r="R237" s="61"/>
      <c r="Y237">
        <v>13224.925825923599</v>
      </c>
      <c r="Z237">
        <v>207.18892953112001</v>
      </c>
      <c r="AA237">
        <v>47338.661282599103</v>
      </c>
      <c r="AB237">
        <v>710.72050518275501</v>
      </c>
      <c r="AC237">
        <v>299.754550790797</v>
      </c>
      <c r="AD237">
        <v>23.2430352029921</v>
      </c>
      <c r="AE237">
        <v>202213.59649752401</v>
      </c>
      <c r="AF237">
        <v>9512.2956522660497</v>
      </c>
      <c r="AG237">
        <v>1.3097246047639999E-3</v>
      </c>
      <c r="AH237">
        <v>1.5884642488290001E-3</v>
      </c>
      <c r="AI237">
        <v>590.37891064934797</v>
      </c>
      <c r="AJ237">
        <v>40.571601577246099</v>
      </c>
      <c r="AK237">
        <v>1.82122669436109</v>
      </c>
      <c r="AL237">
        <v>0.24652121048140499</v>
      </c>
      <c r="AM237">
        <v>1.1276446240115E-2</v>
      </c>
      <c r="AN237">
        <v>8.0878494961200004E-3</v>
      </c>
      <c r="AO237">
        <v>0.40086271028033899</v>
      </c>
      <c r="AP237">
        <v>4.5243319676830998E-2</v>
      </c>
      <c r="AQ237">
        <v>2.3794053848407599</v>
      </c>
      <c r="AR237">
        <v>0.132168296320789</v>
      </c>
      <c r="AS237">
        <v>93.815047651994604</v>
      </c>
      <c r="AT237">
        <v>1.1060838598290199</v>
      </c>
      <c r="AU237">
        <v>13.491032234385999</v>
      </c>
      <c r="AV237">
        <v>0.14776714916062</v>
      </c>
      <c r="AW237">
        <v>3.4468143390392003E-2</v>
      </c>
      <c r="AX237">
        <v>2.7139739765270001E-3</v>
      </c>
    </row>
    <row r="238" spans="1:50" x14ac:dyDescent="0.25">
      <c r="A238" t="s">
        <v>206</v>
      </c>
      <c r="B238">
        <v>82.985225109528599</v>
      </c>
      <c r="C238">
        <v>198.85949232595601</v>
      </c>
      <c r="D238" s="63">
        <v>31.299670322400999</v>
      </c>
      <c r="E238">
        <v>1.40662730790996</v>
      </c>
      <c r="F238" s="31">
        <f t="shared" si="24"/>
        <v>32.15979413422609</v>
      </c>
      <c r="G238" s="31">
        <f t="shared" si="25"/>
        <v>1.40662730790996</v>
      </c>
      <c r="H238" s="52">
        <v>0.60761038512120602</v>
      </c>
      <c r="I238" s="52">
        <v>5.0507528687775999E-2</v>
      </c>
      <c r="J238" s="85">
        <v>0.54064021879795732</v>
      </c>
      <c r="K238" s="63">
        <v>51.484457330437401</v>
      </c>
      <c r="L238">
        <v>3.5766272553734102</v>
      </c>
      <c r="M238" s="32">
        <f t="shared" si="26"/>
        <v>52.89926481028197</v>
      </c>
      <c r="N238" s="92">
        <f t="shared" si="27"/>
        <v>3.5766272553734102</v>
      </c>
      <c r="O238" s="50">
        <v>1.63963725672432</v>
      </c>
      <c r="P238" s="50">
        <v>0.14162126215072701</v>
      </c>
      <c r="Q238" s="77">
        <v>0.80429776106113138</v>
      </c>
      <c r="R238" s="61"/>
      <c r="Y238">
        <v>13607.927859416901</v>
      </c>
      <c r="Z238">
        <v>200.01214850747201</v>
      </c>
      <c r="AA238">
        <v>55675.621376224699</v>
      </c>
      <c r="AB238">
        <v>820.25255060299196</v>
      </c>
      <c r="AC238">
        <v>914.70341352865796</v>
      </c>
      <c r="AD238">
        <v>133.569019115674</v>
      </c>
      <c r="AE238">
        <v>193932.566998867</v>
      </c>
      <c r="AF238">
        <v>9086.2935253632804</v>
      </c>
      <c r="AG238">
        <v>4.2754278734499999E-3</v>
      </c>
      <c r="AH238">
        <v>2.6187711351E-3</v>
      </c>
      <c r="AI238">
        <v>425.66209397065001</v>
      </c>
      <c r="AJ238">
        <v>29.291853681417301</v>
      </c>
      <c r="AK238">
        <v>2.1284763267652198</v>
      </c>
      <c r="AL238">
        <v>0.24340491564691899</v>
      </c>
      <c r="AM238">
        <v>9.1957909851540006E-3</v>
      </c>
      <c r="AN238">
        <v>6.6162910545820002E-3</v>
      </c>
      <c r="AO238">
        <v>0.204773222220586</v>
      </c>
      <c r="AP238">
        <v>2.9231507048499E-2</v>
      </c>
      <c r="AQ238">
        <v>1.3779770977927699</v>
      </c>
      <c r="AR238">
        <v>9.6353876160080995E-2</v>
      </c>
      <c r="AS238">
        <v>61.228578966209497</v>
      </c>
      <c r="AT238">
        <v>0.75831115658785897</v>
      </c>
      <c r="AU238">
        <v>9.0317481364416494</v>
      </c>
      <c r="AV238">
        <v>0.104197158334549</v>
      </c>
      <c r="AW238">
        <v>3.9336427919227E-2</v>
      </c>
      <c r="AX238">
        <v>2.641945344623E-3</v>
      </c>
    </row>
    <row r="239" spans="1:50" x14ac:dyDescent="0.25">
      <c r="A239" t="s">
        <v>207</v>
      </c>
      <c r="B239">
        <v>19732.659516322801</v>
      </c>
      <c r="C239">
        <v>100741.23824048101</v>
      </c>
      <c r="D239" s="63">
        <v>3.1039481261074999E-2</v>
      </c>
      <c r="E239">
        <v>8.1848657964310005E-3</v>
      </c>
      <c r="F239" s="31">
        <f t="shared" ref="F239:F327" si="28">IF(ISNUMBER(D239),(D239*(EXP(B$2*0.00001867)-1)/(EXP(B$3*0.00001867)-1)),"&lt; DL")</f>
        <v>3.1892455003748633E-2</v>
      </c>
      <c r="G239" s="31">
        <f t="shared" ref="G239:G327" si="29">E239</f>
        <v>8.1848657964310005E-3</v>
      </c>
      <c r="H239" s="52">
        <v>0.28407984114900198</v>
      </c>
      <c r="I239" s="52">
        <v>2.897397470392E-3</v>
      </c>
      <c r="J239" s="85">
        <v>3.8678582706518097E-2</v>
      </c>
      <c r="K239" s="63">
        <v>0.10944404595349801</v>
      </c>
      <c r="L239">
        <v>2.9088787487994001E-2</v>
      </c>
      <c r="M239" s="32">
        <f t="shared" si="26"/>
        <v>0.11245159935637557</v>
      </c>
      <c r="N239" s="92">
        <f t="shared" si="27"/>
        <v>2.9088787487994001E-2</v>
      </c>
      <c r="O239" s="50">
        <v>3.5205020316085598</v>
      </c>
      <c r="P239" s="50">
        <v>2.9725643941047E-2</v>
      </c>
      <c r="Q239" s="77">
        <v>3.1768242781450844E-2</v>
      </c>
      <c r="R239" s="61"/>
      <c r="Y239">
        <v>13161.3483890589</v>
      </c>
      <c r="Z239">
        <v>210.584511749505</v>
      </c>
      <c r="AA239">
        <v>65892.944066446202</v>
      </c>
      <c r="AB239">
        <v>1080.6840745678101</v>
      </c>
      <c r="AC239">
        <v>118.065570914169</v>
      </c>
      <c r="AD239">
        <v>10.5104374132743</v>
      </c>
      <c r="AE239">
        <v>184316.867786569</v>
      </c>
      <c r="AF239">
        <v>8718.3342186810896</v>
      </c>
      <c r="AG239">
        <v>0.121574902490135</v>
      </c>
      <c r="AH239">
        <v>1.4334897358239999E-2</v>
      </c>
      <c r="AI239">
        <v>340.17841415952398</v>
      </c>
      <c r="AJ239">
        <v>23.972595220024001</v>
      </c>
      <c r="AK239">
        <v>759.03543828908096</v>
      </c>
      <c r="AL239">
        <v>100.77185698360699</v>
      </c>
      <c r="AM239">
        <v>2.6473490659737902</v>
      </c>
      <c r="AN239">
        <v>0.14499999869477101</v>
      </c>
      <c r="AO239">
        <v>3.87490818037731</v>
      </c>
      <c r="AP239">
        <v>0.199398657683762</v>
      </c>
      <c r="AQ239">
        <v>1.6563185250763499</v>
      </c>
      <c r="AR239">
        <v>8.9651805748454994E-2</v>
      </c>
      <c r="AS239">
        <v>34.062546306119899</v>
      </c>
      <c r="AT239">
        <v>0.43617340099275498</v>
      </c>
      <c r="AU239">
        <v>4.3877218155823803</v>
      </c>
      <c r="AV239">
        <v>6.8373203238939001E-2</v>
      </c>
      <c r="AW239">
        <v>19.3328713260486</v>
      </c>
      <c r="AX239">
        <v>2.4277701734213801</v>
      </c>
    </row>
    <row r="240" spans="1:50" x14ac:dyDescent="0.25">
      <c r="A240" t="s">
        <v>208</v>
      </c>
      <c r="B240">
        <v>932.58521758715403</v>
      </c>
      <c r="C240">
        <v>4712.5091458392499</v>
      </c>
      <c r="D240" s="63">
        <v>1.2246460711646601</v>
      </c>
      <c r="E240">
        <v>0.23704784543235799</v>
      </c>
      <c r="F240" s="31">
        <f t="shared" si="28"/>
        <v>1.2582996923056116</v>
      </c>
      <c r="G240" s="31">
        <f t="shared" si="29"/>
        <v>0.23704784543235799</v>
      </c>
      <c r="H240" s="52">
        <v>0.28667305983727798</v>
      </c>
      <c r="I240" s="52">
        <v>1.5091803665575E-2</v>
      </c>
      <c r="J240" s="85">
        <v>0.2719749126810096</v>
      </c>
      <c r="K240" s="63">
        <v>4.2763682928068398</v>
      </c>
      <c r="L240">
        <v>0.74783201776859598</v>
      </c>
      <c r="M240" s="32">
        <f t="shared" si="26"/>
        <v>4.393884105557893</v>
      </c>
      <c r="N240" s="92">
        <f t="shared" si="27"/>
        <v>0.74783201776859598</v>
      </c>
      <c r="O240" s="50">
        <v>3.4918752773080199</v>
      </c>
      <c r="P240" s="50">
        <v>0.17405355524904301</v>
      </c>
      <c r="Q240" s="77">
        <v>0.28503305074551549</v>
      </c>
      <c r="R240" s="61"/>
      <c r="Y240">
        <v>13631.157691930801</v>
      </c>
      <c r="Z240">
        <v>218.10817914150201</v>
      </c>
      <c r="AA240">
        <v>59733.273363582099</v>
      </c>
      <c r="AB240">
        <v>906.36565111197001</v>
      </c>
      <c r="AC240">
        <v>152.146750934518</v>
      </c>
      <c r="AD240">
        <v>12.5222038567443</v>
      </c>
      <c r="AE240">
        <v>191988.625589042</v>
      </c>
      <c r="AF240">
        <v>8997.9313367661598</v>
      </c>
      <c r="AG240">
        <v>5.0109117937649997E-3</v>
      </c>
      <c r="AH240">
        <v>2.8176770557790001E-3</v>
      </c>
      <c r="AI240">
        <v>383.35286235851498</v>
      </c>
      <c r="AJ240">
        <v>26.133015742428</v>
      </c>
      <c r="AK240">
        <v>31.181575233473701</v>
      </c>
      <c r="AL240">
        <v>7.2373944154926599</v>
      </c>
      <c r="AM240">
        <v>6.7844656122187999E-2</v>
      </c>
      <c r="AN240">
        <v>1.7867838925704E-2</v>
      </c>
      <c r="AO240">
        <v>0.22289017347877099</v>
      </c>
      <c r="AP240">
        <v>3.0332289236502E-2</v>
      </c>
      <c r="AQ240">
        <v>1.07024548945774</v>
      </c>
      <c r="AR240">
        <v>7.8345390900424E-2</v>
      </c>
      <c r="AS240">
        <v>56.404680917309598</v>
      </c>
      <c r="AT240">
        <v>0.48252923487641602</v>
      </c>
      <c r="AU240">
        <v>8.2917229007337099</v>
      </c>
      <c r="AV240">
        <v>7.8171518275460997E-2</v>
      </c>
      <c r="AW240">
        <v>0.92162694218082997</v>
      </c>
      <c r="AX240">
        <v>0.17896372377044201</v>
      </c>
    </row>
    <row r="241" spans="1:51" x14ac:dyDescent="0.25">
      <c r="A241" t="s">
        <v>209</v>
      </c>
      <c r="B241">
        <v>22339.955908139302</v>
      </c>
      <c r="C241">
        <v>113710.10011699201</v>
      </c>
      <c r="D241" s="63">
        <v>3.7630127743383E-2</v>
      </c>
      <c r="E241">
        <v>7.3370748031840001E-3</v>
      </c>
      <c r="F241" s="31">
        <f t="shared" si="28"/>
        <v>3.8664214319398441E-2</v>
      </c>
      <c r="G241" s="31">
        <f t="shared" si="29"/>
        <v>7.3370748031840001E-3</v>
      </c>
      <c r="H241" s="52">
        <v>0.28405757685955701</v>
      </c>
      <c r="I241" s="52">
        <v>3.5826473444189998E-3</v>
      </c>
      <c r="J241" s="85">
        <v>6.4686019682660953E-2</v>
      </c>
      <c r="K241" s="63">
        <v>0.13270618409558199</v>
      </c>
      <c r="L241">
        <v>2.5615186699519999E-2</v>
      </c>
      <c r="M241" s="32">
        <f t="shared" si="26"/>
        <v>0.13635298764786613</v>
      </c>
      <c r="N241" s="92">
        <f t="shared" si="27"/>
        <v>2.5615186699519999E-2</v>
      </c>
      <c r="O241" s="50">
        <v>3.51967711220653</v>
      </c>
      <c r="P241" s="50">
        <v>4.1997406402309999E-2</v>
      </c>
      <c r="Q241" s="77">
        <v>6.1817762633492916E-2</v>
      </c>
      <c r="R241" s="61"/>
      <c r="Y241">
        <v>13715.019856000001</v>
      </c>
      <c r="Z241">
        <v>207.13671668674999</v>
      </c>
      <c r="AA241">
        <v>61854.4939889784</v>
      </c>
      <c r="AB241">
        <v>945.91835081060196</v>
      </c>
      <c r="AC241">
        <v>236.92548867555601</v>
      </c>
      <c r="AD241">
        <v>35.861077922773497</v>
      </c>
      <c r="AE241">
        <v>191306.22401511</v>
      </c>
      <c r="AF241">
        <v>9004.8159263201105</v>
      </c>
      <c r="AG241">
        <v>1.9044707834927999E-2</v>
      </c>
      <c r="AH241">
        <v>5.572733279942E-3</v>
      </c>
      <c r="AI241">
        <v>375.269116345361</v>
      </c>
      <c r="AJ241">
        <v>26.322222857196302</v>
      </c>
      <c r="AK241">
        <v>934.28332731175897</v>
      </c>
      <c r="AL241">
        <v>192.01951605643399</v>
      </c>
      <c r="AM241">
        <v>6.5242837301680696</v>
      </c>
      <c r="AN241">
        <v>1.03062329429028</v>
      </c>
      <c r="AO241">
        <v>1.640882702057</v>
      </c>
      <c r="AP241">
        <v>0.20672583632187699</v>
      </c>
      <c r="AQ241">
        <v>1.59263057975637</v>
      </c>
      <c r="AR241">
        <v>0.121886015111296</v>
      </c>
      <c r="AS241">
        <v>46.2024596889676</v>
      </c>
      <c r="AT241">
        <v>0.523520738159437</v>
      </c>
      <c r="AU241">
        <v>6.3468841066964199</v>
      </c>
      <c r="AV241">
        <v>8.4124601004609001E-2</v>
      </c>
      <c r="AW241">
        <v>22.8889076060875</v>
      </c>
      <c r="AX241">
        <v>4.6202839947530903</v>
      </c>
    </row>
    <row r="242" spans="1:51" s="56" customFormat="1" x14ac:dyDescent="0.25">
      <c r="A242" s="56" t="s">
        <v>210</v>
      </c>
      <c r="B242" s="56">
        <v>60.120386494881899</v>
      </c>
      <c r="C242" s="56">
        <v>178.915169351445</v>
      </c>
      <c r="D242" s="83">
        <v>10.3401463126196</v>
      </c>
      <c r="E242" s="56">
        <v>0.98551914772411997</v>
      </c>
      <c r="F242" s="57">
        <f t="shared" si="28"/>
        <v>10.624296464031078</v>
      </c>
      <c r="G242" s="57">
        <f t="shared" si="29"/>
        <v>0.98551914772411997</v>
      </c>
      <c r="H242" s="59">
        <v>0.49005061355739898</v>
      </c>
      <c r="I242" s="59">
        <v>0.10999611255355</v>
      </c>
      <c r="J242" s="116">
        <v>0.42462150290335943</v>
      </c>
      <c r="K242" s="83">
        <v>21.267920741017601</v>
      </c>
      <c r="L242" s="56">
        <v>2.4861280871566098</v>
      </c>
      <c r="M242" s="58">
        <f t="shared" si="26"/>
        <v>21.852369231015455</v>
      </c>
      <c r="N242" s="112">
        <f t="shared" si="27"/>
        <v>2.4861280871566098</v>
      </c>
      <c r="O242" s="60">
        <v>2.0373531760791801</v>
      </c>
      <c r="P242" s="60">
        <v>0.45161337650980699</v>
      </c>
      <c r="Q242" s="106">
        <v>0.52734883458825599</v>
      </c>
      <c r="R242" s="62" t="s">
        <v>337</v>
      </c>
      <c r="Y242" s="56">
        <v>13431.6955163035</v>
      </c>
      <c r="Z242" s="56">
        <v>189.23491434554001</v>
      </c>
      <c r="AA242" s="56">
        <v>62499.746959741598</v>
      </c>
      <c r="AB242" s="56">
        <v>934.797270445256</v>
      </c>
      <c r="AC242" s="56">
        <v>122.794735931576</v>
      </c>
      <c r="AD242" s="56">
        <v>10.44911708273</v>
      </c>
      <c r="AE242" s="56">
        <v>189023.729230064</v>
      </c>
      <c r="AF242" s="56">
        <v>8772.7549696991591</v>
      </c>
      <c r="AG242" s="56">
        <v>1.4311543178971001E-2</v>
      </c>
      <c r="AH242" s="56">
        <v>5.9561498640959996E-3</v>
      </c>
      <c r="AI242" s="56">
        <v>298.80321246575602</v>
      </c>
      <c r="AJ242" s="56">
        <v>22.594946104425201</v>
      </c>
      <c r="AK242" s="56">
        <v>1.45776418898662</v>
      </c>
      <c r="AL242" s="56">
        <v>0.248623187491852</v>
      </c>
      <c r="AM242" s="56">
        <v>0.483000138633494</v>
      </c>
      <c r="AN242" s="56">
        <v>6.0139751863026003E-2</v>
      </c>
      <c r="AO242" s="56">
        <v>0.93756416413271104</v>
      </c>
      <c r="AP242" s="56">
        <v>8.5803603622232993E-2</v>
      </c>
      <c r="AQ242" s="56">
        <v>1.32149509746664</v>
      </c>
      <c r="AR242" s="56">
        <v>9.9268811918624994E-2</v>
      </c>
      <c r="AS242" s="56">
        <v>22.761776596461701</v>
      </c>
      <c r="AT242" s="56">
        <v>0.28556667165029997</v>
      </c>
      <c r="AU242" s="56">
        <v>2.7637658375770502</v>
      </c>
      <c r="AV242" s="56">
        <v>3.1717630842013997E-2</v>
      </c>
      <c r="AW242" s="56">
        <v>3.6510480772365003E-2</v>
      </c>
      <c r="AX242" s="56">
        <v>4.9681146800170002E-3</v>
      </c>
      <c r="AY242"/>
    </row>
    <row r="243" spans="1:51" x14ac:dyDescent="0.25">
      <c r="A243" t="s">
        <v>211</v>
      </c>
      <c r="B243">
        <v>3187.88167126996</v>
      </c>
      <c r="C243">
        <v>15928.834123030199</v>
      </c>
      <c r="D243" s="63">
        <v>0.50991301740170802</v>
      </c>
      <c r="E243">
        <v>0.191307021831331</v>
      </c>
      <c r="F243" s="31">
        <f t="shared" si="28"/>
        <v>0.52392557164618181</v>
      </c>
      <c r="G243" s="31">
        <f t="shared" si="29"/>
        <v>0.191307021831331</v>
      </c>
      <c r="H243" s="52">
        <v>0.289672068602644</v>
      </c>
      <c r="I243" s="52">
        <v>9.2624822618660001E-3</v>
      </c>
      <c r="J243" s="85">
        <v>8.5228718169166523E-2</v>
      </c>
      <c r="K243" s="63">
        <v>1.7612385948677101</v>
      </c>
      <c r="L243">
        <v>0.57936963018913101</v>
      </c>
      <c r="M243" s="32">
        <f t="shared" si="26"/>
        <v>1.8096379306481538</v>
      </c>
      <c r="N243" s="92">
        <f t="shared" si="27"/>
        <v>0.57936963018913101</v>
      </c>
      <c r="O243" s="50">
        <v>3.45303613332268</v>
      </c>
      <c r="P243" s="50">
        <v>8.3000020425037999E-2</v>
      </c>
      <c r="Q243" s="77">
        <v>7.3070073435734087E-2</v>
      </c>
      <c r="R243" s="61"/>
      <c r="Y243">
        <v>13984.297189511401</v>
      </c>
      <c r="Z243">
        <v>219.44123222509401</v>
      </c>
      <c r="AA243">
        <v>52214.988372468899</v>
      </c>
      <c r="AB243">
        <v>825.96063366745705</v>
      </c>
      <c r="AC243">
        <v>251.933307396185</v>
      </c>
      <c r="AD243">
        <v>19.236654136641299</v>
      </c>
      <c r="AE243">
        <v>199394.88083497601</v>
      </c>
      <c r="AF243">
        <v>9318.3020066676308</v>
      </c>
      <c r="AG243">
        <v>2.0205926738599998E-3</v>
      </c>
      <c r="AH243">
        <v>1.7891696996359999E-3</v>
      </c>
      <c r="AI243">
        <v>523.45365277307906</v>
      </c>
      <c r="AJ243">
        <v>35.7315648974472</v>
      </c>
      <c r="AK243">
        <v>126.37302696376899</v>
      </c>
      <c r="AL243">
        <v>20.527977150422402</v>
      </c>
      <c r="AM243">
        <v>4.4297508061690999E-2</v>
      </c>
      <c r="AN243">
        <v>1.4428190348526E-2</v>
      </c>
      <c r="AO243">
        <v>0.233218023865748</v>
      </c>
      <c r="AP243">
        <v>3.103884020903E-2</v>
      </c>
      <c r="AQ243">
        <v>1.75984788396341</v>
      </c>
      <c r="AR243">
        <v>9.3404998455703006E-2</v>
      </c>
      <c r="AS243">
        <v>81.922789466219598</v>
      </c>
      <c r="AT243">
        <v>0.90082041140974001</v>
      </c>
      <c r="AU243">
        <v>11.698083301972201</v>
      </c>
      <c r="AV243">
        <v>0.12178693296715799</v>
      </c>
      <c r="AW243">
        <v>3.11971245346419</v>
      </c>
      <c r="AX243">
        <v>0.47896788010349101</v>
      </c>
    </row>
    <row r="244" spans="1:51" x14ac:dyDescent="0.25">
      <c r="A244" t="s">
        <v>212</v>
      </c>
      <c r="B244">
        <v>3518.5498272525901</v>
      </c>
      <c r="C244">
        <v>17794.932113491599</v>
      </c>
      <c r="D244" s="63">
        <v>0.29785235230934998</v>
      </c>
      <c r="E244">
        <v>9.0693655536354001E-2</v>
      </c>
      <c r="F244" s="31">
        <f t="shared" si="28"/>
        <v>0.30603741937205431</v>
      </c>
      <c r="G244" s="31">
        <f t="shared" si="29"/>
        <v>9.0693655536354001E-2</v>
      </c>
      <c r="H244" s="52">
        <v>0.288585558490695</v>
      </c>
      <c r="I244" s="52">
        <v>3.3408497230927002E-2</v>
      </c>
      <c r="J244" s="85">
        <v>0.38019506368359868</v>
      </c>
      <c r="K244" s="63">
        <v>1.0329292563413199</v>
      </c>
      <c r="L244">
        <v>0.302808191694038</v>
      </c>
      <c r="M244" s="32">
        <f t="shared" ref="M244:M327" si="30">IF(ISNUMBER(K244),(K244*(EXP(B$2*0.00001867)-1)/(EXP(B$3*0.00001867)-1)),"&lt; DL")</f>
        <v>1.0613144450720171</v>
      </c>
      <c r="N244" s="92">
        <f t="shared" ref="N244:N327" si="31">L244</f>
        <v>0.302808191694038</v>
      </c>
      <c r="O244" s="50">
        <v>3.4645711415740199</v>
      </c>
      <c r="P244" s="50">
        <v>0.23318734349311299</v>
      </c>
      <c r="Q244" s="77">
        <v>0.22959289807346508</v>
      </c>
      <c r="R244" s="61"/>
      <c r="Y244">
        <v>12787.905585295501</v>
      </c>
      <c r="Z244">
        <v>186.719844971404</v>
      </c>
      <c r="AA244">
        <v>53042.046367944997</v>
      </c>
      <c r="AB244">
        <v>772.85043990781901</v>
      </c>
      <c r="AC244">
        <v>153.985056191138</v>
      </c>
      <c r="AD244">
        <v>12.176805377593601</v>
      </c>
      <c r="AE244">
        <v>196476.58180142299</v>
      </c>
      <c r="AF244">
        <v>9210.0890614990694</v>
      </c>
      <c r="AG244">
        <v>8.5391353961620006E-3</v>
      </c>
      <c r="AH244">
        <v>3.809714686899E-3</v>
      </c>
      <c r="AI244">
        <v>485.98177807012098</v>
      </c>
      <c r="AJ244">
        <v>33.412877544809</v>
      </c>
      <c r="AK244">
        <v>146.594298593811</v>
      </c>
      <c r="AL244">
        <v>55.498237050044096</v>
      </c>
      <c r="AM244">
        <v>4.6310413622847997E-2</v>
      </c>
      <c r="AN244">
        <v>1.5287840933808999E-2</v>
      </c>
      <c r="AO244">
        <v>0.208757994748687</v>
      </c>
      <c r="AP244">
        <v>3.0417496989385999E-2</v>
      </c>
      <c r="AQ244">
        <v>1.4215883448825399</v>
      </c>
      <c r="AR244">
        <v>9.4000979375279001E-2</v>
      </c>
      <c r="AS244">
        <v>61.149296691071598</v>
      </c>
      <c r="AT244">
        <v>0.668804421020888</v>
      </c>
      <c r="AU244">
        <v>8.0533220438756299</v>
      </c>
      <c r="AV244">
        <v>9.8698363010073994E-2</v>
      </c>
      <c r="AW244">
        <v>3.7417312026623399</v>
      </c>
      <c r="AX244">
        <v>1.39554646080961</v>
      </c>
    </row>
    <row r="245" spans="1:51" x14ac:dyDescent="0.25">
      <c r="A245" t="s">
        <v>213</v>
      </c>
      <c r="B245">
        <v>173.788258796951</v>
      </c>
      <c r="C245">
        <v>168.52841924263601</v>
      </c>
      <c r="D245" s="63">
        <v>123.927162876015</v>
      </c>
      <c r="E245">
        <v>8.3772684553703805</v>
      </c>
      <c r="F245" s="31">
        <f t="shared" si="28"/>
        <v>127.33271643691941</v>
      </c>
      <c r="G245" s="31">
        <f t="shared" si="29"/>
        <v>8.3772684553703805</v>
      </c>
      <c r="H245" s="52">
        <v>1.50093910938852</v>
      </c>
      <c r="I245" s="52">
        <v>0.154420693333606</v>
      </c>
      <c r="J245" s="85">
        <v>0.6570425594329059</v>
      </c>
      <c r="K245" s="63">
        <v>82.740404476186896</v>
      </c>
      <c r="L245">
        <v>5.5285431042528801</v>
      </c>
      <c r="M245" s="32">
        <f t="shared" si="30"/>
        <v>85.014134242569583</v>
      </c>
      <c r="N245" s="92">
        <f t="shared" si="31"/>
        <v>5.5285431042528801</v>
      </c>
      <c r="O245" s="50">
        <v>0.66741059716349205</v>
      </c>
      <c r="P245" s="50">
        <v>7.6656392591052003E-2</v>
      </c>
      <c r="Q245" s="77">
        <v>0.58175186034682913</v>
      </c>
      <c r="R245" s="61"/>
      <c r="Y245">
        <v>12852.883087891199</v>
      </c>
      <c r="Z245">
        <v>186.39088577165001</v>
      </c>
      <c r="AA245">
        <v>52560.4020652529</v>
      </c>
      <c r="AB245">
        <v>798.25585138382303</v>
      </c>
      <c r="AC245">
        <v>273.25128436646702</v>
      </c>
      <c r="AD245">
        <v>22.032355991456601</v>
      </c>
      <c r="AE245">
        <v>199776.038305644</v>
      </c>
      <c r="AF245">
        <v>9321.1867305553696</v>
      </c>
      <c r="AG245">
        <v>1.9673097280706001E-2</v>
      </c>
      <c r="AH245">
        <v>7.9164147079030002E-3</v>
      </c>
      <c r="AI245">
        <v>793.32527237110696</v>
      </c>
      <c r="AJ245">
        <v>55.267933719448401</v>
      </c>
      <c r="AK245">
        <v>1.9620571462838501</v>
      </c>
      <c r="AL245">
        <v>0.38596595389715899</v>
      </c>
      <c r="AM245">
        <v>0.542436102837342</v>
      </c>
      <c r="AN245">
        <v>9.2389477291028005E-2</v>
      </c>
      <c r="AO245">
        <v>1.05184052562349</v>
      </c>
      <c r="AP245">
        <v>9.4655875827932001E-2</v>
      </c>
      <c r="AQ245">
        <v>1.6360664837486001</v>
      </c>
      <c r="AR245">
        <v>0.16314123095543201</v>
      </c>
      <c r="AS245">
        <v>192.694866912782</v>
      </c>
      <c r="AT245">
        <v>1.8920306786138901</v>
      </c>
      <c r="AU245">
        <v>31.782490088465401</v>
      </c>
      <c r="AV245">
        <v>0.25980688052464102</v>
      </c>
      <c r="AW245">
        <v>3.5080823470640003E-2</v>
      </c>
      <c r="AX245">
        <v>3.7189511480580002E-3</v>
      </c>
    </row>
    <row r="246" spans="1:51" x14ac:dyDescent="0.25">
      <c r="A246" t="s">
        <v>214</v>
      </c>
      <c r="B246">
        <v>1349.0135153907499</v>
      </c>
      <c r="C246">
        <v>6809.3191346183003</v>
      </c>
      <c r="D246" s="63">
        <v>0.57685866617070702</v>
      </c>
      <c r="E246">
        <v>0.276089923536046</v>
      </c>
      <c r="F246" s="31">
        <f t="shared" si="28"/>
        <v>0.59271090581797192</v>
      </c>
      <c r="G246" s="31">
        <f t="shared" si="29"/>
        <v>0.276089923536046</v>
      </c>
      <c r="H246" s="52">
        <v>0.28881584914896002</v>
      </c>
      <c r="I246" s="52">
        <v>3.2114836630740003E-2</v>
      </c>
      <c r="J246" s="85">
        <v>0.23232907323897178</v>
      </c>
      <c r="K246" s="63">
        <v>2.0032469856717001</v>
      </c>
      <c r="L246">
        <v>0.71882951101706205</v>
      </c>
      <c r="M246" s="32">
        <f t="shared" si="30"/>
        <v>2.0582967806246488</v>
      </c>
      <c r="N246" s="92">
        <f t="shared" si="31"/>
        <v>0.71882951101706205</v>
      </c>
      <c r="O246" s="50">
        <v>3.46297077673887</v>
      </c>
      <c r="P246" s="50">
        <v>0.17954927743235499</v>
      </c>
      <c r="Q246" s="77">
        <v>0.14449187759933318</v>
      </c>
      <c r="R246" s="61"/>
      <c r="Y246">
        <v>13256.5592248912</v>
      </c>
      <c r="Z246">
        <v>180.868333872801</v>
      </c>
      <c r="AA246">
        <v>56706.4567120543</v>
      </c>
      <c r="AB246">
        <v>1199.84298984522</v>
      </c>
      <c r="AC246">
        <v>186.83674929998</v>
      </c>
      <c r="AD246">
        <v>12.403080443545701</v>
      </c>
      <c r="AE246">
        <v>193358.525165156</v>
      </c>
      <c r="AF246">
        <v>8960.1759937371608</v>
      </c>
      <c r="AG246">
        <v>6.6648474250809997E-3</v>
      </c>
      <c r="AH246">
        <v>3.3222263280050001E-3</v>
      </c>
      <c r="AI246">
        <v>323.264684848858</v>
      </c>
      <c r="AJ246">
        <v>31.190809062579898</v>
      </c>
      <c r="AK246">
        <v>56.475127051581502</v>
      </c>
      <c r="AL246">
        <v>1.93140064239926</v>
      </c>
      <c r="AM246">
        <v>8.8045368133997007E-2</v>
      </c>
      <c r="AN246">
        <v>2.0815148697126001E-2</v>
      </c>
      <c r="AO246">
        <v>0.340798402764524</v>
      </c>
      <c r="AP246">
        <v>3.8353539943054002E-2</v>
      </c>
      <c r="AQ246">
        <v>1.3158895348358399</v>
      </c>
      <c r="AR246">
        <v>8.4382728325177001E-2</v>
      </c>
      <c r="AS246">
        <v>41.459962505019099</v>
      </c>
      <c r="AT246">
        <v>0.41673950358022799</v>
      </c>
      <c r="AU246">
        <v>5.9737174504150596</v>
      </c>
      <c r="AV246">
        <v>6.1887902082669997E-2</v>
      </c>
      <c r="AW246">
        <v>1.3754116335061499</v>
      </c>
      <c r="AX246">
        <v>0.33328517555971698</v>
      </c>
    </row>
    <row r="247" spans="1:51" x14ac:dyDescent="0.25">
      <c r="A247" t="s">
        <v>215</v>
      </c>
      <c r="B247">
        <v>70.602968690484303</v>
      </c>
      <c r="C247">
        <v>146.252957733644</v>
      </c>
      <c r="D247" s="63">
        <v>47.393203834951002</v>
      </c>
      <c r="E247">
        <v>2.6591112163943702</v>
      </c>
      <c r="F247" s="31">
        <f t="shared" si="28"/>
        <v>48.695582509142561</v>
      </c>
      <c r="G247" s="31">
        <f t="shared" si="29"/>
        <v>2.6591112163943702</v>
      </c>
      <c r="H247" s="52">
        <v>0.70322883114083801</v>
      </c>
      <c r="I247" s="52">
        <v>7.1849044315506996E-2</v>
      </c>
      <c r="J247" s="85">
        <v>0.54915647080278107</v>
      </c>
      <c r="K247" s="63">
        <v>67.784642337172698</v>
      </c>
      <c r="L247">
        <v>5.1178549263909501</v>
      </c>
      <c r="M247" s="32">
        <f t="shared" si="30"/>
        <v>69.64738352101584</v>
      </c>
      <c r="N247" s="92">
        <f t="shared" si="31"/>
        <v>5.1178549263909501</v>
      </c>
      <c r="O247" s="50">
        <v>1.42266394907378</v>
      </c>
      <c r="P247" s="50">
        <v>0.13121011243878</v>
      </c>
      <c r="Q247" s="77">
        <v>0.81863758679759513</v>
      </c>
      <c r="R247" s="61"/>
      <c r="Y247">
        <v>13042.5822193597</v>
      </c>
      <c r="Z247">
        <v>179.43667704587401</v>
      </c>
      <c r="AA247">
        <v>50569.572526231001</v>
      </c>
      <c r="AB247">
        <v>680.70066674611599</v>
      </c>
      <c r="AC247">
        <v>273.64684597397797</v>
      </c>
      <c r="AD247">
        <v>20.598553150611998</v>
      </c>
      <c r="AE247">
        <v>199007.85481047301</v>
      </c>
      <c r="AF247">
        <v>9202.7793566748805</v>
      </c>
      <c r="AG247">
        <v>4.189272305942E-3</v>
      </c>
      <c r="AH247">
        <v>2.5906600384799998E-3</v>
      </c>
      <c r="AI247">
        <v>567.94449836394097</v>
      </c>
      <c r="AJ247">
        <v>38.837132772664198</v>
      </c>
      <c r="AK247">
        <v>2.21261225971356</v>
      </c>
      <c r="AL247">
        <v>0.31974126078604698</v>
      </c>
      <c r="AM247">
        <v>6.7937753832620004E-3</v>
      </c>
      <c r="AN247">
        <v>5.6775380006829999E-3</v>
      </c>
      <c r="AO247">
        <v>0.26598366783713401</v>
      </c>
      <c r="AP247">
        <v>3.3358059796963997E-2</v>
      </c>
      <c r="AQ247">
        <v>1.7600677416355599</v>
      </c>
      <c r="AR247">
        <v>0.105538973753886</v>
      </c>
      <c r="AS247">
        <v>73.542732693350999</v>
      </c>
      <c r="AT247">
        <v>0.85803985857701204</v>
      </c>
      <c r="AU247">
        <v>10.0820454590043</v>
      </c>
      <c r="AV247">
        <v>0.115446165185575</v>
      </c>
      <c r="AW247">
        <v>2.9008767343943E-2</v>
      </c>
      <c r="AX247">
        <v>1.7963981985669999E-3</v>
      </c>
    </row>
    <row r="248" spans="1:51" x14ac:dyDescent="0.25">
      <c r="A248" t="s">
        <v>216</v>
      </c>
      <c r="B248">
        <v>12106.436706296499</v>
      </c>
      <c r="C248">
        <v>61424.5355480035</v>
      </c>
      <c r="D248" s="63">
        <v>0.112939557713838</v>
      </c>
      <c r="E248">
        <v>4.8572696429032003E-2</v>
      </c>
      <c r="F248" s="31">
        <f t="shared" si="28"/>
        <v>0.11604316877063377</v>
      </c>
      <c r="G248" s="31">
        <f t="shared" si="29"/>
        <v>4.8572696429032003E-2</v>
      </c>
      <c r="H248" s="52">
        <v>0.28459443349361002</v>
      </c>
      <c r="I248" s="52">
        <v>2.9355067633749999E-2</v>
      </c>
      <c r="J248" s="85">
        <v>0.23983389103634437</v>
      </c>
      <c r="K248" s="63">
        <v>0.39752565740199503</v>
      </c>
      <c r="L248">
        <v>0.158171254437213</v>
      </c>
      <c r="M248" s="32">
        <f t="shared" si="30"/>
        <v>0.40844977513936837</v>
      </c>
      <c r="N248" s="92">
        <f t="shared" si="31"/>
        <v>0.158171254437213</v>
      </c>
      <c r="O248" s="50">
        <v>3.5122370412731101</v>
      </c>
      <c r="P248" s="50">
        <v>0.156004761146188</v>
      </c>
      <c r="Q248" s="77">
        <v>0.11163275414812313</v>
      </c>
      <c r="R248" s="61"/>
      <c r="Y248">
        <v>13923.3750851934</v>
      </c>
      <c r="Z248">
        <v>212.397751886571</v>
      </c>
      <c r="AA248">
        <v>53711.480566806204</v>
      </c>
      <c r="AB248">
        <v>798.096574656244</v>
      </c>
      <c r="AC248">
        <v>182.909595831536</v>
      </c>
      <c r="AD248">
        <v>14.336367961619899</v>
      </c>
      <c r="AE248">
        <v>194450.41395347301</v>
      </c>
      <c r="AF248">
        <v>9122.5223347215506</v>
      </c>
      <c r="AG248">
        <v>4.6916461130349996E-3</v>
      </c>
      <c r="AH248">
        <v>2.7719042907479998E-3</v>
      </c>
      <c r="AI248">
        <v>540.84038464884702</v>
      </c>
      <c r="AJ248">
        <v>37.0073506790838</v>
      </c>
      <c r="AK248">
        <v>494.38012996113503</v>
      </c>
      <c r="AL248">
        <v>146.99795834534399</v>
      </c>
      <c r="AM248">
        <v>2.5136298892968E-2</v>
      </c>
      <c r="AN248">
        <v>1.1043825921285E-2</v>
      </c>
      <c r="AO248">
        <v>0.24449355212792501</v>
      </c>
      <c r="AP248">
        <v>3.2328930893009998E-2</v>
      </c>
      <c r="AQ248">
        <v>1.6273821198474601</v>
      </c>
      <c r="AR248">
        <v>0.10203520751950999</v>
      </c>
      <c r="AS248">
        <v>74.097921838034594</v>
      </c>
      <c r="AT248">
        <v>0.77330621716779502</v>
      </c>
      <c r="AU248">
        <v>10.380547932869799</v>
      </c>
      <c r="AV248">
        <v>0.10319851460594701</v>
      </c>
      <c r="AW248">
        <v>12.460630903196501</v>
      </c>
      <c r="AX248">
        <v>3.7169008167182098</v>
      </c>
    </row>
    <row r="249" spans="1:51" x14ac:dyDescent="0.25">
      <c r="A249" t="s">
        <v>217</v>
      </c>
      <c r="B249">
        <v>61.3785303620283</v>
      </c>
      <c r="C249">
        <v>250.44469473944099</v>
      </c>
      <c r="D249" s="63">
        <v>10.771994896493201</v>
      </c>
      <c r="E249">
        <v>1.13272157970508</v>
      </c>
      <c r="F249" s="31">
        <f t="shared" si="28"/>
        <v>11.068012369389745</v>
      </c>
      <c r="G249" s="31">
        <f t="shared" si="29"/>
        <v>1.13272157970508</v>
      </c>
      <c r="H249" s="52">
        <v>0.35802422270397799</v>
      </c>
      <c r="I249" s="52">
        <v>5.3633594272830001E-2</v>
      </c>
      <c r="J249" s="85">
        <v>0.70194412521205296</v>
      </c>
      <c r="K249" s="63">
        <v>29.735465425408702</v>
      </c>
      <c r="L249">
        <v>4.1232836197959699</v>
      </c>
      <c r="M249" s="32">
        <f t="shared" si="30"/>
        <v>30.552604443316856</v>
      </c>
      <c r="N249" s="92">
        <f t="shared" si="31"/>
        <v>4.1232836197959699</v>
      </c>
      <c r="O249" s="50">
        <v>2.8230776189023299</v>
      </c>
      <c r="P249" s="50">
        <v>0.49565411028390199</v>
      </c>
      <c r="Q249" s="77">
        <v>0.78979171786528213</v>
      </c>
      <c r="R249" s="61"/>
      <c r="Y249">
        <v>13553.608747873899</v>
      </c>
      <c r="Z249">
        <v>235.940288309468</v>
      </c>
      <c r="AA249">
        <v>54664.563699532497</v>
      </c>
      <c r="AB249">
        <v>1066.44521034894</v>
      </c>
      <c r="AC249">
        <v>150.241502772779</v>
      </c>
      <c r="AD249">
        <v>13.2559989530411</v>
      </c>
      <c r="AE249">
        <v>195188.749442653</v>
      </c>
      <c r="AF249">
        <v>9220.0503514111497</v>
      </c>
      <c r="AG249">
        <v>1.1968187402529</v>
      </c>
      <c r="AH249">
        <v>5.7007246043517999E-2</v>
      </c>
      <c r="AI249">
        <v>311.82830531200801</v>
      </c>
      <c r="AJ249">
        <v>24.762271930996899</v>
      </c>
      <c r="AK249">
        <v>1.9412492216320001</v>
      </c>
      <c r="AL249">
        <v>0.296366337293055</v>
      </c>
      <c r="AM249">
        <v>0.95035540289314402</v>
      </c>
      <c r="AN249">
        <v>8.6911377047761001E-2</v>
      </c>
      <c r="AO249">
        <v>1.2421212180326</v>
      </c>
      <c r="AP249">
        <v>0.32890601895351901</v>
      </c>
      <c r="AQ249">
        <v>1.99308761895746</v>
      </c>
      <c r="AR249">
        <v>0.23309959945730499</v>
      </c>
      <c r="AS249">
        <v>29.4142597425354</v>
      </c>
      <c r="AT249">
        <v>0.55931884148974897</v>
      </c>
      <c r="AU249">
        <v>3.7702613319643499</v>
      </c>
      <c r="AV249">
        <v>8.0530577861138E-2</v>
      </c>
      <c r="AW249">
        <v>4.8123822510120998E-2</v>
      </c>
      <c r="AX249">
        <v>6.5693087976520003E-3</v>
      </c>
    </row>
    <row r="250" spans="1:51" x14ac:dyDescent="0.25">
      <c r="A250" t="s">
        <v>218</v>
      </c>
      <c r="B250">
        <v>5432.2742469486502</v>
      </c>
      <c r="C250">
        <v>27574.5390751214</v>
      </c>
      <c r="D250" s="63">
        <v>7.4219862647504006E-2</v>
      </c>
      <c r="E250">
        <v>4.1116692994228002E-2</v>
      </c>
      <c r="F250" s="31">
        <f t="shared" si="28"/>
        <v>7.625944550943009E-2</v>
      </c>
      <c r="G250" s="31">
        <f t="shared" si="29"/>
        <v>4.1116692994228002E-2</v>
      </c>
      <c r="H250" s="52">
        <v>0.28409642199422303</v>
      </c>
      <c r="I250" s="52">
        <v>1.3994596438934E-2</v>
      </c>
      <c r="J250" s="85">
        <v>8.8919412431237521E-2</v>
      </c>
      <c r="K250" s="63">
        <v>0.26139175759976702</v>
      </c>
      <c r="L250">
        <v>0.14565161281432501</v>
      </c>
      <c r="M250" s="32">
        <f t="shared" si="30"/>
        <v>0.26857487718570922</v>
      </c>
      <c r="N250" s="92">
        <f t="shared" si="31"/>
        <v>0.14565161281432501</v>
      </c>
      <c r="O250" s="50">
        <v>3.5178791940081999</v>
      </c>
      <c r="P250" s="50">
        <v>0.244670028320709</v>
      </c>
      <c r="Q250" s="77">
        <v>0.12481777649165804</v>
      </c>
      <c r="R250" s="61"/>
      <c r="Y250">
        <v>12972.0692275213</v>
      </c>
      <c r="Z250">
        <v>198.01334289782801</v>
      </c>
      <c r="AA250">
        <v>61221.126782901898</v>
      </c>
      <c r="AB250">
        <v>974.24682532822101</v>
      </c>
      <c r="AC250">
        <v>108.780373794448</v>
      </c>
      <c r="AD250">
        <v>9.1314410619232103</v>
      </c>
      <c r="AE250">
        <v>188575.91045381999</v>
      </c>
      <c r="AF250">
        <v>8817.3750547308191</v>
      </c>
      <c r="AG250">
        <v>9.5083946055020008E-3</v>
      </c>
      <c r="AH250">
        <v>3.883367680231E-3</v>
      </c>
      <c r="AI250">
        <v>293.45132606546798</v>
      </c>
      <c r="AJ250">
        <v>20.712098531650099</v>
      </c>
      <c r="AK250">
        <v>216.73121049363201</v>
      </c>
      <c r="AL250">
        <v>55.042571499359298</v>
      </c>
      <c r="AM250">
        <v>1.6094302397431998E-2</v>
      </c>
      <c r="AN250">
        <v>8.6886159565440005E-3</v>
      </c>
      <c r="AO250">
        <v>0.205835295507555</v>
      </c>
      <c r="AP250">
        <v>2.9164073262087999E-2</v>
      </c>
      <c r="AQ250">
        <v>1.16335048772367</v>
      </c>
      <c r="AR250">
        <v>7.5221281545412993E-2</v>
      </c>
      <c r="AS250">
        <v>24.435408484116898</v>
      </c>
      <c r="AT250">
        <v>0.325685474085534</v>
      </c>
      <c r="AU250">
        <v>3.0030822895222702</v>
      </c>
      <c r="AV250">
        <v>4.0810759664289001E-2</v>
      </c>
      <c r="AW250">
        <v>5.4205142613072299</v>
      </c>
      <c r="AX250">
        <v>1.36282686575062</v>
      </c>
    </row>
    <row r="251" spans="1:51" x14ac:dyDescent="0.25">
      <c r="A251" t="s">
        <v>219</v>
      </c>
      <c r="B251">
        <v>8168.9185788096802</v>
      </c>
      <c r="C251">
        <v>42079.852960905402</v>
      </c>
      <c r="D251" s="63">
        <v>6.4667435435478995E-2</v>
      </c>
      <c r="E251">
        <v>1.580849921372E-2</v>
      </c>
      <c r="F251" s="31">
        <f t="shared" si="28"/>
        <v>6.6444514890143691E-2</v>
      </c>
      <c r="G251" s="31">
        <f t="shared" si="29"/>
        <v>1.580849921372E-2</v>
      </c>
      <c r="H251" s="52">
        <v>0.28289770841449702</v>
      </c>
      <c r="I251" s="52">
        <v>8.6019878337699994E-3</v>
      </c>
      <c r="J251" s="85">
        <v>0.12438396325282407</v>
      </c>
      <c r="K251" s="63">
        <v>0.22885823834449101</v>
      </c>
      <c r="L251">
        <v>5.7271634906283002E-2</v>
      </c>
      <c r="M251" s="32">
        <f t="shared" si="30"/>
        <v>0.23514732760021892</v>
      </c>
      <c r="N251" s="92">
        <f t="shared" si="31"/>
        <v>5.7271634906283002E-2</v>
      </c>
      <c r="O251" s="50">
        <v>3.5349579725479798</v>
      </c>
      <c r="P251" s="50">
        <v>9.6866825321970995E-2</v>
      </c>
      <c r="Q251" s="77">
        <v>0.10950092339046476</v>
      </c>
      <c r="R251" s="61"/>
      <c r="Y251">
        <v>13243.0960775603</v>
      </c>
      <c r="Z251">
        <v>206.70673895884801</v>
      </c>
      <c r="AA251">
        <v>66645.517265030197</v>
      </c>
      <c r="AB251">
        <v>1092.2867961181801</v>
      </c>
      <c r="AC251">
        <v>136.683885319284</v>
      </c>
      <c r="AD251">
        <v>12.1598811281278</v>
      </c>
      <c r="AE251">
        <v>184121.12835567401</v>
      </c>
      <c r="AF251">
        <v>8642.5326260001802</v>
      </c>
      <c r="AG251">
        <v>9.8496846388510008E-3</v>
      </c>
      <c r="AH251">
        <v>3.8649303830710002E-3</v>
      </c>
      <c r="AI251">
        <v>333.99155503183403</v>
      </c>
      <c r="AJ251">
        <v>22.989114270256099</v>
      </c>
      <c r="AK251">
        <v>310.20778695229097</v>
      </c>
      <c r="AL251">
        <v>91.253323639225101</v>
      </c>
      <c r="AM251">
        <v>0.12416673951637699</v>
      </c>
      <c r="AN251">
        <v>2.3622577779077999E-2</v>
      </c>
      <c r="AO251">
        <v>0.31472052228110198</v>
      </c>
      <c r="AP251">
        <v>3.5354540633244003E-2</v>
      </c>
      <c r="AQ251">
        <v>0.98679915532255202</v>
      </c>
      <c r="AR251">
        <v>6.7614769220379997E-2</v>
      </c>
      <c r="AS251">
        <v>29.526714086099901</v>
      </c>
      <c r="AT251">
        <v>0.40039200689955601</v>
      </c>
      <c r="AU251">
        <v>3.6968751202224102</v>
      </c>
      <c r="AV251">
        <v>5.1916661002396003E-2</v>
      </c>
      <c r="AW251">
        <v>7.9128036447925698</v>
      </c>
      <c r="AX251">
        <v>2.2750617764685401</v>
      </c>
    </row>
    <row r="252" spans="1:51" x14ac:dyDescent="0.25">
      <c r="A252" t="s">
        <v>220</v>
      </c>
      <c r="B252">
        <v>89.745981684460006</v>
      </c>
      <c r="C252">
        <v>368.810634109342</v>
      </c>
      <c r="D252" s="63">
        <v>11.7226559378204</v>
      </c>
      <c r="E252">
        <v>0.53186446164277301</v>
      </c>
      <c r="F252" s="31">
        <f t="shared" si="28"/>
        <v>12.044797845581513</v>
      </c>
      <c r="G252" s="31">
        <f t="shared" si="29"/>
        <v>0.53186446164277301</v>
      </c>
      <c r="H252" s="52">
        <v>0.353629620010107</v>
      </c>
      <c r="I252" s="52">
        <v>3.5346544744533998E-2</v>
      </c>
      <c r="J252" s="85">
        <v>0.45391718160720484</v>
      </c>
      <c r="K252" s="63">
        <v>33.067990904006599</v>
      </c>
      <c r="L252">
        <v>2.8049388254725902</v>
      </c>
      <c r="M252" s="32">
        <f t="shared" si="30"/>
        <v>33.976708666614961</v>
      </c>
      <c r="N252" s="92">
        <f t="shared" si="31"/>
        <v>2.8049388254725902</v>
      </c>
      <c r="O252" s="50">
        <v>2.8302088080685901</v>
      </c>
      <c r="P252" s="50">
        <v>0.26604087712430102</v>
      </c>
      <c r="Q252" s="77">
        <v>0.90237216758320249</v>
      </c>
      <c r="R252" s="61"/>
      <c r="Y252">
        <v>13721.0022114065</v>
      </c>
      <c r="Z252">
        <v>280.16494744983498</v>
      </c>
      <c r="AA252">
        <v>52954.137952485296</v>
      </c>
      <c r="AB252">
        <v>954.99590095630504</v>
      </c>
      <c r="AC252">
        <v>419.11287734453401</v>
      </c>
      <c r="AD252">
        <v>32.2719107419666</v>
      </c>
      <c r="AE252">
        <v>198148.73206156699</v>
      </c>
      <c r="AF252">
        <v>9521.2128322541503</v>
      </c>
      <c r="AG252">
        <v>5.6969754362210002E-2</v>
      </c>
      <c r="AH252">
        <v>1.1499121861069E-2</v>
      </c>
      <c r="AI252">
        <v>342.26614872532099</v>
      </c>
      <c r="AJ252">
        <v>25.729483715455</v>
      </c>
      <c r="AK252">
        <v>3.2220800555492999</v>
      </c>
      <c r="AL252">
        <v>0.46677841659151698</v>
      </c>
      <c r="AM252">
        <v>1.17598247720834</v>
      </c>
      <c r="AN252">
        <v>0.18574844844494701</v>
      </c>
      <c r="AO252">
        <v>1.78580530964555</v>
      </c>
      <c r="AP252">
        <v>0.20553570724273201</v>
      </c>
      <c r="AQ252">
        <v>2.7048390997903602</v>
      </c>
      <c r="AR252">
        <v>0.165105540382221</v>
      </c>
      <c r="AS252">
        <v>41.135520060935399</v>
      </c>
      <c r="AT252">
        <v>1.00218338668014</v>
      </c>
      <c r="AU252">
        <v>5.7389475596325097</v>
      </c>
      <c r="AV252">
        <v>0.15688717491009299</v>
      </c>
      <c r="AW252">
        <v>6.7469276647653995E-2</v>
      </c>
      <c r="AX252">
        <v>4.0648655292850003E-3</v>
      </c>
    </row>
    <row r="253" spans="1:51" x14ac:dyDescent="0.25">
      <c r="A253" t="s">
        <v>221</v>
      </c>
      <c r="B253">
        <v>1006.39562411999</v>
      </c>
      <c r="C253">
        <v>4974.6349727284796</v>
      </c>
      <c r="D253" s="63">
        <v>1.0156478705965799</v>
      </c>
      <c r="E253">
        <v>0.360192739765335</v>
      </c>
      <c r="F253" s="31">
        <f t="shared" si="28"/>
        <v>1.0435581619488932</v>
      </c>
      <c r="G253" s="31">
        <f t="shared" si="29"/>
        <v>0.360192739765335</v>
      </c>
      <c r="H253" s="52">
        <v>0.29431901431725799</v>
      </c>
      <c r="I253" s="52">
        <v>1.7591355043549001E-2</v>
      </c>
      <c r="J253" s="85">
        <v>0.16853464137526519</v>
      </c>
      <c r="K253" s="63">
        <v>3.4522367263548901</v>
      </c>
      <c r="L253">
        <v>1.08016910267526</v>
      </c>
      <c r="M253" s="32">
        <f t="shared" si="30"/>
        <v>3.547105170073602</v>
      </c>
      <c r="N253" s="92">
        <f t="shared" si="31"/>
        <v>1.08016910267526</v>
      </c>
      <c r="O253" s="50">
        <v>3.3962133778417201</v>
      </c>
      <c r="P253" s="50">
        <v>0.15057140417418</v>
      </c>
      <c r="Q253" s="77">
        <v>0.14169559528907863</v>
      </c>
      <c r="R253" s="61"/>
      <c r="Y253">
        <v>13341.366576492301</v>
      </c>
      <c r="Z253">
        <v>239.61786950970301</v>
      </c>
      <c r="AA253">
        <v>65876.521842263799</v>
      </c>
      <c r="AB253">
        <v>1112.5581227703899</v>
      </c>
      <c r="AC253">
        <v>127.096368803811</v>
      </c>
      <c r="AD253">
        <v>10.4302342450799</v>
      </c>
      <c r="AE253">
        <v>185444.15830120401</v>
      </c>
      <c r="AF253">
        <v>8800.0870261202199</v>
      </c>
      <c r="AG253">
        <v>4.2289575648739003E-2</v>
      </c>
      <c r="AH253">
        <v>8.0117376323769994E-3</v>
      </c>
      <c r="AI253">
        <v>417.06299254149798</v>
      </c>
      <c r="AJ253">
        <v>29.3456306419979</v>
      </c>
      <c r="AK253">
        <v>35.921943971535498</v>
      </c>
      <c r="AL253">
        <v>6.7091895523728002</v>
      </c>
      <c r="AM253">
        <v>0.70302776764116304</v>
      </c>
      <c r="AN253">
        <v>7.9125627174685007E-2</v>
      </c>
      <c r="AO253">
        <v>1.1769386826091299</v>
      </c>
      <c r="AP253">
        <v>8.6699676432509004E-2</v>
      </c>
      <c r="AQ253">
        <v>1.0789760703703499</v>
      </c>
      <c r="AR253">
        <v>7.8270746992381998E-2</v>
      </c>
      <c r="AS253">
        <v>51.995405734009402</v>
      </c>
      <c r="AT253">
        <v>0.59788866412499797</v>
      </c>
      <c r="AU253">
        <v>6.8877732724716196</v>
      </c>
      <c r="AV253">
        <v>6.5563746928407995E-2</v>
      </c>
      <c r="AW253">
        <v>0.93568906964821297</v>
      </c>
      <c r="AX253">
        <v>0.160687485965056</v>
      </c>
    </row>
    <row r="254" spans="1:51" x14ac:dyDescent="0.25">
      <c r="A254" t="s">
        <v>222</v>
      </c>
      <c r="B254">
        <v>7342.04470897995</v>
      </c>
      <c r="C254">
        <v>37371.925548339903</v>
      </c>
      <c r="D254" s="63">
        <v>0.222012890580637</v>
      </c>
      <c r="E254">
        <v>7.5012373201226001E-2</v>
      </c>
      <c r="F254" s="31">
        <f t="shared" si="28"/>
        <v>0.22811386773961548</v>
      </c>
      <c r="G254" s="31">
        <f t="shared" si="29"/>
        <v>7.5012373201226001E-2</v>
      </c>
      <c r="H254" s="52">
        <v>0.28671074089874099</v>
      </c>
      <c r="I254" s="52">
        <v>9.1959276422380002E-3</v>
      </c>
      <c r="J254" s="85">
        <v>9.4928554549864763E-2</v>
      </c>
      <c r="K254" s="63">
        <v>0.77346785164808196</v>
      </c>
      <c r="L254">
        <v>0.25734469945609301</v>
      </c>
      <c r="M254" s="32">
        <f t="shared" si="30"/>
        <v>0.79472296743783444</v>
      </c>
      <c r="N254" s="92">
        <f t="shared" si="31"/>
        <v>0.25734469945609301</v>
      </c>
      <c r="O254" s="50">
        <v>3.4878653172003098</v>
      </c>
      <c r="P254" s="50">
        <v>9.9194474103363003E-2</v>
      </c>
      <c r="Q254" s="77">
        <v>8.5478090678655971E-2</v>
      </c>
      <c r="R254" s="61"/>
      <c r="Y254">
        <v>13082.7650620083</v>
      </c>
      <c r="Z254">
        <v>243.77482066189401</v>
      </c>
      <c r="AA254">
        <v>65450.984583881902</v>
      </c>
      <c r="AB254">
        <v>1206.66400756199</v>
      </c>
      <c r="AC254">
        <v>140.952255796614</v>
      </c>
      <c r="AD254">
        <v>11.3446158754558</v>
      </c>
      <c r="AE254">
        <v>189986.070362442</v>
      </c>
      <c r="AF254">
        <v>9167.2042579034896</v>
      </c>
      <c r="AG254">
        <v>1.3931399243359E-2</v>
      </c>
      <c r="AH254">
        <v>4.4829733373030001E-3</v>
      </c>
      <c r="AI254">
        <v>446.37558419461499</v>
      </c>
      <c r="AJ254">
        <v>30.079991777494701</v>
      </c>
      <c r="AK254">
        <v>264.478212173158</v>
      </c>
      <c r="AL254">
        <v>53.1403655977456</v>
      </c>
      <c r="AM254">
        <v>0.45102118279694903</v>
      </c>
      <c r="AN254">
        <v>4.3985080120682002E-2</v>
      </c>
      <c r="AO254">
        <v>0.97000135541697097</v>
      </c>
      <c r="AP254">
        <v>0.26401814241234101</v>
      </c>
      <c r="AQ254">
        <v>1.3764347726763499</v>
      </c>
      <c r="AR254">
        <v>0.13318852353930699</v>
      </c>
      <c r="AS254">
        <v>72.615047587644597</v>
      </c>
      <c r="AT254">
        <v>0.94075341651000599</v>
      </c>
      <c r="AU254">
        <v>10.843821988921301</v>
      </c>
      <c r="AV254">
        <v>0.10302164774037401</v>
      </c>
      <c r="AW254">
        <v>6.6908976062507497</v>
      </c>
      <c r="AX254">
        <v>1.34351494235289</v>
      </c>
    </row>
    <row r="255" spans="1:51" x14ac:dyDescent="0.25">
      <c r="A255" t="s">
        <v>223</v>
      </c>
      <c r="B255">
        <v>72.312682542305893</v>
      </c>
      <c r="C255">
        <v>139.59406103500601</v>
      </c>
      <c r="D255" s="63">
        <v>47.762433545992003</v>
      </c>
      <c r="E255">
        <v>3.0863681952383502</v>
      </c>
      <c r="F255" s="31">
        <f t="shared" si="28"/>
        <v>49.074958757294922</v>
      </c>
      <c r="G255" s="31">
        <f t="shared" si="29"/>
        <v>3.0863681952383502</v>
      </c>
      <c r="H255" s="52">
        <v>0.75694368243468801</v>
      </c>
      <c r="I255" s="52">
        <v>9.0528937447636001E-2</v>
      </c>
      <c r="J255" s="85">
        <v>0.54030306867185507</v>
      </c>
      <c r="K255" s="63">
        <v>63.247063703335897</v>
      </c>
      <c r="L255">
        <v>5.5651191398155797</v>
      </c>
      <c r="M255" s="32">
        <f t="shared" si="30"/>
        <v>64.985110940220807</v>
      </c>
      <c r="N255" s="92">
        <f t="shared" si="31"/>
        <v>5.5651191398155797</v>
      </c>
      <c r="O255" s="50">
        <v>1.3282245711081599</v>
      </c>
      <c r="P255" s="50">
        <v>0.145162125341561</v>
      </c>
      <c r="Q255" s="77">
        <v>0.80510456731248792</v>
      </c>
      <c r="R255" s="61"/>
      <c r="Y255">
        <v>14313.3390217052</v>
      </c>
      <c r="Z255">
        <v>200.213394760017</v>
      </c>
      <c r="AA255">
        <v>51045.601161449398</v>
      </c>
      <c r="AB255">
        <v>810.72964203306105</v>
      </c>
      <c r="AC255">
        <v>351.659187885991</v>
      </c>
      <c r="AD255">
        <v>26.702479053290102</v>
      </c>
      <c r="AE255">
        <v>202113.639791405</v>
      </c>
      <c r="AF255">
        <v>9365.1083811686294</v>
      </c>
      <c r="AG255">
        <v>4.9791486697090001E-3</v>
      </c>
      <c r="AH255">
        <v>3.4118028408260002E-3</v>
      </c>
      <c r="AI255">
        <v>444.04192415161401</v>
      </c>
      <c r="AJ255">
        <v>31.914822672596902</v>
      </c>
      <c r="AK255">
        <v>1.85771492767838</v>
      </c>
      <c r="AL255">
        <v>0.27196002902937899</v>
      </c>
      <c r="AM255">
        <v>7.8792885447165006E-2</v>
      </c>
      <c r="AN255">
        <v>2.3294110905081999E-2</v>
      </c>
      <c r="AO255">
        <v>0.38122803569296398</v>
      </c>
      <c r="AP255">
        <v>4.8812751112622003E-2</v>
      </c>
      <c r="AQ255">
        <v>1.87388180307861</v>
      </c>
      <c r="AR255">
        <v>0.14750980236191999</v>
      </c>
      <c r="AS255">
        <v>68.267953588162399</v>
      </c>
      <c r="AT255">
        <v>0.67538971083106403</v>
      </c>
      <c r="AU255">
        <v>10.0967855890504</v>
      </c>
      <c r="AV255">
        <v>8.2582368673976003E-2</v>
      </c>
      <c r="AW255">
        <v>2.8903853766029001E-2</v>
      </c>
      <c r="AX255">
        <v>2.1743895116569999E-3</v>
      </c>
    </row>
    <row r="256" spans="1:51" x14ac:dyDescent="0.25">
      <c r="A256" t="s">
        <v>224</v>
      </c>
      <c r="B256">
        <v>83.903144375303</v>
      </c>
      <c r="C256">
        <v>242.75946152250401</v>
      </c>
      <c r="D256" s="63">
        <v>30.965556699918601</v>
      </c>
      <c r="E256">
        <v>1.8057582263035199</v>
      </c>
      <c r="F256" s="31">
        <f t="shared" si="28"/>
        <v>31.81649897469898</v>
      </c>
      <c r="G256" s="31">
        <f t="shared" si="29"/>
        <v>1.8057582263035199</v>
      </c>
      <c r="H256" s="52">
        <v>0.50160973426793498</v>
      </c>
      <c r="I256" s="52">
        <v>5.9044154117539001E-2</v>
      </c>
      <c r="J256" s="85">
        <v>0.4954156943086071</v>
      </c>
      <c r="K256" s="63">
        <v>62.255799724984001</v>
      </c>
      <c r="L256">
        <v>5.8047697595411698</v>
      </c>
      <c r="M256" s="32">
        <f t="shared" si="30"/>
        <v>63.966606746786681</v>
      </c>
      <c r="N256" s="92">
        <f t="shared" si="31"/>
        <v>5.8047697595411698</v>
      </c>
      <c r="O256" s="50">
        <v>1.9963704417836401</v>
      </c>
      <c r="P256" s="50">
        <v>0.221851071954006</v>
      </c>
      <c r="Q256" s="77">
        <v>0.83904408824991572</v>
      </c>
      <c r="R256" s="61"/>
      <c r="Y256">
        <v>13601.0504123307</v>
      </c>
      <c r="Z256">
        <v>245.23359307469599</v>
      </c>
      <c r="AA256">
        <v>47702.8939355896</v>
      </c>
      <c r="AB256">
        <v>884.42235730184302</v>
      </c>
      <c r="AC256">
        <v>310.851705574145</v>
      </c>
      <c r="AD256">
        <v>25.7083194333532</v>
      </c>
      <c r="AE256">
        <v>206357.13917000199</v>
      </c>
      <c r="AF256">
        <v>9908.4573656477805</v>
      </c>
      <c r="AG256">
        <v>1.7980515714569999E-3</v>
      </c>
      <c r="AH256">
        <v>2.2206780390539999E-3</v>
      </c>
      <c r="AI256">
        <v>464.22343530439298</v>
      </c>
      <c r="AJ256">
        <v>34.4219238687675</v>
      </c>
      <c r="AK256">
        <v>2.3233628368805501</v>
      </c>
      <c r="AL256">
        <v>0.568190143796937</v>
      </c>
      <c r="AM256">
        <v>2.0228894280232002E-2</v>
      </c>
      <c r="AN256">
        <v>1.289228175808E-2</v>
      </c>
      <c r="AO256">
        <v>0.32398024303249001</v>
      </c>
      <c r="AP256">
        <v>5.2795874722201E-2</v>
      </c>
      <c r="AQ256">
        <v>2.1915359918881498</v>
      </c>
      <c r="AR256">
        <v>0.13720764928799001</v>
      </c>
      <c r="AS256">
        <v>72.607019760023306</v>
      </c>
      <c r="AT256">
        <v>1.0286789251647599</v>
      </c>
      <c r="AU256">
        <v>10.575296074733499</v>
      </c>
      <c r="AV256">
        <v>0.13200078245232499</v>
      </c>
      <c r="AW256">
        <v>4.6442618507066998E-2</v>
      </c>
      <c r="AX256">
        <v>3.2174791887539999E-3</v>
      </c>
    </row>
    <row r="257" spans="1:50" x14ac:dyDescent="0.25">
      <c r="A257" t="s">
        <v>225</v>
      </c>
      <c r="B257">
        <v>5672.7249032130503</v>
      </c>
      <c r="C257">
        <v>29393.844077932099</v>
      </c>
      <c r="D257" s="63">
        <v>8.3063313662882998E-2</v>
      </c>
      <c r="E257">
        <v>3.2171312734873003E-2</v>
      </c>
      <c r="F257" s="31">
        <f t="shared" si="28"/>
        <v>8.5345917065239266E-2</v>
      </c>
      <c r="G257" s="31">
        <f t="shared" si="29"/>
        <v>3.2171312734873003E-2</v>
      </c>
      <c r="H257" s="52">
        <v>0.28161701619968799</v>
      </c>
      <c r="I257" s="52">
        <v>1.4970988348219E-2</v>
      </c>
      <c r="J257" s="85">
        <v>0.13725622485168001</v>
      </c>
      <c r="K257" s="63">
        <v>0.29537955145952499</v>
      </c>
      <c r="L257">
        <v>0.113968084816144</v>
      </c>
      <c r="M257" s="32">
        <f t="shared" si="30"/>
        <v>0.30349666525400226</v>
      </c>
      <c r="N257" s="92">
        <f t="shared" si="31"/>
        <v>0.113968084816144</v>
      </c>
      <c r="O257" s="50">
        <v>3.5506110396867698</v>
      </c>
      <c r="P257" s="50">
        <v>0.12451309030207799</v>
      </c>
      <c r="Q257" s="77">
        <v>9.0888532114302353E-2</v>
      </c>
      <c r="R257" s="61"/>
      <c r="Y257">
        <v>13189.8910637228</v>
      </c>
      <c r="Z257">
        <v>179.225280528404</v>
      </c>
      <c r="AA257">
        <v>54589.5080925488</v>
      </c>
      <c r="AB257">
        <v>1154.60404645063</v>
      </c>
      <c r="AC257">
        <v>262.701610316906</v>
      </c>
      <c r="AD257">
        <v>16.388896966548199</v>
      </c>
      <c r="AE257">
        <v>194594.558198129</v>
      </c>
      <c r="AF257">
        <v>8990.3986798845399</v>
      </c>
      <c r="AG257">
        <v>4.0926336362840003E-3</v>
      </c>
      <c r="AH257">
        <v>2.6364011734799999E-3</v>
      </c>
      <c r="AI257">
        <v>319.57241614510002</v>
      </c>
      <c r="AJ257">
        <v>31.077054841841701</v>
      </c>
      <c r="AK257">
        <v>239.19138989554801</v>
      </c>
      <c r="AL257">
        <v>69.150365969013194</v>
      </c>
      <c r="AM257">
        <v>0.462212505093054</v>
      </c>
      <c r="AN257">
        <v>4.8550114844796002E-2</v>
      </c>
      <c r="AO257">
        <v>0.72524013796867104</v>
      </c>
      <c r="AP257">
        <v>9.0339712758866E-2</v>
      </c>
      <c r="AQ257">
        <v>1.7487640307085399</v>
      </c>
      <c r="AR257">
        <v>0.10838906095464799</v>
      </c>
      <c r="AS257">
        <v>29.5706300344232</v>
      </c>
      <c r="AT257">
        <v>0.29211233403090497</v>
      </c>
      <c r="AU257">
        <v>3.6538654064043299</v>
      </c>
      <c r="AV257">
        <v>3.9945848605960003E-2</v>
      </c>
      <c r="AW257">
        <v>6.0958072673042398</v>
      </c>
      <c r="AX257">
        <v>1.7587393744516899</v>
      </c>
    </row>
    <row r="258" spans="1:50" x14ac:dyDescent="0.25">
      <c r="A258" t="s">
        <v>226</v>
      </c>
      <c r="B258">
        <v>5181.46347154261</v>
      </c>
      <c r="C258">
        <v>25000.346745753199</v>
      </c>
      <c r="D258" s="63">
        <v>0.20954060432982699</v>
      </c>
      <c r="E258">
        <v>5.9624335457702002E-2</v>
      </c>
      <c r="F258" s="31">
        <f t="shared" si="28"/>
        <v>0.21529883952757328</v>
      </c>
      <c r="G258" s="31">
        <f t="shared" si="29"/>
        <v>5.9624335457702002E-2</v>
      </c>
      <c r="H258" s="52">
        <v>0.285963641693744</v>
      </c>
      <c r="I258" s="52">
        <v>4.1044496987837999E-2</v>
      </c>
      <c r="J258" s="85">
        <v>0.50441588980899377</v>
      </c>
      <c r="K258" s="63">
        <v>0.73359941021258501</v>
      </c>
      <c r="L258">
        <v>0.192793873048899</v>
      </c>
      <c r="M258" s="32">
        <f t="shared" si="30"/>
        <v>0.75375892993165028</v>
      </c>
      <c r="N258" s="92">
        <f t="shared" si="31"/>
        <v>0.192793873048899</v>
      </c>
      <c r="O258" s="50">
        <v>3.4945978896287602</v>
      </c>
      <c r="P258" s="50">
        <v>0.28390957958832302</v>
      </c>
      <c r="Q258" s="77">
        <v>0.30913528722231698</v>
      </c>
      <c r="R258" s="61"/>
      <c r="Y258">
        <v>14854.687841287599</v>
      </c>
      <c r="Z258">
        <v>201.84667050352601</v>
      </c>
      <c r="AA258">
        <v>57331.149489699797</v>
      </c>
      <c r="AB258">
        <v>800.02412444935499</v>
      </c>
      <c r="AC258">
        <v>179.63414429843101</v>
      </c>
      <c r="AD258">
        <v>13.972743864308301</v>
      </c>
      <c r="AE258">
        <v>193750.14818363899</v>
      </c>
      <c r="AF258">
        <v>8951.3863727067692</v>
      </c>
      <c r="AG258">
        <v>5.5441644831229998E-3</v>
      </c>
      <c r="AH258">
        <v>3.037743264343E-3</v>
      </c>
      <c r="AI258">
        <v>364.37048276072602</v>
      </c>
      <c r="AJ258">
        <v>25.224410010764402</v>
      </c>
      <c r="AK258">
        <v>221.56748793985699</v>
      </c>
      <c r="AL258">
        <v>6.3104586193104399</v>
      </c>
      <c r="AM258">
        <v>7.0463972454439996E-3</v>
      </c>
      <c r="AN258">
        <v>5.8886533439829998E-3</v>
      </c>
      <c r="AO258">
        <v>0.171337517526787</v>
      </c>
      <c r="AP258">
        <v>2.7277970267916E-2</v>
      </c>
      <c r="AQ258">
        <v>1.1762695638629399</v>
      </c>
      <c r="AR258">
        <v>8.6710125314195002E-2</v>
      </c>
      <c r="AS258">
        <v>59.082843564104301</v>
      </c>
      <c r="AT258">
        <v>0.56082115556277101</v>
      </c>
      <c r="AU258">
        <v>8.8012493184909104</v>
      </c>
      <c r="AV258">
        <v>8.8164396627068001E-2</v>
      </c>
      <c r="AW258">
        <v>5.1780136540640598</v>
      </c>
      <c r="AX258">
        <v>3.4464714663279601</v>
      </c>
    </row>
    <row r="259" spans="1:50" x14ac:dyDescent="0.25">
      <c r="A259" t="s">
        <v>227</v>
      </c>
      <c r="B259">
        <v>51.324327783330503</v>
      </c>
      <c r="C259">
        <v>159.25316363360801</v>
      </c>
      <c r="D259" s="63">
        <v>19.927853005873299</v>
      </c>
      <c r="E259">
        <v>1.1974101728272999</v>
      </c>
      <c r="F259" s="31">
        <f t="shared" si="28"/>
        <v>20.475476054689711</v>
      </c>
      <c r="G259" s="31">
        <f t="shared" si="29"/>
        <v>1.1974101728272999</v>
      </c>
      <c r="H259" s="52">
        <v>0.47016752715823001</v>
      </c>
      <c r="I259" s="52">
        <v>6.6862899111960999E-2</v>
      </c>
      <c r="J259" s="85">
        <v>0.42252251846489969</v>
      </c>
      <c r="K259" s="63">
        <v>42.297532543870702</v>
      </c>
      <c r="L259">
        <v>7.2112214743124801</v>
      </c>
      <c r="M259" s="32">
        <f t="shared" si="30"/>
        <v>43.459880726700987</v>
      </c>
      <c r="N259" s="92">
        <f t="shared" si="31"/>
        <v>7.2112214743124801</v>
      </c>
      <c r="O259" s="50">
        <v>2.1155827612205802</v>
      </c>
      <c r="P259" s="50">
        <v>0.25800679947963401</v>
      </c>
      <c r="Q259" s="77">
        <v>0.71533146921486324</v>
      </c>
      <c r="R259" s="61"/>
      <c r="Y259">
        <v>14523.9771792835</v>
      </c>
      <c r="Z259">
        <v>203.59155433360499</v>
      </c>
      <c r="AA259">
        <v>61364.996387711602</v>
      </c>
      <c r="AB259">
        <v>907.12059440539497</v>
      </c>
      <c r="AC259">
        <v>239.455279522398</v>
      </c>
      <c r="AD259">
        <v>19.237782463843001</v>
      </c>
      <c r="AE259">
        <v>189911.47896990899</v>
      </c>
      <c r="AF259">
        <v>8798.3745549752803</v>
      </c>
      <c r="AG259">
        <v>4.0723788913480004E-3</v>
      </c>
      <c r="AH259">
        <v>3.0668294912600002E-3</v>
      </c>
      <c r="AI259">
        <v>313.68518211835101</v>
      </c>
      <c r="AJ259">
        <v>23.0557177044574</v>
      </c>
      <c r="AK259">
        <v>1.9487294254621901</v>
      </c>
      <c r="AL259">
        <v>0.318039274352167</v>
      </c>
      <c r="AM259">
        <v>1.372076970422E-3</v>
      </c>
      <c r="AN259">
        <v>3.050685603716E-3</v>
      </c>
      <c r="AO259">
        <v>0.15899139639686799</v>
      </c>
      <c r="AP259">
        <v>3.082998782594E-2</v>
      </c>
      <c r="AQ259">
        <v>1.0694733161446801</v>
      </c>
      <c r="AR259">
        <v>9.5597736190279003E-2</v>
      </c>
      <c r="AS259">
        <v>34.985682859918597</v>
      </c>
      <c r="AT259">
        <v>0.38282671590454698</v>
      </c>
      <c r="AU259">
        <v>4.6674118143509302</v>
      </c>
      <c r="AV259">
        <v>4.9864966148170001E-2</v>
      </c>
      <c r="AW259">
        <v>3.1921269869021003E-2</v>
      </c>
      <c r="AX259">
        <v>2.317646198947E-3</v>
      </c>
    </row>
    <row r="260" spans="1:50" x14ac:dyDescent="0.25">
      <c r="A260" t="s">
        <v>228</v>
      </c>
      <c r="B260">
        <v>64.098838384047397</v>
      </c>
      <c r="C260">
        <v>87.609057163146403</v>
      </c>
      <c r="D260" s="63">
        <v>88.732266574173295</v>
      </c>
      <c r="E260">
        <v>7.66577973302104</v>
      </c>
      <c r="F260" s="31">
        <f t="shared" si="28"/>
        <v>91.17065440930125</v>
      </c>
      <c r="G260" s="31">
        <f t="shared" si="29"/>
        <v>7.66577973302104</v>
      </c>
      <c r="H260" s="52">
        <v>1.07466404213112</v>
      </c>
      <c r="I260" s="52">
        <v>0.144524773489738</v>
      </c>
      <c r="J260" s="85">
        <v>0.64239948084851062</v>
      </c>
      <c r="K260" s="63">
        <v>83.825249745940994</v>
      </c>
      <c r="L260">
        <v>8.4983503304791803</v>
      </c>
      <c r="M260" s="32">
        <f t="shared" si="30"/>
        <v>86.128791367817669</v>
      </c>
      <c r="N260" s="92">
        <f t="shared" si="31"/>
        <v>8.4983503304791803</v>
      </c>
      <c r="O260" s="50">
        <v>0.93745278403106702</v>
      </c>
      <c r="P260" s="50">
        <v>0.14604642814676699</v>
      </c>
      <c r="Q260" s="77">
        <v>0.65075608453710687</v>
      </c>
      <c r="R260" s="61"/>
      <c r="Y260">
        <v>15277.9137121565</v>
      </c>
      <c r="Z260">
        <v>217.33505443616099</v>
      </c>
      <c r="AA260">
        <v>50842.982425959301</v>
      </c>
      <c r="AB260">
        <v>854.40659750394798</v>
      </c>
      <c r="AC260">
        <v>313.51297353239102</v>
      </c>
      <c r="AD260">
        <v>24.498929594309601</v>
      </c>
      <c r="AE260">
        <v>199671.59616736599</v>
      </c>
      <c r="AF260">
        <v>9263.1891808790606</v>
      </c>
      <c r="AG260">
        <v>1.5081063808780001E-3</v>
      </c>
      <c r="AH260">
        <v>2.0411409474550002E-3</v>
      </c>
      <c r="AI260">
        <v>414.30937339364601</v>
      </c>
      <c r="AJ260">
        <v>29.982734967141699</v>
      </c>
      <c r="AK260">
        <v>1.20337530635121</v>
      </c>
      <c r="AL260">
        <v>0.23603913410640101</v>
      </c>
      <c r="AM260">
        <v>2.8012854259290999E-2</v>
      </c>
      <c r="AN260">
        <v>1.5065011054183E-2</v>
      </c>
      <c r="AO260">
        <v>0.33937364381219598</v>
      </c>
      <c r="AP260">
        <v>5.4780744886302003E-2</v>
      </c>
      <c r="AQ260">
        <v>1.8165432775263299</v>
      </c>
      <c r="AR260">
        <v>0.12362789639559101</v>
      </c>
      <c r="AS260">
        <v>76.8793140143176</v>
      </c>
      <c r="AT260">
        <v>0.770816855575855</v>
      </c>
      <c r="AU260">
        <v>11.885757213508301</v>
      </c>
      <c r="AV260">
        <v>0.13299314439121401</v>
      </c>
      <c r="AW260">
        <v>1.8286511922802E-2</v>
      </c>
      <c r="AX260">
        <v>1.7648607359260001E-3</v>
      </c>
    </row>
    <row r="261" spans="1:50" x14ac:dyDescent="0.25">
      <c r="A261" t="s">
        <v>229</v>
      </c>
      <c r="B261">
        <v>68.7696377118762</v>
      </c>
      <c r="C261">
        <v>107.418016689404</v>
      </c>
      <c r="D261" s="63">
        <v>63.860110036337801</v>
      </c>
      <c r="E261">
        <v>4.7033350728469498</v>
      </c>
      <c r="F261" s="31">
        <f t="shared" si="28"/>
        <v>65.615003960211283</v>
      </c>
      <c r="G261" s="31">
        <f t="shared" si="29"/>
        <v>4.7033350728469498</v>
      </c>
      <c r="H261" s="52">
        <v>0.93068796821034305</v>
      </c>
      <c r="I261" s="52">
        <v>0.115378470142254</v>
      </c>
      <c r="J261" s="85">
        <v>0.59409456655189641</v>
      </c>
      <c r="K261" s="63">
        <v>68.4346148356626</v>
      </c>
      <c r="L261">
        <v>6.2981276614128197</v>
      </c>
      <c r="M261" s="32">
        <f t="shared" si="30"/>
        <v>70.315217447988019</v>
      </c>
      <c r="N261" s="92">
        <f t="shared" si="31"/>
        <v>6.2981276614128197</v>
      </c>
      <c r="O261" s="50">
        <v>1.0708501817677101</v>
      </c>
      <c r="P261" s="50">
        <v>0.15238331488814799</v>
      </c>
      <c r="Q261" s="77">
        <v>0.64673584184762156</v>
      </c>
      <c r="R261" s="61"/>
      <c r="Y261">
        <v>12948.4389078431</v>
      </c>
      <c r="Z261">
        <v>181.90743842989099</v>
      </c>
      <c r="AA261">
        <v>49285.150063283101</v>
      </c>
      <c r="AB261">
        <v>1129.5592617657101</v>
      </c>
      <c r="AC261">
        <v>267.36635411473901</v>
      </c>
      <c r="AD261">
        <v>17.349497568684701</v>
      </c>
      <c r="AE261">
        <v>199053.254345297</v>
      </c>
      <c r="AF261">
        <v>9223.7700808621994</v>
      </c>
      <c r="AG261">
        <v>1.670678381591E-3</v>
      </c>
      <c r="AH261">
        <v>2.0075093912849998E-3</v>
      </c>
      <c r="AI261">
        <v>447.71214332335899</v>
      </c>
      <c r="AJ261">
        <v>43.825653655350401</v>
      </c>
      <c r="AK261">
        <v>1.7085958155621399</v>
      </c>
      <c r="AL261">
        <v>0.26602031904955897</v>
      </c>
      <c r="AM261">
        <v>6.9244429958E-3</v>
      </c>
      <c r="AN261">
        <v>7.0885997869319997E-3</v>
      </c>
      <c r="AO261">
        <v>0.35249589800999398</v>
      </c>
      <c r="AP261">
        <v>5.1874148117932999E-2</v>
      </c>
      <c r="AQ261">
        <v>2.0332542393059101</v>
      </c>
      <c r="AR261">
        <v>0.15118625267562899</v>
      </c>
      <c r="AS261">
        <v>69.367088989154496</v>
      </c>
      <c r="AT261">
        <v>0.63631770103022101</v>
      </c>
      <c r="AU261">
        <v>10.066590576501101</v>
      </c>
      <c r="AV261">
        <v>9.0357226776165006E-2</v>
      </c>
      <c r="AW261">
        <v>2.1578623412827999E-2</v>
      </c>
      <c r="AX261">
        <v>1.741667264166E-3</v>
      </c>
    </row>
    <row r="262" spans="1:50" x14ac:dyDescent="0.25">
      <c r="A262" t="s">
        <v>230</v>
      </c>
      <c r="B262">
        <v>138.00946786712399</v>
      </c>
      <c r="C262">
        <v>303.969748047976</v>
      </c>
      <c r="D262" s="63">
        <v>39.538472760605899</v>
      </c>
      <c r="E262">
        <v>1.8751448900297101</v>
      </c>
      <c r="F262" s="31">
        <f t="shared" si="28"/>
        <v>40.625001198582943</v>
      </c>
      <c r="G262" s="31">
        <f t="shared" si="29"/>
        <v>1.8751448900297101</v>
      </c>
      <c r="H262" s="52">
        <v>0.66305787647460401</v>
      </c>
      <c r="I262" s="52">
        <v>5.4352904677947997E-2</v>
      </c>
      <c r="J262" s="85">
        <v>0.5785536275723776</v>
      </c>
      <c r="K262" s="63">
        <v>59.467045832848598</v>
      </c>
      <c r="L262">
        <v>3.9991230815771899</v>
      </c>
      <c r="M262" s="32">
        <f t="shared" si="30"/>
        <v>61.101217107269974</v>
      </c>
      <c r="N262" s="92">
        <f t="shared" si="31"/>
        <v>3.9991230815771899</v>
      </c>
      <c r="O262" s="50">
        <v>1.5047155238266801</v>
      </c>
      <c r="P262" s="50">
        <v>0.124449957255915</v>
      </c>
      <c r="Q262" s="77">
        <v>0.8131076667002114</v>
      </c>
      <c r="R262" s="61"/>
      <c r="Y262">
        <v>12660.3523798064</v>
      </c>
      <c r="Z262">
        <v>179.30036349377599</v>
      </c>
      <c r="AA262">
        <v>49536.361431470599</v>
      </c>
      <c r="AB262">
        <v>1073.2091971987099</v>
      </c>
      <c r="AC262">
        <v>423.61902586389101</v>
      </c>
      <c r="AD262">
        <v>46.686614345771297</v>
      </c>
      <c r="AE262">
        <v>199511.08727028899</v>
      </c>
      <c r="AF262">
        <v>9248.9895241505492</v>
      </c>
      <c r="AG262">
        <v>8.5516212239045999E-2</v>
      </c>
      <c r="AH262">
        <v>1.4588777531798E-2</v>
      </c>
      <c r="AI262">
        <v>674.26322853489398</v>
      </c>
      <c r="AJ262">
        <v>62.648892096137999</v>
      </c>
      <c r="AK262">
        <v>3.3618455634335001</v>
      </c>
      <c r="AL262">
        <v>0.41480580345479501</v>
      </c>
      <c r="AM262">
        <v>1.7373589402204801</v>
      </c>
      <c r="AN262">
        <v>0.14506480080905801</v>
      </c>
      <c r="AO262">
        <v>2.3763752114733601</v>
      </c>
      <c r="AP262">
        <v>0.12885148691602999</v>
      </c>
      <c r="AQ262">
        <v>2.2876948566199302</v>
      </c>
      <c r="AR262">
        <v>0.15241340643485499</v>
      </c>
      <c r="AS262">
        <v>118.727038255555</v>
      </c>
      <c r="AT262">
        <v>1.45074229950903</v>
      </c>
      <c r="AU262">
        <v>17.360101099567</v>
      </c>
      <c r="AV262">
        <v>0.230833149258939</v>
      </c>
      <c r="AW262">
        <v>6.0112401862938002E-2</v>
      </c>
      <c r="AX262">
        <v>3.0094015893150001E-3</v>
      </c>
    </row>
    <row r="263" spans="1:50" x14ac:dyDescent="0.25">
      <c r="A263" t="s">
        <v>231</v>
      </c>
      <c r="B263">
        <v>3066.99871161996</v>
      </c>
      <c r="C263">
        <v>15927.8550908705</v>
      </c>
      <c r="D263" s="63">
        <v>0.56586247351876096</v>
      </c>
      <c r="E263">
        <v>0.19649474731921601</v>
      </c>
      <c r="F263" s="31">
        <f t="shared" si="28"/>
        <v>0.58141253467526444</v>
      </c>
      <c r="G263" s="31">
        <f t="shared" si="29"/>
        <v>0.19649474731921601</v>
      </c>
      <c r="H263" s="52">
        <v>0.28324011360794998</v>
      </c>
      <c r="I263" s="52">
        <v>1.6387723825609001E-2</v>
      </c>
      <c r="J263" s="85">
        <v>0.1666187318830411</v>
      </c>
      <c r="K263" s="63">
        <v>1.99813483479315</v>
      </c>
      <c r="L263">
        <v>0.57630349922456103</v>
      </c>
      <c r="M263" s="32">
        <f t="shared" si="30"/>
        <v>2.0530441463910027</v>
      </c>
      <c r="N263" s="92">
        <f t="shared" si="31"/>
        <v>0.57630349922456103</v>
      </c>
      <c r="O263" s="50">
        <v>3.53061403850942</v>
      </c>
      <c r="P263" s="50">
        <v>0.10043947293387299</v>
      </c>
      <c r="Q263" s="77">
        <v>9.8634243039668987E-2</v>
      </c>
      <c r="R263" s="61"/>
      <c r="Y263">
        <v>12982.307571761699</v>
      </c>
      <c r="Z263">
        <v>176.404619660164</v>
      </c>
      <c r="AA263">
        <v>48576.535716631501</v>
      </c>
      <c r="AB263">
        <v>1023.5349820389</v>
      </c>
      <c r="AC263">
        <v>459.12982624906198</v>
      </c>
      <c r="AD263">
        <v>35.456308570337796</v>
      </c>
      <c r="AE263">
        <v>202918.58692181599</v>
      </c>
      <c r="AF263">
        <v>9374.9743717317997</v>
      </c>
      <c r="AG263">
        <v>2.7182095012670002E-3</v>
      </c>
      <c r="AH263">
        <v>2.1061426286120002E-3</v>
      </c>
      <c r="AI263">
        <v>503.65681324802199</v>
      </c>
      <c r="AJ263">
        <v>47.101975947754497</v>
      </c>
      <c r="AK263">
        <v>124.635608364224</v>
      </c>
      <c r="AL263">
        <v>20.173659959667599</v>
      </c>
      <c r="AM263">
        <v>2.7543269332828999E-2</v>
      </c>
      <c r="AN263">
        <v>1.1558938853666999E-2</v>
      </c>
      <c r="AO263">
        <v>0.357368696787774</v>
      </c>
      <c r="AP263">
        <v>4.4609106230398002E-2</v>
      </c>
      <c r="AQ263">
        <v>2.23727732293335</v>
      </c>
      <c r="AR263">
        <v>0.10640912343508301</v>
      </c>
      <c r="AS263">
        <v>86.362319274666305</v>
      </c>
      <c r="AT263">
        <v>0.76772819497891298</v>
      </c>
      <c r="AU263">
        <v>13.1094080268744</v>
      </c>
      <c r="AV263">
        <v>0.101760845783761</v>
      </c>
      <c r="AW263">
        <v>3.1826713051189</v>
      </c>
      <c r="AX263">
        <v>0.50719973678163799</v>
      </c>
    </row>
    <row r="264" spans="1:50" x14ac:dyDescent="0.25">
      <c r="A264" t="s">
        <v>232</v>
      </c>
      <c r="B264">
        <v>83.213418601933299</v>
      </c>
      <c r="C264">
        <v>125.269378409154</v>
      </c>
      <c r="D264" s="63">
        <v>74.337529522861999</v>
      </c>
      <c r="E264">
        <v>4.2103659830761604</v>
      </c>
      <c r="F264" s="31">
        <f t="shared" si="28"/>
        <v>76.380345903873632</v>
      </c>
      <c r="G264" s="31">
        <f t="shared" si="29"/>
        <v>4.2103659830761604</v>
      </c>
      <c r="H264" s="52">
        <v>0.96935134391099298</v>
      </c>
      <c r="I264" s="52">
        <v>9.1404977807641993E-2</v>
      </c>
      <c r="J264" s="85">
        <v>0.60065222950874275</v>
      </c>
      <c r="K264" s="63">
        <v>76.577234942932293</v>
      </c>
      <c r="L264">
        <v>5.31798268163665</v>
      </c>
      <c r="M264" s="32">
        <f t="shared" si="30"/>
        <v>78.681599063694307</v>
      </c>
      <c r="N264" s="92">
        <f t="shared" si="31"/>
        <v>5.31798268163665</v>
      </c>
      <c r="O264" s="50">
        <v>1.0285769376698799</v>
      </c>
      <c r="P264" s="50">
        <v>9.6701073633310999E-2</v>
      </c>
      <c r="Q264" s="77">
        <v>0.73867384972195527</v>
      </c>
      <c r="R264" s="61"/>
      <c r="Y264">
        <v>13313.945388820301</v>
      </c>
      <c r="Z264">
        <v>183.22377058820899</v>
      </c>
      <c r="AA264">
        <v>49047.185885893101</v>
      </c>
      <c r="AB264">
        <v>718.04132581033605</v>
      </c>
      <c r="AC264">
        <v>365.92138368402698</v>
      </c>
      <c r="AD264">
        <v>27.9016064149905</v>
      </c>
      <c r="AE264">
        <v>200977.39959209101</v>
      </c>
      <c r="AF264">
        <v>9285.2902193682003</v>
      </c>
      <c r="AG264">
        <v>3.248072342271E-3</v>
      </c>
      <c r="AH264">
        <v>2.3467836902009999E-3</v>
      </c>
      <c r="AI264">
        <v>616.96014267848</v>
      </c>
      <c r="AJ264">
        <v>42.2396190268122</v>
      </c>
      <c r="AK264">
        <v>1.91417248268056</v>
      </c>
      <c r="AL264">
        <v>0.27550426337594702</v>
      </c>
      <c r="AM264">
        <v>1.3536299602428E-2</v>
      </c>
      <c r="AN264">
        <v>8.2662969432540003E-3</v>
      </c>
      <c r="AO264">
        <v>0.33934185179527698</v>
      </c>
      <c r="AP264">
        <v>4.8225732155981998E-2</v>
      </c>
      <c r="AQ264">
        <v>2.1945159089567698</v>
      </c>
      <c r="AR264">
        <v>0.11380380212145</v>
      </c>
      <c r="AS264">
        <v>98.706437553978901</v>
      </c>
      <c r="AT264">
        <v>0.95685234099904104</v>
      </c>
      <c r="AU264">
        <v>14.186462450196499</v>
      </c>
      <c r="AV264">
        <v>0.13421881873793201</v>
      </c>
      <c r="AW264">
        <v>2.6144711053627E-2</v>
      </c>
      <c r="AX264">
        <v>1.719282783037E-3</v>
      </c>
    </row>
    <row r="265" spans="1:50" x14ac:dyDescent="0.25">
      <c r="A265" t="s">
        <v>233</v>
      </c>
      <c r="B265">
        <v>66.961618412146507</v>
      </c>
      <c r="C265">
        <v>162.791321502367</v>
      </c>
      <c r="D265" s="63">
        <v>32.763431974699003</v>
      </c>
      <c r="E265">
        <v>1.62700756159466</v>
      </c>
      <c r="F265" s="31">
        <f t="shared" si="28"/>
        <v>33.663780371607878</v>
      </c>
      <c r="G265" s="31">
        <f t="shared" si="29"/>
        <v>1.62700756159466</v>
      </c>
      <c r="H265" s="52">
        <v>0.60123592088214195</v>
      </c>
      <c r="I265" s="52">
        <v>5.5538980307860003E-2</v>
      </c>
      <c r="J265" s="85">
        <v>0.53758507296943647</v>
      </c>
      <c r="K265" s="63">
        <v>54.589137102425198</v>
      </c>
      <c r="L265">
        <v>4.2168478360544697</v>
      </c>
      <c r="M265" s="32">
        <f t="shared" si="30"/>
        <v>56.089262062373294</v>
      </c>
      <c r="N265" s="92">
        <f t="shared" si="31"/>
        <v>4.2168478360544697</v>
      </c>
      <c r="O265" s="50">
        <v>1.66382345860646</v>
      </c>
      <c r="P265" s="50">
        <v>0.15358490125257099</v>
      </c>
      <c r="Q265" s="77">
        <v>0.83683612707394328</v>
      </c>
      <c r="R265" s="61"/>
      <c r="Y265">
        <v>13033.289412795901</v>
      </c>
      <c r="Z265">
        <v>177.09736493888201</v>
      </c>
      <c r="AA265">
        <v>54648.890850260301</v>
      </c>
      <c r="AB265">
        <v>897.85754065419803</v>
      </c>
      <c r="AC265">
        <v>309.099007683259</v>
      </c>
      <c r="AD265">
        <v>23.1571758127313</v>
      </c>
      <c r="AE265">
        <v>199885.13885185099</v>
      </c>
      <c r="AF265">
        <v>9234.82704296661</v>
      </c>
      <c r="AG265">
        <v>1.1645207722998001</v>
      </c>
      <c r="AH265">
        <v>4.5256533489594998E-2</v>
      </c>
      <c r="AI265">
        <v>545.37736071817994</v>
      </c>
      <c r="AJ265">
        <v>36.162472680559503</v>
      </c>
      <c r="AK265">
        <v>1.93715467269554</v>
      </c>
      <c r="AL265">
        <v>0.24662128249852999</v>
      </c>
      <c r="AM265">
        <v>0.90788499669410705</v>
      </c>
      <c r="AN265">
        <v>6.7788132535333001E-2</v>
      </c>
      <c r="AO265">
        <v>1.2336905072822999</v>
      </c>
      <c r="AP265">
        <v>7.4700568589397998E-2</v>
      </c>
      <c r="AQ265">
        <v>2.2172626018022998</v>
      </c>
      <c r="AR265">
        <v>0.17450033679068699</v>
      </c>
      <c r="AS265">
        <v>61.166951997453197</v>
      </c>
      <c r="AT265">
        <v>0.71489211611672798</v>
      </c>
      <c r="AU265">
        <v>8.0899749689531006</v>
      </c>
      <c r="AV265">
        <v>0.108877822983957</v>
      </c>
      <c r="AW265">
        <v>3.3650176904446001E-2</v>
      </c>
      <c r="AX265">
        <v>1.7732642974289999E-3</v>
      </c>
    </row>
    <row r="266" spans="1:50" x14ac:dyDescent="0.25">
      <c r="A266" t="s">
        <v>234</v>
      </c>
      <c r="B266">
        <v>31091.9347579188</v>
      </c>
      <c r="C266">
        <v>160701.76729160501</v>
      </c>
      <c r="D266" s="63">
        <v>4.1728894492240001E-2</v>
      </c>
      <c r="E266">
        <v>4.1693880012649998E-3</v>
      </c>
      <c r="F266" s="31">
        <f t="shared" si="28"/>
        <v>4.2875616340240577E-2</v>
      </c>
      <c r="G266" s="31">
        <f t="shared" si="29"/>
        <v>4.1693880012649998E-3</v>
      </c>
      <c r="H266" s="52">
        <v>0.28338880993030502</v>
      </c>
      <c r="I266" s="52">
        <v>1.7969896740580001E-3</v>
      </c>
      <c r="J266" s="85">
        <v>6.3464001442689252E-2</v>
      </c>
      <c r="K266" s="63">
        <v>0.14755537787292899</v>
      </c>
      <c r="L266">
        <v>1.4583008186264E-2</v>
      </c>
      <c r="M266" s="32">
        <f t="shared" si="30"/>
        <v>0.15161024147896904</v>
      </c>
      <c r="N266" s="92">
        <f t="shared" si="31"/>
        <v>1.4583008186264E-2</v>
      </c>
      <c r="O266" s="50">
        <v>3.5290344877984401</v>
      </c>
      <c r="P266" s="50">
        <v>2.2473897114090001E-2</v>
      </c>
      <c r="Q266" s="77">
        <v>6.4436272400604663E-2</v>
      </c>
      <c r="R266" s="61"/>
      <c r="Y266">
        <v>12925.413143576599</v>
      </c>
      <c r="Z266">
        <v>184.99002971358399</v>
      </c>
      <c r="AA266">
        <v>49811.310547415</v>
      </c>
      <c r="AB266">
        <v>695.29753912118497</v>
      </c>
      <c r="AC266">
        <v>230.57738628853701</v>
      </c>
      <c r="AD266">
        <v>18.022116786875301</v>
      </c>
      <c r="AE266">
        <v>201005.770244174</v>
      </c>
      <c r="AF266">
        <v>9364.5470382818003</v>
      </c>
      <c r="AG266">
        <v>9.3009873883018998E-2</v>
      </c>
      <c r="AH266">
        <v>1.2271634741012999E-2</v>
      </c>
      <c r="AI266">
        <v>492.33878212223198</v>
      </c>
      <c r="AJ266">
        <v>32.858273644077798</v>
      </c>
      <c r="AK266">
        <v>1242.0998965895201</v>
      </c>
      <c r="AL266">
        <v>120.72472135958699</v>
      </c>
      <c r="AM266">
        <v>0.68238575061046303</v>
      </c>
      <c r="AN266">
        <v>0.109321344974615</v>
      </c>
      <c r="AO266">
        <v>0.79678611678455602</v>
      </c>
      <c r="AP266">
        <v>7.5125704395529999E-2</v>
      </c>
      <c r="AQ266">
        <v>2.06604328779845</v>
      </c>
      <c r="AR266">
        <v>0.12017992100795701</v>
      </c>
      <c r="AS266">
        <v>68.969752473140105</v>
      </c>
      <c r="AT266">
        <v>0.68370368118051905</v>
      </c>
      <c r="AU266">
        <v>9.8491978293452505</v>
      </c>
      <c r="AV266">
        <v>9.1830942409377003E-2</v>
      </c>
      <c r="AW266">
        <v>32.356513397427399</v>
      </c>
      <c r="AX266">
        <v>3.0241527563244701</v>
      </c>
    </row>
    <row r="267" spans="1:50" x14ac:dyDescent="0.25">
      <c r="A267" s="47"/>
      <c r="C267" s="64"/>
      <c r="D267" s="191" t="s">
        <v>75</v>
      </c>
      <c r="E267" s="191"/>
      <c r="F267" s="194" t="s">
        <v>76</v>
      </c>
      <c r="G267" s="194"/>
      <c r="H267" s="117" t="s">
        <v>420</v>
      </c>
      <c r="I267" s="118"/>
      <c r="J267" s="119"/>
      <c r="K267" s="191" t="s">
        <v>75</v>
      </c>
      <c r="L267" s="191"/>
      <c r="M267" s="195" t="s">
        <v>76</v>
      </c>
      <c r="N267" s="195"/>
      <c r="O267" s="117" t="s">
        <v>420</v>
      </c>
      <c r="P267" s="118">
        <v>471.2</v>
      </c>
      <c r="Q267" s="119">
        <f>P267*SQRT(((6.68/P267)^2)+(($C$2/$B$2))^2)</f>
        <v>7.8619619153731843</v>
      </c>
      <c r="R267" s="191" t="s">
        <v>75</v>
      </c>
      <c r="S267" s="191"/>
      <c r="T267" s="191" t="s">
        <v>76</v>
      </c>
      <c r="U267" s="191"/>
      <c r="V267" s="12"/>
      <c r="W267" s="12"/>
      <c r="X267" s="13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50" ht="17.25" x14ac:dyDescent="0.25">
      <c r="A268" s="66" t="s">
        <v>0</v>
      </c>
      <c r="B268" s="15" t="s">
        <v>77</v>
      </c>
      <c r="C268" s="120" t="s">
        <v>78</v>
      </c>
      <c r="D268" s="15" t="s">
        <v>79</v>
      </c>
      <c r="E268" s="15" t="s">
        <v>80</v>
      </c>
      <c r="F268" s="86" t="s">
        <v>81</v>
      </c>
      <c r="G268" s="86" t="s">
        <v>80</v>
      </c>
      <c r="H268" s="18" t="s">
        <v>82</v>
      </c>
      <c r="I268" s="18" t="s">
        <v>80</v>
      </c>
      <c r="J268" s="19" t="s">
        <v>83</v>
      </c>
      <c r="K268" s="15" t="s">
        <v>84</v>
      </c>
      <c r="L268" s="20" t="s">
        <v>80</v>
      </c>
      <c r="M268" s="90" t="s">
        <v>85</v>
      </c>
      <c r="N268" s="90" t="s">
        <v>80</v>
      </c>
      <c r="O268" s="22" t="s">
        <v>86</v>
      </c>
      <c r="P268" s="23" t="s">
        <v>80</v>
      </c>
      <c r="Q268" s="24" t="s">
        <v>83</v>
      </c>
      <c r="R268" s="15" t="s">
        <v>87</v>
      </c>
      <c r="S268" s="20" t="s">
        <v>80</v>
      </c>
      <c r="T268" s="25" t="s">
        <v>88</v>
      </c>
      <c r="U268" s="25" t="s">
        <v>80</v>
      </c>
      <c r="V268" s="25" t="s">
        <v>89</v>
      </c>
      <c r="W268" s="25" t="s">
        <v>80</v>
      </c>
      <c r="X268" s="26" t="s">
        <v>90</v>
      </c>
      <c r="Y268" s="27" t="s">
        <v>130</v>
      </c>
      <c r="Z268" s="27" t="s">
        <v>80</v>
      </c>
      <c r="AA268" s="27" t="s">
        <v>131</v>
      </c>
      <c r="AB268" s="27" t="s">
        <v>80</v>
      </c>
      <c r="AC268" s="27" t="s">
        <v>132</v>
      </c>
      <c r="AD268" s="27" t="s">
        <v>80</v>
      </c>
      <c r="AE268" s="27" t="s">
        <v>133</v>
      </c>
      <c r="AF268" s="28" t="s">
        <v>80</v>
      </c>
      <c r="AG268" s="28" t="s">
        <v>134</v>
      </c>
      <c r="AH268" s="28" t="s">
        <v>80</v>
      </c>
      <c r="AI268" s="28" t="s">
        <v>91</v>
      </c>
      <c r="AJ268" s="28" t="s">
        <v>80</v>
      </c>
      <c r="AK268" s="28" t="s">
        <v>92</v>
      </c>
      <c r="AL268" s="28" t="s">
        <v>80</v>
      </c>
      <c r="AM268" s="28" t="s">
        <v>93</v>
      </c>
      <c r="AN268" s="28" t="s">
        <v>80</v>
      </c>
      <c r="AO268" s="28" t="s">
        <v>135</v>
      </c>
      <c r="AP268" s="28" t="s">
        <v>80</v>
      </c>
      <c r="AQ268" s="28" t="s">
        <v>136</v>
      </c>
      <c r="AR268" s="28" t="s">
        <v>80</v>
      </c>
      <c r="AS268" s="28" t="s">
        <v>94</v>
      </c>
      <c r="AT268" s="28" t="s">
        <v>80</v>
      </c>
      <c r="AU268" s="28" t="s">
        <v>137</v>
      </c>
      <c r="AV268" s="28" t="s">
        <v>80</v>
      </c>
      <c r="AW268" s="28" t="s">
        <v>138</v>
      </c>
      <c r="AX268" s="29" t="s">
        <v>80</v>
      </c>
    </row>
    <row r="269" spans="1:50" x14ac:dyDescent="0.25">
      <c r="A269" t="s">
        <v>173</v>
      </c>
      <c r="B269">
        <v>122.09777388463399</v>
      </c>
      <c r="C269">
        <v>474.91408313761599</v>
      </c>
      <c r="D269" s="63">
        <v>8.6802195276194105</v>
      </c>
      <c r="E269">
        <v>0.25601196844016</v>
      </c>
      <c r="F269" s="31">
        <f t="shared" ref="F269:F298" si="32">IF(ISNUMBER(D269),(D269*(EXP(B$2*0.00001867)-1)/(EXP(B$3*0.00001867)-1)),"&lt; DL")</f>
        <v>8.9187544205007327</v>
      </c>
      <c r="G269" s="31">
        <f t="shared" ref="G269:G298" si="33">E269</f>
        <v>0.25601196844016</v>
      </c>
      <c r="H269" s="52">
        <v>0.37492995575309501</v>
      </c>
      <c r="I269" s="52">
        <v>2.4222333923427999E-2</v>
      </c>
      <c r="J269" s="85">
        <v>0.45652410494291196</v>
      </c>
      <c r="K269" s="63">
        <v>23.239949655180101</v>
      </c>
      <c r="L269">
        <v>1.3392290719222</v>
      </c>
      <c r="M269" s="32">
        <f t="shared" ref="M269:M298" si="34">IF(ISNUMBER(K269),(K269*(EXP(B$2*0.00001867)-1)/(EXP(B$3*0.00001867)-1)),"&lt; DL")</f>
        <v>23.878590058677595</v>
      </c>
      <c r="N269" s="92">
        <f t="shared" ref="N269:N298" si="35">L269</f>
        <v>1.3392290719222</v>
      </c>
      <c r="O269" s="50">
        <v>2.6742424172230002</v>
      </c>
      <c r="P269" s="50">
        <v>0.172861105652868</v>
      </c>
      <c r="Q269" s="77">
        <v>0.89150374529472709</v>
      </c>
      <c r="Y269">
        <v>14362.583739252599</v>
      </c>
      <c r="Z269">
        <v>195.15992113536899</v>
      </c>
      <c r="AA269">
        <v>62287.312543974498</v>
      </c>
      <c r="AB269">
        <v>813.35428146390097</v>
      </c>
      <c r="AC269">
        <v>289.86115270637703</v>
      </c>
      <c r="AD269">
        <v>21.309107383115599</v>
      </c>
      <c r="AE269">
        <v>203305.98318703199</v>
      </c>
      <c r="AF269">
        <v>9392.8723381685195</v>
      </c>
      <c r="AG269">
        <v>1.7638940229320998E-2</v>
      </c>
      <c r="AH269">
        <v>3.7285712205510002E-3</v>
      </c>
      <c r="AI269">
        <v>460.84246225953899</v>
      </c>
      <c r="AJ269">
        <v>29.482405868796601</v>
      </c>
      <c r="AK269">
        <v>2.6018379103329599</v>
      </c>
      <c r="AL269">
        <v>0.23069407040526299</v>
      </c>
      <c r="AM269">
        <v>0.25592323469717898</v>
      </c>
      <c r="AN269">
        <v>2.4478213056960001E-2</v>
      </c>
      <c r="AO269">
        <v>0.79700012071231696</v>
      </c>
      <c r="AP269">
        <v>4.8189218550938002E-2</v>
      </c>
      <c r="AQ269">
        <v>2.82516363476745</v>
      </c>
      <c r="AR269">
        <v>9.0416889559478006E-2</v>
      </c>
      <c r="AS269">
        <v>24.258229417725399</v>
      </c>
      <c r="AT269">
        <v>0.224474270770228</v>
      </c>
      <c r="AU269">
        <v>2.9598129309509602</v>
      </c>
      <c r="AV269">
        <v>2.1986268948462E-2</v>
      </c>
      <c r="AW269">
        <v>4.6572678820495997E-2</v>
      </c>
      <c r="AX269">
        <v>1.6496820426350001E-3</v>
      </c>
    </row>
    <row r="270" spans="1:50" x14ac:dyDescent="0.25">
      <c r="A270" t="s">
        <v>174</v>
      </c>
      <c r="B270">
        <v>462.63423431940902</v>
      </c>
      <c r="C270">
        <v>431.08183756646901</v>
      </c>
      <c r="D270" s="63">
        <v>147.921399623003</v>
      </c>
      <c r="E270">
        <v>4.9260455219063601</v>
      </c>
      <c r="F270" s="31">
        <f t="shared" si="32"/>
        <v>151.98632161047777</v>
      </c>
      <c r="G270" s="31">
        <f t="shared" si="33"/>
        <v>4.9260455219063601</v>
      </c>
      <c r="H270" s="52">
        <v>1.5610623505485499</v>
      </c>
      <c r="I270" s="52">
        <v>7.2344272292886994E-2</v>
      </c>
      <c r="J270" s="85">
        <v>0.71859387408163578</v>
      </c>
      <c r="K270" s="63">
        <v>94.302919798084403</v>
      </c>
      <c r="L270">
        <v>3.05881643253807</v>
      </c>
      <c r="M270" s="32">
        <f t="shared" si="34"/>
        <v>96.894390762713471</v>
      </c>
      <c r="N270" s="92">
        <f t="shared" si="35"/>
        <v>3.05881643253807</v>
      </c>
      <c r="O270" s="50">
        <v>0.63928884431657096</v>
      </c>
      <c r="P270" s="50">
        <v>3.6885421097581E-2</v>
      </c>
      <c r="Q270" s="77">
        <v>0.56217386948666292</v>
      </c>
      <c r="Y270">
        <v>12011.917004810901</v>
      </c>
      <c r="Z270">
        <v>165.11126377052301</v>
      </c>
      <c r="AA270">
        <v>56293.0551822216</v>
      </c>
      <c r="AB270">
        <v>726.81884607142501</v>
      </c>
      <c r="AC270">
        <v>187.45397962423101</v>
      </c>
      <c r="AD270">
        <v>11.6045120566123</v>
      </c>
      <c r="AE270">
        <v>207753.96449218201</v>
      </c>
      <c r="AF270">
        <v>9608.0492189988199</v>
      </c>
      <c r="AG270">
        <v>2.2893293407499999E-3</v>
      </c>
      <c r="AH270">
        <v>1.4266250245679999E-3</v>
      </c>
      <c r="AI270">
        <v>1623.8515197301499</v>
      </c>
      <c r="AJ270">
        <v>161.90207048113501</v>
      </c>
      <c r="AK270">
        <v>2.00723192313863</v>
      </c>
      <c r="AL270">
        <v>0.18181789239231</v>
      </c>
      <c r="AM270">
        <v>1.5758964526147001E-2</v>
      </c>
      <c r="AN270">
        <v>6.4667159128910003E-3</v>
      </c>
      <c r="AO270">
        <v>0.21948515384288</v>
      </c>
      <c r="AP270">
        <v>2.4933511065871002E-2</v>
      </c>
      <c r="AQ270">
        <v>1.5327851796834</v>
      </c>
      <c r="AR270">
        <v>6.5965980941830996E-2</v>
      </c>
      <c r="AS270">
        <v>287.45804667724798</v>
      </c>
      <c r="AT270">
        <v>2.37693393523841</v>
      </c>
      <c r="AU270">
        <v>44.900043377065501</v>
      </c>
      <c r="AV270">
        <v>0.34078052570183898</v>
      </c>
      <c r="AW270">
        <v>4.1496008669923E-2</v>
      </c>
      <c r="AX270">
        <v>1.7754149990610001E-3</v>
      </c>
    </row>
    <row r="271" spans="1:50" x14ac:dyDescent="0.25">
      <c r="A271" t="s">
        <v>175</v>
      </c>
      <c r="B271">
        <v>307.52828113537799</v>
      </c>
      <c r="C271">
        <v>353.19895706139499</v>
      </c>
      <c r="D271" s="63">
        <v>106.515631262873</v>
      </c>
      <c r="E271">
        <v>3.6058163982299201</v>
      </c>
      <c r="F271" s="31">
        <f t="shared" si="32"/>
        <v>109.44271100004225</v>
      </c>
      <c r="G271" s="31">
        <f t="shared" si="33"/>
        <v>3.6058163982299201</v>
      </c>
      <c r="H271" s="52">
        <v>1.2683838547353701</v>
      </c>
      <c r="I271" s="52">
        <v>6.3274158414777001E-2</v>
      </c>
      <c r="J271" s="85">
        <v>0.67860115058032322</v>
      </c>
      <c r="K271" s="63">
        <v>84.076910257503897</v>
      </c>
      <c r="L271">
        <v>3.0720791360675599</v>
      </c>
      <c r="M271" s="32">
        <f t="shared" si="34"/>
        <v>86.387367581567261</v>
      </c>
      <c r="N271" s="92">
        <f t="shared" si="35"/>
        <v>3.0720791360675599</v>
      </c>
      <c r="O271" s="50">
        <v>0.78756829484660296</v>
      </c>
      <c r="P271" s="50">
        <v>3.9095021455856999E-2</v>
      </c>
      <c r="Q271" s="77">
        <v>0.73607560401266192</v>
      </c>
      <c r="Y271">
        <v>12644.415898208899</v>
      </c>
      <c r="Z271">
        <v>183.94134365229201</v>
      </c>
      <c r="AA271">
        <v>55620.893917432302</v>
      </c>
      <c r="AB271">
        <v>762.52155803256505</v>
      </c>
      <c r="AC271">
        <v>123.28056418089599</v>
      </c>
      <c r="AD271">
        <v>7.9604135896861603</v>
      </c>
      <c r="AE271">
        <v>209779.02767688999</v>
      </c>
      <c r="AF271">
        <v>9788.4701646071007</v>
      </c>
      <c r="AG271">
        <v>5.3053267113359996E-3</v>
      </c>
      <c r="AH271">
        <v>1.9988405434730001E-3</v>
      </c>
      <c r="AI271">
        <v>1278.98216960895</v>
      </c>
      <c r="AJ271">
        <v>127.416015829307</v>
      </c>
      <c r="AK271">
        <v>1.7447638791442099</v>
      </c>
      <c r="AL271">
        <v>0.17036599686345599</v>
      </c>
      <c r="AM271">
        <v>4.6377916466103002E-2</v>
      </c>
      <c r="AN271">
        <v>1.0147419013833999E-2</v>
      </c>
      <c r="AO271">
        <v>0.27327676970411402</v>
      </c>
      <c r="AP271">
        <v>2.3508291007219E-2</v>
      </c>
      <c r="AQ271">
        <v>1.5128794696307699</v>
      </c>
      <c r="AR271">
        <v>6.1861930548991001E-2</v>
      </c>
      <c r="AS271">
        <v>183.538243146761</v>
      </c>
      <c r="AT271">
        <v>1.81687204433266</v>
      </c>
      <c r="AU271">
        <v>26.0607135716354</v>
      </c>
      <c r="AV271">
        <v>0.24368937579786301</v>
      </c>
      <c r="AW271">
        <v>3.3356321007843998E-2</v>
      </c>
      <c r="AX271">
        <v>1.1396295339999999E-3</v>
      </c>
    </row>
    <row r="272" spans="1:50" x14ac:dyDescent="0.25">
      <c r="A272" t="s">
        <v>176</v>
      </c>
      <c r="B272">
        <v>482.34890162309102</v>
      </c>
      <c r="C272">
        <v>394.47918899750999</v>
      </c>
      <c r="D272" s="63">
        <v>167.34028943069401</v>
      </c>
      <c r="E272">
        <v>5.3719593330196203</v>
      </c>
      <c r="F272" s="31">
        <f t="shared" si="32"/>
        <v>171.93884801404209</v>
      </c>
      <c r="G272" s="31">
        <f t="shared" si="33"/>
        <v>5.3719593330196203</v>
      </c>
      <c r="H272" s="52">
        <v>1.7814044536641001</v>
      </c>
      <c r="I272" s="52">
        <v>8.3437640781122993E-2</v>
      </c>
      <c r="J272" s="85">
        <v>0.68538203779690277</v>
      </c>
      <c r="K272" s="63">
        <v>93.849786333442694</v>
      </c>
      <c r="L272">
        <v>3.3149148639795598</v>
      </c>
      <c r="M272" s="32">
        <f t="shared" si="34"/>
        <v>96.428805062030335</v>
      </c>
      <c r="N272" s="92">
        <f t="shared" si="35"/>
        <v>3.3149148639795598</v>
      </c>
      <c r="O272" s="50">
        <v>0.560936748952091</v>
      </c>
      <c r="P272" s="50">
        <v>3.1244806842457E-2</v>
      </c>
      <c r="Q272" s="77">
        <v>0.63412538609746238</v>
      </c>
      <c r="Y272">
        <v>11977.273815708701</v>
      </c>
      <c r="Z272">
        <v>162.748141680256</v>
      </c>
      <c r="AA272">
        <v>56204.975764491501</v>
      </c>
      <c r="AB272">
        <v>702.59131341942305</v>
      </c>
      <c r="AC272">
        <v>183.113896208863</v>
      </c>
      <c r="AD272">
        <v>11.403934606867599</v>
      </c>
      <c r="AE272">
        <v>207806.22945220201</v>
      </c>
      <c r="AF272">
        <v>9607.6470964919408</v>
      </c>
      <c r="AG272">
        <v>5.6323031718510004E-3</v>
      </c>
      <c r="AH272">
        <v>2.0826251279759999E-3</v>
      </c>
      <c r="AI272">
        <v>1693.56775931997</v>
      </c>
      <c r="AJ272">
        <v>168.779007270395</v>
      </c>
      <c r="AK272">
        <v>2.0632813195277202</v>
      </c>
      <c r="AL272">
        <v>0.17506583933265699</v>
      </c>
      <c r="AM272">
        <v>9.4829483810899996E-3</v>
      </c>
      <c r="AN272">
        <v>4.638008956032E-3</v>
      </c>
      <c r="AO272">
        <v>0.182005386906715</v>
      </c>
      <c r="AP272">
        <v>2.2600865171525999E-2</v>
      </c>
      <c r="AQ272">
        <v>1.48687884344023</v>
      </c>
      <c r="AR272">
        <v>6.5899614861691005E-2</v>
      </c>
      <c r="AS272">
        <v>300.07362114453502</v>
      </c>
      <c r="AT272">
        <v>2.49453270067829</v>
      </c>
      <c r="AU272">
        <v>46.682505181401801</v>
      </c>
      <c r="AV272">
        <v>0.37520794269135599</v>
      </c>
      <c r="AW272">
        <v>3.8111528778942999E-2</v>
      </c>
      <c r="AX272">
        <v>1.618195485583E-3</v>
      </c>
    </row>
    <row r="273" spans="1:50" x14ac:dyDescent="0.25">
      <c r="A273" t="s">
        <v>177</v>
      </c>
      <c r="B273">
        <v>245.40939510197401</v>
      </c>
      <c r="C273">
        <v>333.306011339713</v>
      </c>
      <c r="D273" s="63">
        <v>89.114562487510696</v>
      </c>
      <c r="E273">
        <v>3.7159336044022502</v>
      </c>
      <c r="F273" s="31">
        <f t="shared" si="32"/>
        <v>91.563455922692512</v>
      </c>
      <c r="G273" s="31">
        <f t="shared" si="33"/>
        <v>3.7159336044022502</v>
      </c>
      <c r="H273" s="52">
        <v>1.07668580460842</v>
      </c>
      <c r="I273" s="52">
        <v>6.7592493409884005E-2</v>
      </c>
      <c r="J273" s="85">
        <v>0.66421669309765319</v>
      </c>
      <c r="K273" s="63">
        <v>83.074799938071706</v>
      </c>
      <c r="L273">
        <v>3.7051038398755298</v>
      </c>
      <c r="M273" s="32">
        <f t="shared" si="34"/>
        <v>85.357718986525754</v>
      </c>
      <c r="N273" s="92">
        <f t="shared" si="35"/>
        <v>3.7051038398755298</v>
      </c>
      <c r="O273" s="50">
        <v>0.93605151861913705</v>
      </c>
      <c r="P273" s="50">
        <v>5.5020865306276999E-2</v>
      </c>
      <c r="Q273" s="77">
        <v>0.75875823219303773</v>
      </c>
      <c r="Y273">
        <v>13187.5027195279</v>
      </c>
      <c r="Z273">
        <v>181.54072499100499</v>
      </c>
      <c r="AA273">
        <v>58856.501379815199</v>
      </c>
      <c r="AB273">
        <v>793.39866012807204</v>
      </c>
      <c r="AC273">
        <v>128.632597479249</v>
      </c>
      <c r="AD273">
        <v>8.3783331715458793</v>
      </c>
      <c r="AE273">
        <v>205559.22021959201</v>
      </c>
      <c r="AF273">
        <v>9533.9720833680894</v>
      </c>
      <c r="AG273">
        <v>1.9684245405897E-2</v>
      </c>
      <c r="AH273">
        <v>4.2548908428070003E-3</v>
      </c>
      <c r="AI273">
        <v>1168.71980044668</v>
      </c>
      <c r="AJ273">
        <v>116.87226122049699</v>
      </c>
      <c r="AK273">
        <v>1.7915314782300999</v>
      </c>
      <c r="AL273">
        <v>0.214736912316593</v>
      </c>
      <c r="AM273">
        <v>6.1595021998259003E-2</v>
      </c>
      <c r="AN273">
        <v>1.3016597319375999E-2</v>
      </c>
      <c r="AO273">
        <v>0.21782378621033899</v>
      </c>
      <c r="AP273">
        <v>2.6209327759308999E-2</v>
      </c>
      <c r="AQ273">
        <v>1.27094910907863</v>
      </c>
      <c r="AR273">
        <v>6.1854569771564998E-2</v>
      </c>
      <c r="AS273">
        <v>156.14531652344701</v>
      </c>
      <c r="AT273">
        <v>1.29644825785392</v>
      </c>
      <c r="AU273">
        <v>21.2087299623917</v>
      </c>
      <c r="AV273">
        <v>0.161755129723437</v>
      </c>
      <c r="AW273">
        <v>3.2594087576993003E-2</v>
      </c>
      <c r="AX273">
        <v>1.82407415007E-3</v>
      </c>
    </row>
    <row r="274" spans="1:50" x14ac:dyDescent="0.25">
      <c r="A274" t="s">
        <v>178</v>
      </c>
      <c r="B274">
        <v>36051.412988044001</v>
      </c>
      <c r="C274">
        <v>184192.97787492</v>
      </c>
      <c r="D274" s="63">
        <v>0.112185985725061</v>
      </c>
      <c r="E274">
        <v>8.7629933016359993E-3</v>
      </c>
      <c r="F274" s="31">
        <f t="shared" si="32"/>
        <v>0.11526888841001785</v>
      </c>
      <c r="G274" s="31">
        <f t="shared" si="33"/>
        <v>8.7629933016359993E-3</v>
      </c>
      <c r="H274" s="52">
        <v>0.283397837226744</v>
      </c>
      <c r="I274" s="52">
        <v>1.6943640127300001E-3</v>
      </c>
      <c r="J274" s="85">
        <v>7.6541384863511544E-2</v>
      </c>
      <c r="K274" s="63">
        <v>0.39561170796463002</v>
      </c>
      <c r="L274">
        <v>3.0763253452052001E-2</v>
      </c>
      <c r="M274" s="32">
        <f t="shared" si="34"/>
        <v>0.40648322982898777</v>
      </c>
      <c r="N274" s="92">
        <f t="shared" si="35"/>
        <v>3.0763253452052001E-2</v>
      </c>
      <c r="O274" s="50">
        <v>3.52791159631178</v>
      </c>
      <c r="P274" s="50">
        <v>2.1206140967880999E-2</v>
      </c>
      <c r="Q274" s="77">
        <v>7.7300236472259851E-2</v>
      </c>
      <c r="Y274">
        <v>13178.831729196199</v>
      </c>
      <c r="Z274">
        <v>183.38814517896901</v>
      </c>
      <c r="AA274">
        <v>56923.426473428299</v>
      </c>
      <c r="AB274">
        <v>737.510351708082</v>
      </c>
      <c r="AC274">
        <v>639.48084974131598</v>
      </c>
      <c r="AD274">
        <v>50.338608024757399</v>
      </c>
      <c r="AE274">
        <v>205422.63608132501</v>
      </c>
      <c r="AF274">
        <v>9523.7336353776991</v>
      </c>
      <c r="AG274">
        <v>1.6503345396910001E-2</v>
      </c>
      <c r="AH274">
        <v>3.5274107688459998E-3</v>
      </c>
      <c r="AI274">
        <v>1046.92619918635</v>
      </c>
      <c r="AJ274">
        <v>104.45142543833001</v>
      </c>
      <c r="AK274">
        <v>651.99870090300203</v>
      </c>
      <c r="AL274">
        <v>83.750149322356293</v>
      </c>
      <c r="AM274">
        <v>3.0368288798775001E-2</v>
      </c>
      <c r="AN274">
        <v>8.2154776119800002E-3</v>
      </c>
      <c r="AO274">
        <v>0.26761930731397399</v>
      </c>
      <c r="AP274">
        <v>2.5572554814837001E-2</v>
      </c>
      <c r="AQ274">
        <v>1.6765645627697801</v>
      </c>
      <c r="AR274">
        <v>6.4789611584296997E-2</v>
      </c>
      <c r="AS274">
        <v>115.334639945231</v>
      </c>
      <c r="AT274">
        <v>0.93510530135790604</v>
      </c>
      <c r="AU274">
        <v>14.470107335123201</v>
      </c>
      <c r="AV274">
        <v>0.10523576129135299</v>
      </c>
      <c r="AW274">
        <v>17.417547909622598</v>
      </c>
      <c r="AX274">
        <v>2.08979415096888</v>
      </c>
    </row>
    <row r="275" spans="1:50" x14ac:dyDescent="0.25">
      <c r="A275" t="s">
        <v>179</v>
      </c>
      <c r="B275">
        <v>31447.110635783101</v>
      </c>
      <c r="C275">
        <v>161213.05089124499</v>
      </c>
      <c r="D275" s="63">
        <v>0.23930617307704199</v>
      </c>
      <c r="E275">
        <v>7.3761986685479994E-2</v>
      </c>
      <c r="F275" s="31">
        <f t="shared" si="32"/>
        <v>0.24588237454051196</v>
      </c>
      <c r="G275" s="31">
        <f t="shared" si="33"/>
        <v>7.3761986685479994E-2</v>
      </c>
      <c r="H275" s="52">
        <v>0.283986351239854</v>
      </c>
      <c r="I275" s="52">
        <v>2.800514453395E-3</v>
      </c>
      <c r="J275" s="85">
        <v>3.1993492165327257E-2</v>
      </c>
      <c r="K275" s="63">
        <v>0.84205449203912897</v>
      </c>
      <c r="L275">
        <v>0.244754739791608</v>
      </c>
      <c r="M275" s="32">
        <f t="shared" si="34"/>
        <v>0.86519438814655791</v>
      </c>
      <c r="N275" s="92">
        <f t="shared" si="35"/>
        <v>0.244754739791608</v>
      </c>
      <c r="O275" s="50">
        <v>3.5213808595370502</v>
      </c>
      <c r="P275" s="50">
        <v>4.3459735995765997E-2</v>
      </c>
      <c r="Q275" s="77">
        <v>4.2460310979123721E-2</v>
      </c>
      <c r="Y275">
        <v>12291.3675076075</v>
      </c>
      <c r="Z275">
        <v>167.016071549488</v>
      </c>
      <c r="AA275">
        <v>53266.392466899197</v>
      </c>
      <c r="AB275">
        <v>671.036481523823</v>
      </c>
      <c r="AC275">
        <v>199.05868729607499</v>
      </c>
      <c r="AD275">
        <v>12.5763832170861</v>
      </c>
      <c r="AE275">
        <v>206641.991447106</v>
      </c>
      <c r="AF275">
        <v>9546.9981499854803</v>
      </c>
      <c r="AG275">
        <v>2.885898368155E-3</v>
      </c>
      <c r="AH275">
        <v>1.5064368651590001E-3</v>
      </c>
      <c r="AI275">
        <v>924.59352244059801</v>
      </c>
      <c r="AJ275">
        <v>92.616122392331306</v>
      </c>
      <c r="AK275">
        <v>617.96437516240599</v>
      </c>
      <c r="AL275">
        <v>152.835858885134</v>
      </c>
      <c r="AM275">
        <v>1.7246220170417E-2</v>
      </c>
      <c r="AN275">
        <v>6.3284302027539997E-3</v>
      </c>
      <c r="AO275">
        <v>0.27406971288451198</v>
      </c>
      <c r="AP275">
        <v>2.4061013621932002E-2</v>
      </c>
      <c r="AQ275">
        <v>1.69109099885841</v>
      </c>
      <c r="AR275">
        <v>6.5232755139408002E-2</v>
      </c>
      <c r="AS275">
        <v>178.945448981569</v>
      </c>
      <c r="AT275">
        <v>1.4453254443879899</v>
      </c>
      <c r="AU275">
        <v>27.5897646811753</v>
      </c>
      <c r="AV275">
        <v>0.203411871801841</v>
      </c>
      <c r="AW275">
        <v>15.924776167926201</v>
      </c>
      <c r="AX275">
        <v>3.8563474167544198</v>
      </c>
    </row>
    <row r="276" spans="1:50" x14ac:dyDescent="0.25">
      <c r="A276" t="s">
        <v>180</v>
      </c>
      <c r="B276">
        <v>415.79207218436198</v>
      </c>
      <c r="C276">
        <v>419.97607071856902</v>
      </c>
      <c r="D276" s="63">
        <v>124.60522033086799</v>
      </c>
      <c r="E276">
        <v>8.0522183344764198</v>
      </c>
      <c r="F276" s="31">
        <f t="shared" si="32"/>
        <v>128.02940710281575</v>
      </c>
      <c r="G276" s="31">
        <f t="shared" si="33"/>
        <v>8.0522183344764198</v>
      </c>
      <c r="H276" s="52">
        <v>1.4411573259127799</v>
      </c>
      <c r="I276" s="52">
        <v>0.102318640036321</v>
      </c>
      <c r="J276" s="85">
        <v>0.91019813099769586</v>
      </c>
      <c r="K276" s="63">
        <v>86.273526940273896</v>
      </c>
      <c r="L276">
        <v>2.9489407944810502</v>
      </c>
      <c r="M276" s="32">
        <f t="shared" si="34"/>
        <v>88.644347913373863</v>
      </c>
      <c r="N276" s="92">
        <f t="shared" si="35"/>
        <v>2.9489407944810502</v>
      </c>
      <c r="O276" s="50">
        <v>0.69191178274477705</v>
      </c>
      <c r="P276" s="50">
        <v>4.8711687378802999E-2</v>
      </c>
      <c r="Q276" s="77">
        <v>0.48551880229503519</v>
      </c>
      <c r="Y276">
        <v>13651.0796716188</v>
      </c>
      <c r="Z276">
        <v>187.64257324708001</v>
      </c>
      <c r="AA276">
        <v>59186.155306362904</v>
      </c>
      <c r="AB276">
        <v>754.57866780957897</v>
      </c>
      <c r="AC276">
        <v>135.789421141411</v>
      </c>
      <c r="AD276">
        <v>8.6965587992619398</v>
      </c>
      <c r="AE276">
        <v>196351.83665894999</v>
      </c>
      <c r="AF276">
        <v>9083.0671696286099</v>
      </c>
      <c r="AG276">
        <v>7.9953111059619993E-3</v>
      </c>
      <c r="AH276">
        <v>2.676092840875E-3</v>
      </c>
      <c r="AI276">
        <v>1296.2897361435701</v>
      </c>
      <c r="AJ276">
        <v>129.74621843054001</v>
      </c>
      <c r="AK276">
        <v>1.8445711208728299</v>
      </c>
      <c r="AL276">
        <v>0.27651981937273601</v>
      </c>
      <c r="AM276">
        <v>8.5527054485450005E-3</v>
      </c>
      <c r="AN276">
        <v>4.7877092067209999E-3</v>
      </c>
      <c r="AO276">
        <v>0.18941084046474099</v>
      </c>
      <c r="AP276">
        <v>2.1356102968305E-2</v>
      </c>
      <c r="AQ276">
        <v>1.1011157315122799</v>
      </c>
      <c r="AR276">
        <v>5.6144365843203002E-2</v>
      </c>
      <c r="AS276">
        <v>241.02024649417899</v>
      </c>
      <c r="AT276">
        <v>2.9631859348812402</v>
      </c>
      <c r="AU276">
        <v>37.171361702885598</v>
      </c>
      <c r="AV276">
        <v>0.48291056016282002</v>
      </c>
      <c r="AW276">
        <v>4.0786331094858998E-2</v>
      </c>
      <c r="AX276">
        <v>2.7542044960490002E-3</v>
      </c>
    </row>
    <row r="277" spans="1:50" x14ac:dyDescent="0.25">
      <c r="A277" t="s">
        <v>181</v>
      </c>
      <c r="B277">
        <v>405.959832381561</v>
      </c>
      <c r="C277">
        <v>600.28212517823204</v>
      </c>
      <c r="D277" s="63">
        <v>73.432925390494503</v>
      </c>
      <c r="E277">
        <v>2.06929451302253</v>
      </c>
      <c r="F277" s="31">
        <f t="shared" si="32"/>
        <v>75.450882993553833</v>
      </c>
      <c r="G277" s="31">
        <f t="shared" si="33"/>
        <v>2.06929451302253</v>
      </c>
      <c r="H277" s="52">
        <v>0.98481940441989602</v>
      </c>
      <c r="I277" s="52">
        <v>4.2576179107959002E-2</v>
      </c>
      <c r="J277" s="85">
        <v>0.65181055568927404</v>
      </c>
      <c r="K277" s="63">
        <v>74.429536011125407</v>
      </c>
      <c r="L277">
        <v>2.37789353584524</v>
      </c>
      <c r="M277" s="32">
        <f t="shared" si="34"/>
        <v>76.474880756512206</v>
      </c>
      <c r="N277" s="92">
        <f t="shared" si="35"/>
        <v>2.37789353584524</v>
      </c>
      <c r="O277" s="50">
        <v>1.0166630601441899</v>
      </c>
      <c r="P277" s="50">
        <v>4.1646660604197999E-2</v>
      </c>
      <c r="Q277" s="77">
        <v>0.77990904119519111</v>
      </c>
      <c r="Y277">
        <v>11662.468458744799</v>
      </c>
      <c r="Z277">
        <v>158.47054164996601</v>
      </c>
      <c r="AA277">
        <v>56732.423444283202</v>
      </c>
      <c r="AB277">
        <v>758.92810194399499</v>
      </c>
      <c r="AC277">
        <v>267.786659690769</v>
      </c>
      <c r="AD277">
        <v>16.070263289956898</v>
      </c>
      <c r="AE277">
        <v>207355.69639871101</v>
      </c>
      <c r="AF277">
        <v>9591.7045218476596</v>
      </c>
      <c r="AG277">
        <v>6.3259423048759996E-3</v>
      </c>
      <c r="AH277">
        <v>2.1805502977800002E-3</v>
      </c>
      <c r="AI277">
        <v>1673.7914044464101</v>
      </c>
      <c r="AJ277">
        <v>166.96700058073</v>
      </c>
      <c r="AK277">
        <v>3.08756425434939</v>
      </c>
      <c r="AL277">
        <v>0.306982056879751</v>
      </c>
      <c r="AM277">
        <v>9.2752368414700005E-3</v>
      </c>
      <c r="AN277">
        <v>4.536484511783E-3</v>
      </c>
      <c r="AO277">
        <v>0.26031919194202702</v>
      </c>
      <c r="AP277">
        <v>2.3145817946751E-2</v>
      </c>
      <c r="AQ277">
        <v>1.87277226294296</v>
      </c>
      <c r="AR277">
        <v>6.7884314638646998E-2</v>
      </c>
      <c r="AS277">
        <v>215.09696007465899</v>
      </c>
      <c r="AT277">
        <v>1.7161964376419301</v>
      </c>
      <c r="AU277">
        <v>30.4773195170614</v>
      </c>
      <c r="AV277">
        <v>0.24721473051613299</v>
      </c>
      <c r="AW277">
        <v>5.6687901734023001E-2</v>
      </c>
      <c r="AX277">
        <v>1.839309017929E-3</v>
      </c>
    </row>
    <row r="278" spans="1:50" x14ac:dyDescent="0.25">
      <c r="A278" t="s">
        <v>182</v>
      </c>
      <c r="B278">
        <v>222.573535219523</v>
      </c>
      <c r="C278">
        <v>386.50230622388</v>
      </c>
      <c r="D278" s="63">
        <v>62.194677047326302</v>
      </c>
      <c r="E278">
        <v>3.8602762535544799</v>
      </c>
      <c r="F278" s="31">
        <f t="shared" si="32"/>
        <v>63.903804400622761</v>
      </c>
      <c r="G278" s="31">
        <f t="shared" si="33"/>
        <v>3.8602762535544799</v>
      </c>
      <c r="H278" s="52">
        <v>0.843806394284775</v>
      </c>
      <c r="I278" s="52">
        <v>6.5835358068727007E-2</v>
      </c>
      <c r="J278" s="85">
        <v>0.7955157425297813</v>
      </c>
      <c r="K278" s="63">
        <v>74.1750802604505</v>
      </c>
      <c r="L278">
        <v>3.7858032301008899</v>
      </c>
      <c r="M278" s="32">
        <f t="shared" si="34"/>
        <v>76.213432489687534</v>
      </c>
      <c r="N278" s="92">
        <f t="shared" si="35"/>
        <v>3.7858032301008899</v>
      </c>
      <c r="O278" s="50">
        <v>1.1983229237923501</v>
      </c>
      <c r="P278" s="50">
        <v>9.9497494875499998E-2</v>
      </c>
      <c r="Q278" s="77">
        <v>0.61469790590852647</v>
      </c>
      <c r="Y278">
        <v>12128.153752111901</v>
      </c>
      <c r="Z278">
        <v>170.007818320685</v>
      </c>
      <c r="AA278">
        <v>53960.577477619197</v>
      </c>
      <c r="AB278">
        <v>705.04809445779097</v>
      </c>
      <c r="AC278">
        <v>117.13393321209401</v>
      </c>
      <c r="AD278">
        <v>8.0865924338255493</v>
      </c>
      <c r="AE278">
        <v>210722.107789131</v>
      </c>
      <c r="AF278">
        <v>9762.5064129821203</v>
      </c>
      <c r="AG278">
        <v>3.6876903156549999E-3</v>
      </c>
      <c r="AH278">
        <v>2.0633778374790001E-3</v>
      </c>
      <c r="AI278">
        <v>1311.59846633078</v>
      </c>
      <c r="AJ278">
        <v>131.034265339808</v>
      </c>
      <c r="AK278">
        <v>1.75396280717326</v>
      </c>
      <c r="AL278">
        <v>0.24752842949162801</v>
      </c>
      <c r="AM278">
        <v>6.6249972063540004E-3</v>
      </c>
      <c r="AN278">
        <v>4.7419182707479999E-3</v>
      </c>
      <c r="AO278">
        <v>0.21809108420972401</v>
      </c>
      <c r="AP278">
        <v>2.9017346918167E-2</v>
      </c>
      <c r="AQ278">
        <v>1.58896474327725</v>
      </c>
      <c r="AR278">
        <v>8.3871236992748996E-2</v>
      </c>
      <c r="AS278">
        <v>143.05005465405799</v>
      </c>
      <c r="AT278">
        <v>1.42325908554833</v>
      </c>
      <c r="AU278">
        <v>17.787696492495702</v>
      </c>
      <c r="AV278">
        <v>0.16641450925672699</v>
      </c>
      <c r="AW278">
        <v>3.9115604022752E-2</v>
      </c>
      <c r="AX278">
        <v>3.6752966555099998E-3</v>
      </c>
    </row>
    <row r="279" spans="1:50" x14ac:dyDescent="0.25">
      <c r="A279" t="s">
        <v>183</v>
      </c>
      <c r="B279">
        <v>263.97228279677302</v>
      </c>
      <c r="C279">
        <v>538.32894884414202</v>
      </c>
      <c r="D279" s="63">
        <v>46.5053697847069</v>
      </c>
      <c r="E279">
        <v>4.6628088363141096</v>
      </c>
      <c r="F279" s="31">
        <f t="shared" si="32"/>
        <v>47.783350527556109</v>
      </c>
      <c r="G279" s="31">
        <f t="shared" si="33"/>
        <v>4.6628088363141096</v>
      </c>
      <c r="H279" s="52">
        <v>0.707104588908406</v>
      </c>
      <c r="I279" s="52">
        <v>7.1414485532482003E-2</v>
      </c>
      <c r="J279" s="85">
        <v>0.99275447324699317</v>
      </c>
      <c r="K279" s="63">
        <v>64.711112919863695</v>
      </c>
      <c r="L279">
        <v>3.8587501894253302</v>
      </c>
      <c r="M279" s="32">
        <f t="shared" si="34"/>
        <v>66.489392644178935</v>
      </c>
      <c r="N279" s="92">
        <f t="shared" si="35"/>
        <v>3.8587501894253302</v>
      </c>
      <c r="O279" s="50">
        <v>1.40353031958823</v>
      </c>
      <c r="P279" s="50">
        <v>0.16384200948085301</v>
      </c>
      <c r="Q279" s="77">
        <v>0.51081580694386486</v>
      </c>
      <c r="Y279">
        <v>12124.8637313655</v>
      </c>
      <c r="Z279">
        <v>179.608535773055</v>
      </c>
      <c r="AA279">
        <v>53482.215907297003</v>
      </c>
      <c r="AB279">
        <v>786.55892132154304</v>
      </c>
      <c r="AC279">
        <v>170.831163525119</v>
      </c>
      <c r="AD279">
        <v>12.248024744057</v>
      </c>
      <c r="AE279">
        <v>206482.33610398101</v>
      </c>
      <c r="AF279">
        <v>9617.0641735312292</v>
      </c>
      <c r="AG279">
        <v>5.2311966369209999E-3</v>
      </c>
      <c r="AH279">
        <v>3.038230507089E-3</v>
      </c>
      <c r="AI279">
        <v>821.16997745338199</v>
      </c>
      <c r="AJ279">
        <v>83.706082734832506</v>
      </c>
      <c r="AK279">
        <v>2.3494585851730201</v>
      </c>
      <c r="AL279">
        <v>0.387707367348122</v>
      </c>
      <c r="AM279">
        <v>1.4387968094674001E-2</v>
      </c>
      <c r="AN279">
        <v>8.7243810478309994E-3</v>
      </c>
      <c r="AO279">
        <v>0.25720324628889402</v>
      </c>
      <c r="AP279">
        <v>4.4644873825203997E-2</v>
      </c>
      <c r="AQ279">
        <v>1.5820255357055599</v>
      </c>
      <c r="AR279">
        <v>9.8776871077367004E-2</v>
      </c>
      <c r="AS279">
        <v>124.369681570099</v>
      </c>
      <c r="AT279">
        <v>1.2422983623211199</v>
      </c>
      <c r="AU279">
        <v>17.690483829678598</v>
      </c>
      <c r="AV279">
        <v>0.18289442407398299</v>
      </c>
      <c r="AW279">
        <v>5.2469133393344997E-2</v>
      </c>
      <c r="AX279">
        <v>5.8077471746720002E-3</v>
      </c>
    </row>
    <row r="280" spans="1:50" x14ac:dyDescent="0.25">
      <c r="A280" t="s">
        <v>184</v>
      </c>
      <c r="B280">
        <v>211.53048411667001</v>
      </c>
      <c r="C280">
        <v>378.84748729040001</v>
      </c>
      <c r="D280" s="63">
        <v>62.328848103975901</v>
      </c>
      <c r="E280">
        <v>2.0416536132777101</v>
      </c>
      <c r="F280" s="31">
        <f t="shared" si="32"/>
        <v>64.041662515937617</v>
      </c>
      <c r="G280" s="31">
        <f t="shared" si="33"/>
        <v>2.0416536132777101</v>
      </c>
      <c r="H280" s="52">
        <v>0.81324227984799802</v>
      </c>
      <c r="I280" s="52">
        <v>4.6370600674866001E-2</v>
      </c>
      <c r="J280" s="85">
        <v>0.57447374937623907</v>
      </c>
      <c r="K280" s="63">
        <v>76.675401123640299</v>
      </c>
      <c r="L280">
        <v>3.3656178558951702</v>
      </c>
      <c r="M280" s="32">
        <f t="shared" si="34"/>
        <v>78.782462878871726</v>
      </c>
      <c r="N280" s="92">
        <f t="shared" si="35"/>
        <v>3.3656178558951702</v>
      </c>
      <c r="O280" s="50">
        <v>1.22758455723235</v>
      </c>
      <c r="P280" s="50">
        <v>6.7089181265268999E-2</v>
      </c>
      <c r="Q280" s="77">
        <v>0.80317035630236311</v>
      </c>
      <c r="Y280">
        <v>12466.627681674299</v>
      </c>
      <c r="Z280">
        <v>169.397520623693</v>
      </c>
      <c r="AA280">
        <v>63161.714524466901</v>
      </c>
      <c r="AB280">
        <v>844.40704234518398</v>
      </c>
      <c r="AC280">
        <v>278.44703526441299</v>
      </c>
      <c r="AD280">
        <v>22.588207777285898</v>
      </c>
      <c r="AE280">
        <v>206914.595815293</v>
      </c>
      <c r="AF280">
        <v>9573.2404869085094</v>
      </c>
      <c r="AG280">
        <v>1.9493746266714001E-2</v>
      </c>
      <c r="AH280">
        <v>3.8967586079799998E-3</v>
      </c>
      <c r="AI280">
        <v>1091.58888448012</v>
      </c>
      <c r="AJ280">
        <v>68.182650522735102</v>
      </c>
      <c r="AK280">
        <v>2.0787020582929299</v>
      </c>
      <c r="AL280">
        <v>0.175707684310208</v>
      </c>
      <c r="AM280">
        <v>1.4184851385938E-2</v>
      </c>
      <c r="AN280">
        <v>5.7062892084270003E-3</v>
      </c>
      <c r="AO280">
        <v>0.19098183373532401</v>
      </c>
      <c r="AP280">
        <v>2.0346619441906001E-2</v>
      </c>
      <c r="AQ280">
        <v>1.5130395252015101</v>
      </c>
      <c r="AR280">
        <v>6.8392526127353998E-2</v>
      </c>
      <c r="AS280">
        <v>129.52590173628801</v>
      </c>
      <c r="AT280">
        <v>1.01378617760184</v>
      </c>
      <c r="AU280">
        <v>16.7395038247674</v>
      </c>
      <c r="AV280">
        <v>0.10881967805799</v>
      </c>
      <c r="AW280">
        <v>3.6729355874462001E-2</v>
      </c>
      <c r="AX280">
        <v>1.2131687980279999E-3</v>
      </c>
    </row>
    <row r="281" spans="1:50" x14ac:dyDescent="0.25">
      <c r="A281" t="s">
        <v>185</v>
      </c>
      <c r="B281">
        <v>312.97861424662801</v>
      </c>
      <c r="C281">
        <v>379.40019486882397</v>
      </c>
      <c r="D281" s="63">
        <v>103.693843823173</v>
      </c>
      <c r="E281">
        <v>3.3880196180740398</v>
      </c>
      <c r="F281" s="31">
        <f t="shared" si="32"/>
        <v>106.54338004171107</v>
      </c>
      <c r="G281" s="31">
        <f t="shared" si="33"/>
        <v>3.3880196180740398</v>
      </c>
      <c r="H281" s="52">
        <v>1.19970927889016</v>
      </c>
      <c r="I281" s="52">
        <v>5.8321678747782997E-2</v>
      </c>
      <c r="J281" s="85">
        <v>0.67210781351208271</v>
      </c>
      <c r="K281" s="63">
        <v>86.663766379905198</v>
      </c>
      <c r="L281">
        <v>3.1435500406750001</v>
      </c>
      <c r="M281" s="32">
        <f t="shared" si="34"/>
        <v>89.045311243413053</v>
      </c>
      <c r="N281" s="92">
        <f t="shared" si="35"/>
        <v>3.1435500406750001</v>
      </c>
      <c r="O281" s="50">
        <v>0.832496083007782</v>
      </c>
      <c r="P281" s="50">
        <v>4.1319408090722001E-2</v>
      </c>
      <c r="Q281" s="77">
        <v>0.73082084463882602</v>
      </c>
      <c r="Y281">
        <v>12317.6366088911</v>
      </c>
      <c r="Z281">
        <v>167.373018170504</v>
      </c>
      <c r="AA281">
        <v>55753.581024539701</v>
      </c>
      <c r="AB281">
        <v>731.46633804652402</v>
      </c>
      <c r="AC281">
        <v>173.74454420164901</v>
      </c>
      <c r="AD281">
        <v>10.6628163598158</v>
      </c>
      <c r="AE281">
        <v>205843.607129504</v>
      </c>
      <c r="AF281">
        <v>9510.1122607731704</v>
      </c>
      <c r="AG281">
        <v>4.5501052490629999E-3</v>
      </c>
      <c r="AH281">
        <v>1.870301142314E-3</v>
      </c>
      <c r="AI281">
        <v>1456.1296928325501</v>
      </c>
      <c r="AJ281">
        <v>145.156665582626</v>
      </c>
      <c r="AK281">
        <v>2.1070398761113101</v>
      </c>
      <c r="AL281">
        <v>0.19230797278639999</v>
      </c>
      <c r="AM281">
        <v>6.6616251832699999E-3</v>
      </c>
      <c r="AN281">
        <v>3.8909870215309999E-3</v>
      </c>
      <c r="AO281">
        <v>0.234404733788592</v>
      </c>
      <c r="AP281">
        <v>2.3782879840255001E-2</v>
      </c>
      <c r="AQ281">
        <v>1.5884630908777</v>
      </c>
      <c r="AR281">
        <v>7.1475306514618003E-2</v>
      </c>
      <c r="AS281">
        <v>203.45791255987899</v>
      </c>
      <c r="AT281">
        <v>2.17106641631195</v>
      </c>
      <c r="AU281">
        <v>27.9228871792949</v>
      </c>
      <c r="AV281">
        <v>0.342860068152611</v>
      </c>
      <c r="AW281">
        <v>3.6686124185995997E-2</v>
      </c>
      <c r="AX281">
        <v>1.4804852518740001E-3</v>
      </c>
    </row>
    <row r="282" spans="1:50" x14ac:dyDescent="0.25">
      <c r="A282" t="s">
        <v>186</v>
      </c>
      <c r="B282">
        <v>165.90102175271099</v>
      </c>
      <c r="C282">
        <v>305.55392402134902</v>
      </c>
      <c r="D282" s="63">
        <v>60.147795870319698</v>
      </c>
      <c r="E282">
        <v>3.16249644132624</v>
      </c>
      <c r="F282" s="31">
        <f t="shared" si="32"/>
        <v>61.800674348717948</v>
      </c>
      <c r="G282" s="31">
        <f t="shared" si="33"/>
        <v>3.16249644132624</v>
      </c>
      <c r="H282" s="52">
        <v>0.79201323053212003</v>
      </c>
      <c r="I282" s="52">
        <v>7.9668990712193993E-2</v>
      </c>
      <c r="J282" s="85">
        <v>0.52270114268321022</v>
      </c>
      <c r="K282" s="63">
        <v>76.1465727582395</v>
      </c>
      <c r="L282">
        <v>5.43167976567418</v>
      </c>
      <c r="M282" s="32">
        <f t="shared" si="34"/>
        <v>78.239102160102192</v>
      </c>
      <c r="N282" s="92">
        <f t="shared" si="35"/>
        <v>5.43167976567418</v>
      </c>
      <c r="O282" s="50">
        <v>1.26620327851074</v>
      </c>
      <c r="P282" s="50">
        <v>0.113347788975561</v>
      </c>
      <c r="Q282" s="77">
        <v>0.79684559645201325</v>
      </c>
      <c r="Y282">
        <v>12552.0989492878</v>
      </c>
      <c r="Z282">
        <v>184.232864028953</v>
      </c>
      <c r="AA282">
        <v>55780.9197460914</v>
      </c>
      <c r="AB282">
        <v>798.26411578699299</v>
      </c>
      <c r="AC282">
        <v>121.49814782206001</v>
      </c>
      <c r="AD282">
        <v>8.7350088184885202</v>
      </c>
      <c r="AE282">
        <v>210792.76944395099</v>
      </c>
      <c r="AF282">
        <v>9883.8080923741309</v>
      </c>
      <c r="AG282">
        <v>5.0082126069919998E-3</v>
      </c>
      <c r="AH282">
        <v>2.9099001982630002E-3</v>
      </c>
      <c r="AI282">
        <v>1146.5563444184199</v>
      </c>
      <c r="AJ282">
        <v>116.667031201828</v>
      </c>
      <c r="AK282">
        <v>1.9596197004079201</v>
      </c>
      <c r="AL282">
        <v>0.23870026177926301</v>
      </c>
      <c r="AM282">
        <v>1.0933470885290999E-2</v>
      </c>
      <c r="AN282">
        <v>7.3429994455359998E-3</v>
      </c>
      <c r="AO282">
        <v>0.18644923735397001</v>
      </c>
      <c r="AP282">
        <v>3.0417559036010001E-2</v>
      </c>
      <c r="AQ282">
        <v>1.45285640528882</v>
      </c>
      <c r="AR282">
        <v>0.103382139808003</v>
      </c>
      <c r="AS282">
        <v>111.78786969281801</v>
      </c>
      <c r="AT282">
        <v>1.0782990597303199</v>
      </c>
      <c r="AU282">
        <v>13.4781312649417</v>
      </c>
      <c r="AV282">
        <v>0.122254526322169</v>
      </c>
      <c r="AW282">
        <v>3.0557633608771999E-2</v>
      </c>
      <c r="AX282">
        <v>1.759770965561E-3</v>
      </c>
    </row>
    <row r="283" spans="1:50" x14ac:dyDescent="0.25">
      <c r="A283" t="s">
        <v>187</v>
      </c>
      <c r="B283">
        <v>242.14695771927799</v>
      </c>
      <c r="C283">
        <v>316.25833135041199</v>
      </c>
      <c r="D283" s="63">
        <v>91.937974523498596</v>
      </c>
      <c r="E283">
        <v>3.2901478368436998</v>
      </c>
      <c r="F283" s="31">
        <f t="shared" si="32"/>
        <v>94.464456121678055</v>
      </c>
      <c r="G283" s="31">
        <f t="shared" si="33"/>
        <v>3.2901478368436998</v>
      </c>
      <c r="H283" s="52">
        <v>1.1146326644412601</v>
      </c>
      <c r="I283" s="52">
        <v>6.6062475526607004E-2</v>
      </c>
      <c r="J283" s="85">
        <v>0.60380597069334196</v>
      </c>
      <c r="K283" s="63">
        <v>82.338786152161504</v>
      </c>
      <c r="L283">
        <v>3.3798616310049701</v>
      </c>
      <c r="M283" s="32">
        <f t="shared" si="34"/>
        <v>84.601479333168001</v>
      </c>
      <c r="N283" s="92">
        <f t="shared" si="35"/>
        <v>3.3798616310049701</v>
      </c>
      <c r="O283" s="50">
        <v>0.89646223416648196</v>
      </c>
      <c r="P283" s="50">
        <v>5.4501665247286002E-2</v>
      </c>
      <c r="Q283" s="77">
        <v>0.67517551941262044</v>
      </c>
      <c r="Y283">
        <v>13267.9866544088</v>
      </c>
      <c r="Z283">
        <v>185.94597226579</v>
      </c>
      <c r="AA283">
        <v>58016.461322960997</v>
      </c>
      <c r="AB283">
        <v>758.44977092611896</v>
      </c>
      <c r="AC283">
        <v>112.64303120464901</v>
      </c>
      <c r="AD283">
        <v>7.21006955069371</v>
      </c>
      <c r="AE283">
        <v>205972.70844534901</v>
      </c>
      <c r="AF283">
        <v>9620.5033279078307</v>
      </c>
      <c r="AG283">
        <v>7.018463679659E-3</v>
      </c>
      <c r="AH283">
        <v>2.287333835235E-3</v>
      </c>
      <c r="AI283">
        <v>1169.18270713884</v>
      </c>
      <c r="AJ283">
        <v>116.575074552572</v>
      </c>
      <c r="AK283">
        <v>1.5939601951465701</v>
      </c>
      <c r="AL283">
        <v>0.146568665075514</v>
      </c>
      <c r="AM283">
        <v>1.3082311970343E-2</v>
      </c>
      <c r="AN283">
        <v>5.3729124510579996E-3</v>
      </c>
      <c r="AO283">
        <v>0.18565392479241</v>
      </c>
      <c r="AP283">
        <v>2.0018518759591E-2</v>
      </c>
      <c r="AQ283">
        <v>1.2843990050017999</v>
      </c>
      <c r="AR283">
        <v>6.1515375126807999E-2</v>
      </c>
      <c r="AS283">
        <v>148.35878733918699</v>
      </c>
      <c r="AT283">
        <v>1.18371185829877</v>
      </c>
      <c r="AU283">
        <v>19.959106945686099</v>
      </c>
      <c r="AV283">
        <v>0.15127269656029699</v>
      </c>
      <c r="AW283">
        <v>2.9663466525855001E-2</v>
      </c>
      <c r="AX283">
        <v>1.4352561657859999E-3</v>
      </c>
    </row>
    <row r="284" spans="1:50" x14ac:dyDescent="0.25">
      <c r="A284" t="s">
        <v>188</v>
      </c>
      <c r="B284">
        <v>4843.2049258132502</v>
      </c>
      <c r="C284">
        <v>23806.755380832899</v>
      </c>
      <c r="D284" s="63">
        <v>1.18471415894515</v>
      </c>
      <c r="E284">
        <v>0.37308725838295698</v>
      </c>
      <c r="F284" s="31">
        <f t="shared" si="32"/>
        <v>1.21727043982028</v>
      </c>
      <c r="G284" s="31">
        <f t="shared" si="33"/>
        <v>0.37308725838295698</v>
      </c>
      <c r="H284" s="52">
        <v>0.292831349054825</v>
      </c>
      <c r="I284" s="52">
        <v>4.6585311575578998E-2</v>
      </c>
      <c r="J284" s="85">
        <v>0.5051665641077322</v>
      </c>
      <c r="K284" s="63">
        <v>4.0487221242067202</v>
      </c>
      <c r="L284">
        <v>1.00525587684573</v>
      </c>
      <c r="M284" s="32">
        <f t="shared" si="34"/>
        <v>4.1599821557221617</v>
      </c>
      <c r="N284" s="92">
        <f t="shared" si="35"/>
        <v>1.00525587684573</v>
      </c>
      <c r="O284" s="50">
        <v>3.41037252759822</v>
      </c>
      <c r="P284" s="50">
        <v>0.36664899510052101</v>
      </c>
      <c r="Q284" s="77">
        <v>0.43300212531067389</v>
      </c>
      <c r="Y284">
        <v>12931.389867583999</v>
      </c>
      <c r="Z284">
        <v>199.64568128203501</v>
      </c>
      <c r="AA284">
        <v>56069.355823858998</v>
      </c>
      <c r="AB284">
        <v>778.76373903594504</v>
      </c>
      <c r="AC284">
        <v>135.81779538868599</v>
      </c>
      <c r="AD284">
        <v>8.5830150840461403</v>
      </c>
      <c r="AE284">
        <v>205817.88910287101</v>
      </c>
      <c r="AF284">
        <v>9589.1798304855201</v>
      </c>
      <c r="AG284">
        <v>5.0273177405820001E-3</v>
      </c>
      <c r="AH284">
        <v>1.946885472547E-3</v>
      </c>
      <c r="AI284">
        <v>1192.2151022569301</v>
      </c>
      <c r="AJ284">
        <v>118.915786400051</v>
      </c>
      <c r="AK284">
        <v>85.055923473255405</v>
      </c>
      <c r="AL284">
        <v>31.497661124583001</v>
      </c>
      <c r="AM284">
        <v>3.7796454426201997E-2</v>
      </c>
      <c r="AN284">
        <v>9.1930439754170003E-3</v>
      </c>
      <c r="AO284">
        <v>0.27865269328819398</v>
      </c>
      <c r="AP284">
        <v>2.3786127376633999E-2</v>
      </c>
      <c r="AQ284">
        <v>1.58380095401827</v>
      </c>
      <c r="AR284">
        <v>6.1789145728065001E-2</v>
      </c>
      <c r="AS284">
        <v>151.922147181474</v>
      </c>
      <c r="AT284">
        <v>1.37259733931299</v>
      </c>
      <c r="AU284">
        <v>19.816501135530299</v>
      </c>
      <c r="AV284">
        <v>0.15747311624244301</v>
      </c>
      <c r="AW284">
        <v>2.25978633386188</v>
      </c>
      <c r="AX284">
        <v>0.85099823347016101</v>
      </c>
    </row>
    <row r="285" spans="1:50" x14ac:dyDescent="0.25">
      <c r="A285" t="s">
        <v>189</v>
      </c>
      <c r="B285">
        <v>174.00537982130101</v>
      </c>
      <c r="C285">
        <v>386.71385297842698</v>
      </c>
      <c r="D285" s="63">
        <v>40.842620155557697</v>
      </c>
      <c r="E285">
        <v>1.3234021997491301</v>
      </c>
      <c r="F285" s="31">
        <f t="shared" si="32"/>
        <v>41.96498693358668</v>
      </c>
      <c r="G285" s="31">
        <f t="shared" si="33"/>
        <v>1.3234021997491301</v>
      </c>
      <c r="H285" s="52">
        <v>0.65460329388924399</v>
      </c>
      <c r="I285" s="52">
        <v>3.8025840932310997E-2</v>
      </c>
      <c r="J285" s="85">
        <v>0.55779885180136979</v>
      </c>
      <c r="K285" s="63">
        <v>62.215349654594</v>
      </c>
      <c r="L285">
        <v>2.9998848690564701</v>
      </c>
      <c r="M285" s="32">
        <f t="shared" si="34"/>
        <v>63.925045096997465</v>
      </c>
      <c r="N285" s="92">
        <f t="shared" si="35"/>
        <v>2.9998848690564701</v>
      </c>
      <c r="O285" s="50">
        <v>1.5281754324610901</v>
      </c>
      <c r="P285" s="50">
        <v>8.8819679961261E-2</v>
      </c>
      <c r="Q285" s="77">
        <v>0.82960440770255839</v>
      </c>
      <c r="Y285">
        <v>13203.0761823507</v>
      </c>
      <c r="Z285">
        <v>218.433072599756</v>
      </c>
      <c r="AA285">
        <v>60929.236600866003</v>
      </c>
      <c r="AB285">
        <v>1013.74636761158</v>
      </c>
      <c r="AC285">
        <v>179.192970195844</v>
      </c>
      <c r="AD285">
        <v>11.407196448391799</v>
      </c>
      <c r="AE285">
        <v>206390.027462092</v>
      </c>
      <c r="AF285">
        <v>9638.5296805286798</v>
      </c>
      <c r="AG285">
        <v>5.5994992331299996E-3</v>
      </c>
      <c r="AH285">
        <v>2.022254454545E-3</v>
      </c>
      <c r="AI285">
        <v>1107.70700808986</v>
      </c>
      <c r="AJ285">
        <v>111.026004120023</v>
      </c>
      <c r="AK285">
        <v>2.0751797770408702</v>
      </c>
      <c r="AL285">
        <v>0.20981664112006701</v>
      </c>
      <c r="AM285">
        <v>1.0101839085164E-2</v>
      </c>
      <c r="AN285">
        <v>4.669632606266E-3</v>
      </c>
      <c r="AO285">
        <v>0.184833638962174</v>
      </c>
      <c r="AP285">
        <v>1.9789075427052001E-2</v>
      </c>
      <c r="AQ285">
        <v>1.5067216765517499</v>
      </c>
      <c r="AR285">
        <v>6.0890917866810002E-2</v>
      </c>
      <c r="AS285">
        <v>91.705849912470896</v>
      </c>
      <c r="AT285">
        <v>0.95771604800543098</v>
      </c>
      <c r="AU285">
        <v>10.6168331752532</v>
      </c>
      <c r="AV285">
        <v>0.111247424538454</v>
      </c>
      <c r="AW285">
        <v>3.5542960143615999E-2</v>
      </c>
      <c r="AX285">
        <v>1.216163717002E-3</v>
      </c>
    </row>
    <row r="286" spans="1:50" x14ac:dyDescent="0.25">
      <c r="A286" t="s">
        <v>190</v>
      </c>
      <c r="B286">
        <v>135.918947531681</v>
      </c>
      <c r="C286">
        <v>314.15548827701002</v>
      </c>
      <c r="D286" s="63">
        <v>34.864298346163103</v>
      </c>
      <c r="E286">
        <v>1.2514573865896399</v>
      </c>
      <c r="F286" s="31">
        <f t="shared" si="32"/>
        <v>35.822379146415081</v>
      </c>
      <c r="G286" s="31">
        <f t="shared" si="33"/>
        <v>1.2514573865896399</v>
      </c>
      <c r="H286" s="52">
        <v>0.630125702687513</v>
      </c>
      <c r="I286" s="52">
        <v>4.1656276771765997E-2</v>
      </c>
      <c r="J286" s="85">
        <v>0.54297755957276284</v>
      </c>
      <c r="K286" s="63">
        <v>55.381415849059501</v>
      </c>
      <c r="L286">
        <v>3.0204690801396601</v>
      </c>
      <c r="M286" s="32">
        <f t="shared" si="34"/>
        <v>56.903312853523204</v>
      </c>
      <c r="N286" s="92">
        <f t="shared" si="35"/>
        <v>3.0204690801396601</v>
      </c>
      <c r="O286" s="50">
        <v>1.58689004473511</v>
      </c>
      <c r="P286" s="50">
        <v>0.10365011115226</v>
      </c>
      <c r="Q286" s="77">
        <v>0.83500178389698165</v>
      </c>
      <c r="Y286">
        <v>13599.9945173993</v>
      </c>
      <c r="Z286">
        <v>184.79779861636601</v>
      </c>
      <c r="AA286">
        <v>61659.829353388799</v>
      </c>
      <c r="AB286">
        <v>813.24249262409296</v>
      </c>
      <c r="AC286">
        <v>135.32637353803099</v>
      </c>
      <c r="AD286">
        <v>8.5118220476254791</v>
      </c>
      <c r="AE286">
        <v>203579.90610745701</v>
      </c>
      <c r="AF286">
        <v>9408.9880416607102</v>
      </c>
      <c r="AG286">
        <v>9.213802822926E-3</v>
      </c>
      <c r="AH286">
        <v>2.6154024507219998E-3</v>
      </c>
      <c r="AI286">
        <v>726.56129590411103</v>
      </c>
      <c r="AJ286">
        <v>72.7010337139032</v>
      </c>
      <c r="AK286">
        <v>1.5470202915534099</v>
      </c>
      <c r="AL286">
        <v>0.16713705929556</v>
      </c>
      <c r="AM286">
        <v>6.5836689840241006E-2</v>
      </c>
      <c r="AN286">
        <v>1.2051554689145001E-2</v>
      </c>
      <c r="AO286">
        <v>0.30581056299368797</v>
      </c>
      <c r="AP286">
        <v>2.5786462001593999E-2</v>
      </c>
      <c r="AQ286">
        <v>1.60542118905596</v>
      </c>
      <c r="AR286">
        <v>6.1800147988652E-2</v>
      </c>
      <c r="AS286">
        <v>61.054330471840899</v>
      </c>
      <c r="AT286">
        <v>0.67467163327940405</v>
      </c>
      <c r="AU286">
        <v>7.4980593750489097</v>
      </c>
      <c r="AV286">
        <v>7.6345434525618996E-2</v>
      </c>
      <c r="AW286">
        <v>2.9371586481973001E-2</v>
      </c>
      <c r="AX286">
        <v>1.1180613688569999E-3</v>
      </c>
    </row>
    <row r="287" spans="1:50" x14ac:dyDescent="0.25">
      <c r="A287" t="s">
        <v>191</v>
      </c>
      <c r="B287">
        <v>191.70928392755201</v>
      </c>
      <c r="C287">
        <v>320.75467175204</v>
      </c>
      <c r="D287" s="63">
        <v>61.115449074170598</v>
      </c>
      <c r="E287">
        <v>2.1701766592070899</v>
      </c>
      <c r="F287" s="31">
        <f t="shared" si="32"/>
        <v>62.794918936875703</v>
      </c>
      <c r="G287" s="31">
        <f t="shared" si="33"/>
        <v>2.1701766592070899</v>
      </c>
      <c r="H287" s="52">
        <v>0.87016026040996697</v>
      </c>
      <c r="I287" s="52">
        <v>5.0556025284095002E-2</v>
      </c>
      <c r="J287" s="85">
        <v>0.61118178716375438</v>
      </c>
      <c r="K287" s="63">
        <v>70.250696373119695</v>
      </c>
      <c r="L287">
        <v>3.2329193974348001</v>
      </c>
      <c r="M287" s="32">
        <f t="shared" si="34"/>
        <v>72.181205420832228</v>
      </c>
      <c r="N287" s="92">
        <f t="shared" si="35"/>
        <v>3.2329193974348001</v>
      </c>
      <c r="O287" s="50">
        <v>1.1495770895553801</v>
      </c>
      <c r="P287" s="50">
        <v>6.6801360408527993E-2</v>
      </c>
      <c r="Q287" s="77">
        <v>0.79194867470010932</v>
      </c>
      <c r="Y287">
        <v>12906.992832652601</v>
      </c>
      <c r="Z287">
        <v>177.979610452212</v>
      </c>
      <c r="AA287">
        <v>60408.628469752002</v>
      </c>
      <c r="AB287">
        <v>804.03622568258595</v>
      </c>
      <c r="AC287">
        <v>137.79611998499999</v>
      </c>
      <c r="AD287">
        <v>8.6536100019934494</v>
      </c>
      <c r="AE287">
        <v>206841.02763305299</v>
      </c>
      <c r="AF287">
        <v>9636.4352161669503</v>
      </c>
      <c r="AG287">
        <v>2.7851799895947001E-2</v>
      </c>
      <c r="AH287">
        <v>4.4989810116470002E-3</v>
      </c>
      <c r="AI287">
        <v>992.07072007566205</v>
      </c>
      <c r="AJ287">
        <v>99.216870508012207</v>
      </c>
      <c r="AK287">
        <v>1.43806133075598</v>
      </c>
      <c r="AL287">
        <v>0.16213182120503999</v>
      </c>
      <c r="AM287">
        <v>9.9227944116634006E-2</v>
      </c>
      <c r="AN287">
        <v>1.4634989336961999E-2</v>
      </c>
      <c r="AO287">
        <v>0.32742486498245998</v>
      </c>
      <c r="AP287">
        <v>2.7013631884308002E-2</v>
      </c>
      <c r="AQ287">
        <v>1.40744511006037</v>
      </c>
      <c r="AR287">
        <v>5.6962273432401997E-2</v>
      </c>
      <c r="AS287">
        <v>103.04303354394099</v>
      </c>
      <c r="AT287">
        <v>0.89312138586214995</v>
      </c>
      <c r="AU287">
        <v>13.122721858305001</v>
      </c>
      <c r="AV287">
        <v>9.5884007878493993E-2</v>
      </c>
      <c r="AW287">
        <v>2.9306174570853001E-2</v>
      </c>
      <c r="AX287">
        <v>1.049709098487E-3</v>
      </c>
    </row>
    <row r="288" spans="1:50" x14ac:dyDescent="0.25">
      <c r="A288" t="s">
        <v>192</v>
      </c>
      <c r="B288">
        <v>274.42256646660599</v>
      </c>
      <c r="C288">
        <v>358.36921531110698</v>
      </c>
      <c r="D288" s="63">
        <v>95.954949684293993</v>
      </c>
      <c r="E288">
        <v>3.2303964707736901</v>
      </c>
      <c r="F288" s="31">
        <f t="shared" si="32"/>
        <v>98.591818898436202</v>
      </c>
      <c r="G288" s="31">
        <f t="shared" si="33"/>
        <v>3.2303964707736901</v>
      </c>
      <c r="H288" s="52">
        <v>1.1152801779921799</v>
      </c>
      <c r="I288" s="52">
        <v>5.6961651968360998E-2</v>
      </c>
      <c r="J288" s="85">
        <v>0.65915849369652113</v>
      </c>
      <c r="K288" s="63">
        <v>86.148217873656606</v>
      </c>
      <c r="L288">
        <v>3.3325256631181399</v>
      </c>
      <c r="M288" s="32">
        <f t="shared" si="34"/>
        <v>88.515595318089183</v>
      </c>
      <c r="N288" s="92">
        <f t="shared" si="35"/>
        <v>3.3325256631181399</v>
      </c>
      <c r="O288" s="50">
        <v>0.89636368416441203</v>
      </c>
      <c r="P288" s="50">
        <v>4.5772705172376998E-2</v>
      </c>
      <c r="Q288" s="77">
        <v>0.75753879306253302</v>
      </c>
      <c r="Y288">
        <v>12642.0582088764</v>
      </c>
      <c r="Z288">
        <v>195.837950604322</v>
      </c>
      <c r="AA288">
        <v>55282.775613459497</v>
      </c>
      <c r="AB288">
        <v>782.69946885827198</v>
      </c>
      <c r="AC288">
        <v>122.38719577042301</v>
      </c>
      <c r="AD288">
        <v>7.7728902063299401</v>
      </c>
      <c r="AE288">
        <v>212911.09045812601</v>
      </c>
      <c r="AF288">
        <v>9961.8137478466106</v>
      </c>
      <c r="AG288">
        <v>6.7445577926350002E-3</v>
      </c>
      <c r="AH288">
        <v>2.1980637643969998E-3</v>
      </c>
      <c r="AI288">
        <v>1181.2654801308299</v>
      </c>
      <c r="AJ288">
        <v>117.881680503228</v>
      </c>
      <c r="AK288">
        <v>1.6020241394539301</v>
      </c>
      <c r="AL288">
        <v>0.144262745989374</v>
      </c>
      <c r="AM288">
        <v>2.1623502485822E-2</v>
      </c>
      <c r="AN288">
        <v>6.7799245844770003E-3</v>
      </c>
      <c r="AO288">
        <v>0.25728627621198003</v>
      </c>
      <c r="AP288">
        <v>2.3892027673555999E-2</v>
      </c>
      <c r="AQ288">
        <v>1.5766393981536899</v>
      </c>
      <c r="AR288">
        <v>6.7458973720713994E-2</v>
      </c>
      <c r="AS288">
        <v>166.64747201258999</v>
      </c>
      <c r="AT288">
        <v>2.3586445123903501</v>
      </c>
      <c r="AU288">
        <v>22.692487979966501</v>
      </c>
      <c r="AV288">
        <v>0.32142229931932298</v>
      </c>
      <c r="AW288">
        <v>3.2367599647881003E-2</v>
      </c>
      <c r="AX288">
        <v>1.1790022627979999E-3</v>
      </c>
    </row>
    <row r="289" spans="1:50" x14ac:dyDescent="0.25">
      <c r="A289" t="s">
        <v>193</v>
      </c>
      <c r="B289">
        <v>182.285283324929</v>
      </c>
      <c r="C289">
        <v>393.78236185907701</v>
      </c>
      <c r="D289" s="63">
        <v>40.112831764525303</v>
      </c>
      <c r="E289">
        <v>1.2897830567258699</v>
      </c>
      <c r="F289" s="31">
        <f t="shared" si="32"/>
        <v>41.215143750722461</v>
      </c>
      <c r="G289" s="31">
        <f t="shared" si="33"/>
        <v>1.2897830567258699</v>
      </c>
      <c r="H289" s="52">
        <v>0.67377334425325197</v>
      </c>
      <c r="I289" s="52">
        <v>4.4334005703756001E-2</v>
      </c>
      <c r="J289" s="85">
        <v>0.48866383400966706</v>
      </c>
      <c r="K289" s="63">
        <v>59.374360481972403</v>
      </c>
      <c r="L289">
        <v>2.8011528824390801</v>
      </c>
      <c r="M289" s="32">
        <f t="shared" si="34"/>
        <v>61.005984736681597</v>
      </c>
      <c r="N289" s="92">
        <f t="shared" si="35"/>
        <v>2.8011528824390801</v>
      </c>
      <c r="O289" s="50">
        <v>1.4822717498659099</v>
      </c>
      <c r="P289" s="50">
        <v>8.8957826253486E-2</v>
      </c>
      <c r="Q289" s="77">
        <v>0.78610677134179152</v>
      </c>
      <c r="Y289">
        <v>13341.2476417077</v>
      </c>
      <c r="Z289">
        <v>185.40189956314401</v>
      </c>
      <c r="AA289">
        <v>62844.236115565</v>
      </c>
      <c r="AB289">
        <v>864.89527200399903</v>
      </c>
      <c r="AC289">
        <v>149.133174761166</v>
      </c>
      <c r="AD289">
        <v>9.3742787406127608</v>
      </c>
      <c r="AE289">
        <v>204072.86473157801</v>
      </c>
      <c r="AF289">
        <v>9469.2660577477509</v>
      </c>
      <c r="AG289">
        <v>1.5166140424415E-2</v>
      </c>
      <c r="AH289">
        <v>3.2984200700949999E-3</v>
      </c>
      <c r="AI289">
        <v>845.85424178585401</v>
      </c>
      <c r="AJ289">
        <v>84.6889501900597</v>
      </c>
      <c r="AK289">
        <v>1.7190502931856899</v>
      </c>
      <c r="AL289">
        <v>0.17688354298308101</v>
      </c>
      <c r="AM289">
        <v>0.28427553075203799</v>
      </c>
      <c r="AN289">
        <v>2.5840845359014E-2</v>
      </c>
      <c r="AO289">
        <v>0.58667977166523799</v>
      </c>
      <c r="AP289">
        <v>3.8851903873954999E-2</v>
      </c>
      <c r="AQ289">
        <v>1.5307633113738299</v>
      </c>
      <c r="AR289">
        <v>5.9607093024882998E-2</v>
      </c>
      <c r="AS289">
        <v>81.5712182739572</v>
      </c>
      <c r="AT289">
        <v>0.77497134334263595</v>
      </c>
      <c r="AU289">
        <v>10.4297306818709</v>
      </c>
      <c r="AV289">
        <v>0.10389025590791</v>
      </c>
      <c r="AW289">
        <v>3.5579600849768002E-2</v>
      </c>
      <c r="AX289">
        <v>1.215795062007E-3</v>
      </c>
    </row>
    <row r="290" spans="1:50" x14ac:dyDescent="0.25">
      <c r="A290" t="s">
        <v>194</v>
      </c>
      <c r="B290">
        <v>98.750281815014802</v>
      </c>
      <c r="C290">
        <v>327.93070090468001</v>
      </c>
      <c r="D290" s="63">
        <v>20.467410116246601</v>
      </c>
      <c r="E290">
        <v>0.71965434788676697</v>
      </c>
      <c r="F290" s="31">
        <f t="shared" si="32"/>
        <v>21.029860347384467</v>
      </c>
      <c r="G290" s="31">
        <f t="shared" si="33"/>
        <v>0.71965434788676697</v>
      </c>
      <c r="H290" s="52">
        <v>0.43877501332914998</v>
      </c>
      <c r="I290" s="52">
        <v>3.2042342010876003E-2</v>
      </c>
      <c r="J290" s="85">
        <v>0.481480494825899</v>
      </c>
      <c r="K290" s="63">
        <v>46.544690074149599</v>
      </c>
      <c r="L290">
        <v>2.96724766753966</v>
      </c>
      <c r="M290" s="32">
        <f t="shared" si="34"/>
        <v>47.823751349697368</v>
      </c>
      <c r="N290" s="92">
        <f t="shared" si="35"/>
        <v>2.96724766753966</v>
      </c>
      <c r="O290" s="50">
        <v>2.2794797778528499</v>
      </c>
      <c r="P290" s="50">
        <v>0.16641734487429999</v>
      </c>
      <c r="Q290" s="77">
        <v>0.87321423991415548</v>
      </c>
      <c r="Y290">
        <v>14536.2596892865</v>
      </c>
      <c r="Z290">
        <v>203.92966351272401</v>
      </c>
      <c r="AA290">
        <v>63203.751465642497</v>
      </c>
      <c r="AB290">
        <v>859.88381323637998</v>
      </c>
      <c r="AC290">
        <v>194.94994232941301</v>
      </c>
      <c r="AD290">
        <v>11.9439999062752</v>
      </c>
      <c r="AE290">
        <v>203831.94779201201</v>
      </c>
      <c r="AF290">
        <v>9562.8764003407105</v>
      </c>
      <c r="AG290">
        <v>8.5283884696530001E-3</v>
      </c>
      <c r="AH290">
        <v>2.4828548511229998E-3</v>
      </c>
      <c r="AI290">
        <v>561.84657431122901</v>
      </c>
      <c r="AJ290">
        <v>56.769548481293299</v>
      </c>
      <c r="AK290">
        <v>1.67941934667613</v>
      </c>
      <c r="AL290">
        <v>0.160734137595857</v>
      </c>
      <c r="AM290">
        <v>2.5596439639390001E-2</v>
      </c>
      <c r="AN290">
        <v>7.414426330427E-3</v>
      </c>
      <c r="AO290">
        <v>0.34024095806084098</v>
      </c>
      <c r="AP290">
        <v>2.5857377803948998E-2</v>
      </c>
      <c r="AQ290">
        <v>2.0186478302203299</v>
      </c>
      <c r="AR290">
        <v>8.0207379177783006E-2</v>
      </c>
      <c r="AS290">
        <v>37.0129908124634</v>
      </c>
      <c r="AT290">
        <v>0.39681307001642901</v>
      </c>
      <c r="AU290">
        <v>4.4801591157538203</v>
      </c>
      <c r="AV290">
        <v>3.7463247287640999E-2</v>
      </c>
      <c r="AW290">
        <v>2.9887701531591999E-2</v>
      </c>
      <c r="AX290">
        <v>1.0589759632399999E-3</v>
      </c>
    </row>
    <row r="291" spans="1:50" x14ac:dyDescent="0.25">
      <c r="A291" t="s">
        <v>195</v>
      </c>
      <c r="B291">
        <v>305.71967905017698</v>
      </c>
      <c r="C291">
        <v>397.20148579796398</v>
      </c>
      <c r="D291" s="63">
        <v>82.000229170373998</v>
      </c>
      <c r="E291">
        <v>6.9012338302118899</v>
      </c>
      <c r="F291" s="31">
        <f t="shared" si="32"/>
        <v>84.253618709562687</v>
      </c>
      <c r="G291" s="31">
        <f t="shared" si="33"/>
        <v>6.9012338302118899</v>
      </c>
      <c r="H291" s="52">
        <v>1.1135571637533499</v>
      </c>
      <c r="I291" s="52">
        <v>0.100964891693563</v>
      </c>
      <c r="J291" s="85">
        <v>0.92822617069875701</v>
      </c>
      <c r="K291" s="63">
        <v>73.926218903219393</v>
      </c>
      <c r="L291">
        <v>3.9057473652366701</v>
      </c>
      <c r="M291" s="32">
        <f t="shared" si="34"/>
        <v>75.957732351824163</v>
      </c>
      <c r="N291" s="92">
        <f t="shared" si="35"/>
        <v>3.9057473652366701</v>
      </c>
      <c r="O291" s="50">
        <v>0.89128051415661702</v>
      </c>
      <c r="P291" s="50">
        <v>7.6862388953576E-2</v>
      </c>
      <c r="Q291" s="77">
        <v>0.61264118306173732</v>
      </c>
      <c r="Y291">
        <v>11870.481868135499</v>
      </c>
      <c r="Z291">
        <v>174.22846018071399</v>
      </c>
      <c r="AA291">
        <v>56060.707647239302</v>
      </c>
      <c r="AB291">
        <v>837.36502219419299</v>
      </c>
      <c r="AC291">
        <v>151.687655375899</v>
      </c>
      <c r="AD291">
        <v>12.369829499538399</v>
      </c>
      <c r="AE291">
        <v>209360.794850201</v>
      </c>
      <c r="AF291">
        <v>9742.1261891496506</v>
      </c>
      <c r="AG291">
        <v>6.8136661112910002E-3</v>
      </c>
      <c r="AH291">
        <v>3.3908270414729999E-3</v>
      </c>
      <c r="AI291">
        <v>1304.4790890552199</v>
      </c>
      <c r="AJ291">
        <v>83.094870709100107</v>
      </c>
      <c r="AK291">
        <v>2.1622172411767</v>
      </c>
      <c r="AL291">
        <v>0.32811429037414303</v>
      </c>
      <c r="AM291">
        <v>4.7288523261139999E-3</v>
      </c>
      <c r="AN291">
        <v>4.8077492714200002E-3</v>
      </c>
      <c r="AO291">
        <v>0.23200111454521499</v>
      </c>
      <c r="AP291">
        <v>3.5937337383277E-2</v>
      </c>
      <c r="AQ291">
        <v>1.58657857344384</v>
      </c>
      <c r="AR291">
        <v>9.0646982007397001E-2</v>
      </c>
      <c r="AS291">
        <v>175.62467037974201</v>
      </c>
      <c r="AT291">
        <v>1.6720785712411299</v>
      </c>
      <c r="AU291">
        <v>23.719799050127101</v>
      </c>
      <c r="AV291">
        <v>0.20077146029958501</v>
      </c>
      <c r="AW291">
        <v>3.9272912955821998E-2</v>
      </c>
      <c r="AX291">
        <v>4.0237985916150004E-3</v>
      </c>
    </row>
    <row r="292" spans="1:50" x14ac:dyDescent="0.25">
      <c r="A292" t="s">
        <v>196</v>
      </c>
      <c r="B292">
        <v>303.37919707514402</v>
      </c>
      <c r="C292">
        <v>349.56279341097598</v>
      </c>
      <c r="D292" s="63">
        <v>111.25422289482199</v>
      </c>
      <c r="E292">
        <v>3.78823480133889</v>
      </c>
      <c r="F292" s="31">
        <f t="shared" si="32"/>
        <v>114.31152047311136</v>
      </c>
      <c r="G292" s="31">
        <f t="shared" si="33"/>
        <v>3.78823480133889</v>
      </c>
      <c r="H292" s="52">
        <v>1.26410018794612</v>
      </c>
      <c r="I292" s="52">
        <v>6.3556535094528993E-2</v>
      </c>
      <c r="J292" s="85">
        <v>0.6772385450826266</v>
      </c>
      <c r="K292" s="63">
        <v>88.018438504084898</v>
      </c>
      <c r="L292">
        <v>3.2382971382344401</v>
      </c>
      <c r="M292" s="32">
        <f t="shared" si="34"/>
        <v>90.437210141524247</v>
      </c>
      <c r="N292" s="92">
        <f t="shared" si="35"/>
        <v>3.2382971382344401</v>
      </c>
      <c r="O292" s="50">
        <v>0.791620771053411</v>
      </c>
      <c r="P292" s="50">
        <v>4.2590054080927003E-2</v>
      </c>
      <c r="Q292" s="77">
        <v>0.68383610339799517</v>
      </c>
      <c r="Y292">
        <v>12650.533698949401</v>
      </c>
      <c r="Z292">
        <v>208.93344846401399</v>
      </c>
      <c r="AA292">
        <v>57203.203249391299</v>
      </c>
      <c r="AB292">
        <v>866.91265539127801</v>
      </c>
      <c r="AC292">
        <v>140.84367931307801</v>
      </c>
      <c r="AD292">
        <v>9.1444728508374293</v>
      </c>
      <c r="AE292">
        <v>209314.72941040501</v>
      </c>
      <c r="AF292">
        <v>9831.4594655927904</v>
      </c>
      <c r="AG292">
        <v>7.0558448701939997E-3</v>
      </c>
      <c r="AH292">
        <v>2.2255790802109998E-3</v>
      </c>
      <c r="AI292">
        <v>1234.57431036564</v>
      </c>
      <c r="AJ292">
        <v>123.314658981772</v>
      </c>
      <c r="AK292">
        <v>1.6304717141866301</v>
      </c>
      <c r="AL292">
        <v>0.17359014124366001</v>
      </c>
      <c r="AM292">
        <v>8.7385220564949004E-2</v>
      </c>
      <c r="AN292">
        <v>1.3522834699012E-2</v>
      </c>
      <c r="AO292">
        <v>0.32355064155021501</v>
      </c>
      <c r="AP292">
        <v>2.4837381076771001E-2</v>
      </c>
      <c r="AQ292">
        <v>1.3722453180885299</v>
      </c>
      <c r="AR292">
        <v>6.6088730192233006E-2</v>
      </c>
      <c r="AS292">
        <v>176.949245524248</v>
      </c>
      <c r="AT292">
        <v>2.0289998438986601</v>
      </c>
      <c r="AU292">
        <v>25.217213922522401</v>
      </c>
      <c r="AV292">
        <v>0.22585253131746899</v>
      </c>
      <c r="AW292">
        <v>3.0950487469277001E-2</v>
      </c>
      <c r="AX292">
        <v>1.3487165423890001E-3</v>
      </c>
    </row>
    <row r="293" spans="1:50" x14ac:dyDescent="0.25">
      <c r="A293" t="s">
        <v>197</v>
      </c>
      <c r="B293">
        <v>248.22174150084899</v>
      </c>
      <c r="C293">
        <v>566.25955218888305</v>
      </c>
      <c r="D293" s="63">
        <v>42.240344138570002</v>
      </c>
      <c r="E293">
        <v>1.13707157947967</v>
      </c>
      <c r="F293" s="31">
        <f t="shared" si="32"/>
        <v>43.401120767813538</v>
      </c>
      <c r="G293" s="31">
        <f t="shared" si="33"/>
        <v>1.13707157947967</v>
      </c>
      <c r="H293" s="52">
        <v>0.63874051242622198</v>
      </c>
      <c r="I293" s="52">
        <v>3.2437154474450003E-2</v>
      </c>
      <c r="J293" s="85">
        <v>0.53008079541423936</v>
      </c>
      <c r="K293" s="63">
        <v>66.164178306434707</v>
      </c>
      <c r="L293">
        <v>2.6854565245216899</v>
      </c>
      <c r="M293" s="32">
        <f t="shared" si="34"/>
        <v>67.982388679419884</v>
      </c>
      <c r="N293" s="92">
        <f t="shared" si="35"/>
        <v>2.6854565245216899</v>
      </c>
      <c r="O293" s="50">
        <v>1.56465309187401</v>
      </c>
      <c r="P293" s="50">
        <v>8.4770993832335995E-2</v>
      </c>
      <c r="Q293" s="77">
        <v>0.74914518141625275</v>
      </c>
      <c r="Y293">
        <v>12255.2443438178</v>
      </c>
      <c r="Z293">
        <v>166.52522714959801</v>
      </c>
      <c r="AA293">
        <v>69794.600008530397</v>
      </c>
      <c r="AB293">
        <v>896.36906340891301</v>
      </c>
      <c r="AC293">
        <v>546.95208579031805</v>
      </c>
      <c r="AD293">
        <v>39.825443505144897</v>
      </c>
      <c r="AE293">
        <v>200402.836479591</v>
      </c>
      <c r="AF293">
        <v>9258.7450194615103</v>
      </c>
      <c r="AG293">
        <v>8.7206315284859993E-3</v>
      </c>
      <c r="AH293">
        <v>2.6242501618889999E-3</v>
      </c>
      <c r="AI293">
        <v>1396.44153100114</v>
      </c>
      <c r="AJ293">
        <v>86.334473013686505</v>
      </c>
      <c r="AK293">
        <v>3.495706839716</v>
      </c>
      <c r="AL293">
        <v>0.250000949682464</v>
      </c>
      <c r="AM293">
        <v>5.513699138296E-2</v>
      </c>
      <c r="AN293">
        <v>1.1339728833109E-2</v>
      </c>
      <c r="AO293">
        <v>0.277964912319561</v>
      </c>
      <c r="AP293">
        <v>2.5690526525326999E-2</v>
      </c>
      <c r="AQ293">
        <v>1.4477802339361101</v>
      </c>
      <c r="AR293">
        <v>6.6441435338933999E-2</v>
      </c>
      <c r="AS293">
        <v>142.42949970521499</v>
      </c>
      <c r="AT293">
        <v>1.11478133831389</v>
      </c>
      <c r="AU293">
        <v>17.234060798638399</v>
      </c>
      <c r="AV293">
        <v>0.11203467960411299</v>
      </c>
      <c r="AW293">
        <v>5.5776505523593999E-2</v>
      </c>
      <c r="AX293">
        <v>2.1138765917090001E-3</v>
      </c>
    </row>
    <row r="294" spans="1:50" x14ac:dyDescent="0.25">
      <c r="A294" t="s">
        <v>198</v>
      </c>
      <c r="B294">
        <v>376.40448101064499</v>
      </c>
      <c r="C294">
        <v>617.86146729207405</v>
      </c>
      <c r="D294" s="63">
        <v>69.040326138881497</v>
      </c>
      <c r="E294">
        <v>1.7822235586694899</v>
      </c>
      <c r="F294" s="31">
        <f t="shared" si="32"/>
        <v>70.937573869498067</v>
      </c>
      <c r="G294" s="31">
        <f t="shared" si="33"/>
        <v>1.7822235586694899</v>
      </c>
      <c r="H294" s="52">
        <v>0.88840614735896595</v>
      </c>
      <c r="I294" s="52">
        <v>3.7070906641559001E-2</v>
      </c>
      <c r="J294" s="85">
        <v>0.61863956704288159</v>
      </c>
      <c r="K294" s="63">
        <v>77.761324958173404</v>
      </c>
      <c r="L294">
        <v>2.5797790902283801</v>
      </c>
      <c r="M294" s="32">
        <f t="shared" si="34"/>
        <v>79.898228208164667</v>
      </c>
      <c r="N294" s="92">
        <f t="shared" si="35"/>
        <v>2.5797790902283801</v>
      </c>
      <c r="O294" s="50">
        <v>1.12652005364022</v>
      </c>
      <c r="P294" s="50">
        <v>4.6991168432280003E-2</v>
      </c>
      <c r="Q294" s="77">
        <v>0.79531935174922219</v>
      </c>
      <c r="Y294">
        <v>11833.274563467399</v>
      </c>
      <c r="Z294">
        <v>160.791468478474</v>
      </c>
      <c r="AA294">
        <v>66720.417370511597</v>
      </c>
      <c r="AB294">
        <v>882.29393960846198</v>
      </c>
      <c r="AC294">
        <v>492.34149120395602</v>
      </c>
      <c r="AD294">
        <v>40.522152936485703</v>
      </c>
      <c r="AE294">
        <v>204511.51122119601</v>
      </c>
      <c r="AF294">
        <v>9448.5685392712894</v>
      </c>
      <c r="AG294">
        <v>8.3225728403230007E-3</v>
      </c>
      <c r="AH294">
        <v>2.5395523956670001E-3</v>
      </c>
      <c r="AI294">
        <v>1543.64179849676</v>
      </c>
      <c r="AJ294">
        <v>95.558603642137996</v>
      </c>
      <c r="AK294">
        <v>3.91920528394696</v>
      </c>
      <c r="AL294">
        <v>0.29393847520257199</v>
      </c>
      <c r="AM294">
        <v>7.8340990824280008E-3</v>
      </c>
      <c r="AN294">
        <v>4.2292657399959997E-3</v>
      </c>
      <c r="AO294">
        <v>0.19376937139655601</v>
      </c>
      <c r="AP294">
        <v>1.9872543586011E-2</v>
      </c>
      <c r="AQ294">
        <v>1.5208230687175801</v>
      </c>
      <c r="AR294">
        <v>6.2135789331978997E-2</v>
      </c>
      <c r="AS294">
        <v>217.70948768464001</v>
      </c>
      <c r="AT294">
        <v>1.7328765380580999</v>
      </c>
      <c r="AU294">
        <v>30.1339475107042</v>
      </c>
      <c r="AV294">
        <v>0.19589388676380001</v>
      </c>
      <c r="AW294">
        <v>5.9731462657646998E-2</v>
      </c>
      <c r="AX294">
        <v>1.5557866744879999E-3</v>
      </c>
    </row>
    <row r="295" spans="1:50" x14ac:dyDescent="0.25">
      <c r="A295" t="s">
        <v>199</v>
      </c>
      <c r="B295">
        <v>210.45656373290799</v>
      </c>
      <c r="C295">
        <v>1001.74802007354</v>
      </c>
      <c r="D295" s="63">
        <v>1.63781619730398</v>
      </c>
      <c r="E295">
        <v>3.5372132571052997E-2</v>
      </c>
      <c r="F295" s="31">
        <f t="shared" si="32"/>
        <v>1.6828238506173685</v>
      </c>
      <c r="G295" s="31">
        <f t="shared" si="33"/>
        <v>3.5372132571052997E-2</v>
      </c>
      <c r="H295" s="52">
        <v>0.30609955561941199</v>
      </c>
      <c r="I295" s="52">
        <v>1.4795449961363E-2</v>
      </c>
      <c r="J295" s="85">
        <v>0.44681794192061697</v>
      </c>
      <c r="K295" s="63">
        <v>5.3565210800197596</v>
      </c>
      <c r="L295">
        <v>0.238587443156416</v>
      </c>
      <c r="M295" s="32">
        <f t="shared" si="34"/>
        <v>5.5037197975145782</v>
      </c>
      <c r="N295" s="92">
        <f t="shared" si="35"/>
        <v>0.238587443156416</v>
      </c>
      <c r="O295" s="50">
        <v>3.26489744125481</v>
      </c>
      <c r="P295" s="50">
        <v>0.15773892699584499</v>
      </c>
      <c r="Q295" s="77">
        <v>0.92192464755477077</v>
      </c>
      <c r="Y295">
        <v>15088.8022104143</v>
      </c>
      <c r="Z295">
        <v>205.02783502412299</v>
      </c>
      <c r="AA295">
        <v>68586.550619605594</v>
      </c>
      <c r="AB295">
        <v>897.52974453969398</v>
      </c>
      <c r="AC295">
        <v>1017.03145336512</v>
      </c>
      <c r="AD295">
        <v>72.817241078670406</v>
      </c>
      <c r="AE295">
        <v>195608.230477137</v>
      </c>
      <c r="AF295">
        <v>9037.2310168389795</v>
      </c>
      <c r="AG295">
        <v>1.5662874453962999E-2</v>
      </c>
      <c r="AH295">
        <v>3.5048516933409999E-3</v>
      </c>
      <c r="AI295">
        <v>183.02125321539401</v>
      </c>
      <c r="AJ295">
        <v>12.5964287058609</v>
      </c>
      <c r="AK295">
        <v>7.2448791138293798</v>
      </c>
      <c r="AL295">
        <v>0.36688960511524799</v>
      </c>
      <c r="AM295">
        <v>2.5225319922882999E-2</v>
      </c>
      <c r="AN295">
        <v>7.6322774731790001E-3</v>
      </c>
      <c r="AO295">
        <v>0.55474022570557602</v>
      </c>
      <c r="AP295">
        <v>3.5028174585595998E-2</v>
      </c>
      <c r="AQ295">
        <v>3.0279711851317401</v>
      </c>
      <c r="AR295">
        <v>9.2306138108464997E-2</v>
      </c>
      <c r="AS295">
        <v>9.1054142847748594</v>
      </c>
      <c r="AT295">
        <v>0.116469364017403</v>
      </c>
      <c r="AU295">
        <v>1.1741259286634</v>
      </c>
      <c r="AV295">
        <v>1.6313928217721999E-2</v>
      </c>
      <c r="AW295">
        <v>9.7994139682272996E-2</v>
      </c>
      <c r="AX295">
        <v>2.026878306034E-3</v>
      </c>
    </row>
    <row r="296" spans="1:50" x14ac:dyDescent="0.25">
      <c r="A296" t="s">
        <v>200</v>
      </c>
      <c r="B296">
        <v>111.821824088808</v>
      </c>
      <c r="C296">
        <v>423.85367658395302</v>
      </c>
      <c r="D296" s="63">
        <v>10.5255780773293</v>
      </c>
      <c r="E296">
        <v>0.32804575431587102</v>
      </c>
      <c r="F296" s="31">
        <f t="shared" si="32"/>
        <v>10.814823946192517</v>
      </c>
      <c r="G296" s="31">
        <f t="shared" si="33"/>
        <v>0.32804575431587102</v>
      </c>
      <c r="H296" s="52">
        <v>0.383765990127023</v>
      </c>
      <c r="I296" s="52">
        <v>2.6829985837788999E-2</v>
      </c>
      <c r="J296" s="85">
        <v>0.44579429371920065</v>
      </c>
      <c r="K296" s="63">
        <v>27.242459373535102</v>
      </c>
      <c r="L296">
        <v>1.6344332758117901</v>
      </c>
      <c r="M296" s="32">
        <f t="shared" si="34"/>
        <v>27.991089878537103</v>
      </c>
      <c r="N296" s="92">
        <f t="shared" si="35"/>
        <v>1.6344332758117901</v>
      </c>
      <c r="O296" s="50">
        <v>2.6017286788814999</v>
      </c>
      <c r="P296" s="50">
        <v>0.176031685468477</v>
      </c>
      <c r="Q296" s="77">
        <v>0.88673130429619484</v>
      </c>
      <c r="Y296">
        <v>14063.968378936201</v>
      </c>
      <c r="Z296">
        <v>191.10231205700401</v>
      </c>
      <c r="AA296">
        <v>63159.705684499699</v>
      </c>
      <c r="AB296">
        <v>834.000353096303</v>
      </c>
      <c r="AC296">
        <v>282.50154103543099</v>
      </c>
      <c r="AD296">
        <v>20.749603149803299</v>
      </c>
      <c r="AE296">
        <v>202396.22192328799</v>
      </c>
      <c r="AF296">
        <v>9350.84075958631</v>
      </c>
      <c r="AG296">
        <v>9.6823061571710001E-3</v>
      </c>
      <c r="AH296">
        <v>2.7677842276329998E-3</v>
      </c>
      <c r="AI296">
        <v>483.85838420475102</v>
      </c>
      <c r="AJ296">
        <v>31.074317482601401</v>
      </c>
      <c r="AK296">
        <v>2.27427806318321</v>
      </c>
      <c r="AL296">
        <v>0.21078019759512101</v>
      </c>
      <c r="AM296">
        <v>1.8482009631598E-2</v>
      </c>
      <c r="AN296">
        <v>6.5641681330179998E-3</v>
      </c>
      <c r="AO296">
        <v>0.45311135492849802</v>
      </c>
      <c r="AP296">
        <v>3.1130088511373E-2</v>
      </c>
      <c r="AQ296">
        <v>2.5691837662661299</v>
      </c>
      <c r="AR296">
        <v>8.7435033259934999E-2</v>
      </c>
      <c r="AS296">
        <v>25.784225499026199</v>
      </c>
      <c r="AT296">
        <v>0.226008477165309</v>
      </c>
      <c r="AU296">
        <v>3.2213884265911901</v>
      </c>
      <c r="AV296">
        <v>2.7260266915144001E-2</v>
      </c>
      <c r="AW296">
        <v>4.1881537797883998E-2</v>
      </c>
      <c r="AX296">
        <v>1.3153434304550001E-3</v>
      </c>
    </row>
    <row r="297" spans="1:50" x14ac:dyDescent="0.25">
      <c r="A297" t="s">
        <v>201</v>
      </c>
      <c r="B297">
        <v>119.013953647242</v>
      </c>
      <c r="C297">
        <v>408.728624426674</v>
      </c>
      <c r="D297" s="63">
        <v>15.707122851083099</v>
      </c>
      <c r="E297">
        <v>0.495984197335263</v>
      </c>
      <c r="F297" s="31">
        <f t="shared" si="32"/>
        <v>16.138759038950848</v>
      </c>
      <c r="G297" s="31">
        <f t="shared" si="33"/>
        <v>0.495984197335263</v>
      </c>
      <c r="H297" s="52">
        <v>0.42322920706259198</v>
      </c>
      <c r="I297" s="52">
        <v>2.8056760062241001E-2</v>
      </c>
      <c r="J297" s="85">
        <v>0.47633150997252865</v>
      </c>
      <c r="K297" s="63">
        <v>37.050901537590903</v>
      </c>
      <c r="L297">
        <v>2.1573718196543199</v>
      </c>
      <c r="M297" s="32">
        <f t="shared" si="34"/>
        <v>38.069070813299241</v>
      </c>
      <c r="N297" s="92">
        <f t="shared" si="35"/>
        <v>2.1573718196543199</v>
      </c>
      <c r="O297" s="50">
        <v>2.3556478875239</v>
      </c>
      <c r="P297" s="50">
        <v>0.15611864848118601</v>
      </c>
      <c r="Q297" s="77">
        <v>0.87858101227801189</v>
      </c>
      <c r="Y297">
        <v>13227.546935980899</v>
      </c>
      <c r="Z297">
        <v>179.73695149190101</v>
      </c>
      <c r="AA297">
        <v>61179.676047094399</v>
      </c>
      <c r="AB297">
        <v>805.20105701052898</v>
      </c>
      <c r="AC297">
        <v>194.72579524546501</v>
      </c>
      <c r="AD297">
        <v>14.658809869540599</v>
      </c>
      <c r="AE297">
        <v>205605.88371150001</v>
      </c>
      <c r="AF297">
        <v>9515.1462580055195</v>
      </c>
      <c r="AG297">
        <v>4.1642317168867002E-2</v>
      </c>
      <c r="AH297">
        <v>5.6212707652020001E-3</v>
      </c>
      <c r="AI297">
        <v>646.74598251051498</v>
      </c>
      <c r="AJ297">
        <v>40.638622826192098</v>
      </c>
      <c r="AK297">
        <v>2.10762096098895</v>
      </c>
      <c r="AL297">
        <v>0.17173616539070399</v>
      </c>
      <c r="AM297">
        <v>0.72345134751474005</v>
      </c>
      <c r="AN297">
        <v>4.0605119544318002E-2</v>
      </c>
      <c r="AO297">
        <v>1.15558464483052</v>
      </c>
      <c r="AP297">
        <v>4.9666134916007999E-2</v>
      </c>
      <c r="AQ297">
        <v>2.19554335821738</v>
      </c>
      <c r="AR297">
        <v>8.5363801148388999E-2</v>
      </c>
      <c r="AS297">
        <v>38.1982749044451</v>
      </c>
      <c r="AT297">
        <v>0.50066311828943499</v>
      </c>
      <c r="AU297">
        <v>4.4416699598482703</v>
      </c>
      <c r="AV297">
        <v>5.3583428473403999E-2</v>
      </c>
      <c r="AW297">
        <v>3.8631348184455003E-2</v>
      </c>
      <c r="AX297">
        <v>1.2295506261369999E-3</v>
      </c>
    </row>
    <row r="298" spans="1:50" x14ac:dyDescent="0.25">
      <c r="A298" t="s">
        <v>202</v>
      </c>
      <c r="B298">
        <v>127.386505015018</v>
      </c>
      <c r="C298">
        <v>326.92070353894798</v>
      </c>
      <c r="D298" s="63">
        <v>31.691435017811799</v>
      </c>
      <c r="E298">
        <v>1.11609263300419</v>
      </c>
      <c r="F298" s="31">
        <f t="shared" si="32"/>
        <v>32.562324634505899</v>
      </c>
      <c r="G298" s="31">
        <f t="shared" si="33"/>
        <v>1.11609263300419</v>
      </c>
      <c r="H298" s="52">
        <v>0.56801334151659799</v>
      </c>
      <c r="I298" s="52">
        <v>3.8779764037158999E-2</v>
      </c>
      <c r="J298" s="85">
        <v>0.51583607464125858</v>
      </c>
      <c r="K298" s="63">
        <v>55.817290253512198</v>
      </c>
      <c r="L298">
        <v>3.1425903687424901</v>
      </c>
      <c r="M298" s="32">
        <f t="shared" si="34"/>
        <v>57.351165210151542</v>
      </c>
      <c r="N298" s="92">
        <f t="shared" si="35"/>
        <v>3.1425903687424901</v>
      </c>
      <c r="O298" s="50">
        <v>1.7670644908159401</v>
      </c>
      <c r="P298" s="50">
        <v>0.117595828073015</v>
      </c>
      <c r="Q298" s="77">
        <v>0.84601782081920163</v>
      </c>
      <c r="Y298">
        <v>13604.7803008793</v>
      </c>
      <c r="Z298">
        <v>184.86282821991699</v>
      </c>
      <c r="AA298">
        <v>62675.550953321203</v>
      </c>
      <c r="AB298">
        <v>825.19974439574798</v>
      </c>
      <c r="AC298">
        <v>171.36215931075799</v>
      </c>
      <c r="AD298">
        <v>12.901685956234701</v>
      </c>
      <c r="AE298">
        <v>205171.90906315099</v>
      </c>
      <c r="AF298">
        <v>9479.40756293919</v>
      </c>
      <c r="AG298">
        <v>7.0426080933770003E-3</v>
      </c>
      <c r="AH298">
        <v>2.3376597413639999E-3</v>
      </c>
      <c r="AI298">
        <v>710.75659487142195</v>
      </c>
      <c r="AJ298">
        <v>44.961599694742098</v>
      </c>
      <c r="AK298">
        <v>1.7735771533239699</v>
      </c>
      <c r="AL298">
        <v>0.186788569005954</v>
      </c>
      <c r="AM298">
        <v>8.9776882135620007E-3</v>
      </c>
      <c r="AN298">
        <v>4.5281175975999998E-3</v>
      </c>
      <c r="AO298">
        <v>0.24350995928678701</v>
      </c>
      <c r="AP298">
        <v>2.4990396234392E-2</v>
      </c>
      <c r="AQ298">
        <v>1.74349521284122</v>
      </c>
      <c r="AR298">
        <v>6.7414921665748001E-2</v>
      </c>
      <c r="AS298">
        <v>58.6928405747055</v>
      </c>
      <c r="AT298">
        <v>0.48835123619592502</v>
      </c>
      <c r="AU298">
        <v>7.3488777130649199</v>
      </c>
      <c r="AV298">
        <v>5.3401402658356002E-2</v>
      </c>
      <c r="AW298">
        <v>3.1716464700377998E-2</v>
      </c>
      <c r="AX298">
        <v>1.1687685217140001E-3</v>
      </c>
    </row>
    <row r="299" spans="1:50" x14ac:dyDescent="0.25">
      <c r="A299" t="s">
        <v>235</v>
      </c>
      <c r="B299">
        <v>248.70081568451801</v>
      </c>
      <c r="C299">
        <v>326.066623630084</v>
      </c>
      <c r="D299" s="63">
        <v>94.737590695930393</v>
      </c>
      <c r="E299">
        <v>3.58739335927531</v>
      </c>
      <c r="F299" s="31">
        <f t="shared" si="28"/>
        <v>97.341006540032424</v>
      </c>
      <c r="G299" s="31">
        <f t="shared" si="29"/>
        <v>3.58739335927531</v>
      </c>
      <c r="H299" s="52">
        <v>1.1098355976200001</v>
      </c>
      <c r="I299" s="52">
        <v>6.9559571092678005E-2</v>
      </c>
      <c r="J299" s="85">
        <v>0.60416897402808545</v>
      </c>
      <c r="K299" s="63">
        <v>85.659598153009696</v>
      </c>
      <c r="L299">
        <v>3.9236841130379001</v>
      </c>
      <c r="M299" s="32">
        <f t="shared" si="30"/>
        <v>88.013548189027844</v>
      </c>
      <c r="N299" s="92">
        <f t="shared" si="31"/>
        <v>3.9236841130379001</v>
      </c>
      <c r="O299" s="50">
        <v>0.90276988723685003</v>
      </c>
      <c r="P299" s="50">
        <v>5.5871612000089999E-2</v>
      </c>
      <c r="Q299" s="77">
        <v>0.74012294106389476</v>
      </c>
      <c r="Y299">
        <v>13435.305256986599</v>
      </c>
      <c r="Z299">
        <v>184.410341374176</v>
      </c>
      <c r="AA299">
        <v>56799.053506167496</v>
      </c>
      <c r="AB299">
        <v>737.18302004930001</v>
      </c>
      <c r="AC299">
        <v>170.23453762369201</v>
      </c>
      <c r="AD299">
        <v>10.6631647798916</v>
      </c>
      <c r="AE299">
        <v>201379.196602874</v>
      </c>
      <c r="AF299">
        <v>9312.0482595611393</v>
      </c>
      <c r="AG299">
        <v>6.9774445134180001E-3</v>
      </c>
      <c r="AH299">
        <v>2.494022818031E-3</v>
      </c>
      <c r="AI299">
        <v>1611.2260380180701</v>
      </c>
      <c r="AJ299">
        <v>160.36479683672201</v>
      </c>
      <c r="AK299">
        <v>2.0718104058206501</v>
      </c>
      <c r="AL299">
        <v>0.20951502375355199</v>
      </c>
      <c r="AM299">
        <v>6.0323469935317002E-2</v>
      </c>
      <c r="AN299">
        <v>1.2748079035688999E-2</v>
      </c>
      <c r="AO299">
        <v>0.28397922155014399</v>
      </c>
      <c r="AP299">
        <v>2.6251148584052E-2</v>
      </c>
      <c r="AQ299">
        <v>1.5343791838415399</v>
      </c>
      <c r="AR299">
        <v>7.3602748973243995E-2</v>
      </c>
      <c r="AS299">
        <v>179.91536034091999</v>
      </c>
      <c r="AT299">
        <v>1.4817494964687701</v>
      </c>
      <c r="AU299">
        <v>22.346892643172801</v>
      </c>
      <c r="AV299">
        <v>0.16880408856166901</v>
      </c>
      <c r="AW299">
        <v>3.2235575496249003E-2</v>
      </c>
      <c r="AX299">
        <v>1.397608017086E-3</v>
      </c>
    </row>
    <row r="300" spans="1:50" x14ac:dyDescent="0.25">
      <c r="A300" t="s">
        <v>236</v>
      </c>
      <c r="B300">
        <v>316.31114723610398</v>
      </c>
      <c r="C300">
        <v>458.63907751519503</v>
      </c>
      <c r="D300" s="63">
        <v>80.603843503271904</v>
      </c>
      <c r="E300">
        <v>2.40217222962344</v>
      </c>
      <c r="F300" s="31">
        <f t="shared" si="28"/>
        <v>82.818859968546576</v>
      </c>
      <c r="G300" s="31">
        <f t="shared" si="29"/>
        <v>2.40217222962344</v>
      </c>
      <c r="H300" s="52">
        <v>1.0045381189898399</v>
      </c>
      <c r="I300" s="52">
        <v>4.6760540905650003E-2</v>
      </c>
      <c r="J300" s="85">
        <v>0.64022891728671738</v>
      </c>
      <c r="K300" s="63">
        <v>80.413560537820899</v>
      </c>
      <c r="L300">
        <v>2.90155128986311</v>
      </c>
      <c r="M300" s="32">
        <f t="shared" si="30"/>
        <v>82.623347973272473</v>
      </c>
      <c r="N300" s="92">
        <f t="shared" si="31"/>
        <v>2.90155128986311</v>
      </c>
      <c r="O300" s="50">
        <v>0.99465998567617797</v>
      </c>
      <c r="P300" s="50">
        <v>4.6289577191494E-2</v>
      </c>
      <c r="Q300" s="77">
        <v>0.77534036209968826</v>
      </c>
      <c r="Y300">
        <v>13683.046187211299</v>
      </c>
      <c r="Z300">
        <v>185.92631125900201</v>
      </c>
      <c r="AA300">
        <v>67399.717817954806</v>
      </c>
      <c r="AB300">
        <v>849.93606300399904</v>
      </c>
      <c r="AC300">
        <v>562.13584413831097</v>
      </c>
      <c r="AD300">
        <v>32.8167569393554</v>
      </c>
      <c r="AE300">
        <v>198307.93648783301</v>
      </c>
      <c r="AF300">
        <v>9161.9592393513503</v>
      </c>
      <c r="AG300">
        <v>6.104079253121E-3</v>
      </c>
      <c r="AH300">
        <v>2.1726262023159999E-3</v>
      </c>
      <c r="AI300">
        <v>1707.0915365584599</v>
      </c>
      <c r="AJ300">
        <v>170.191009406267</v>
      </c>
      <c r="AK300">
        <v>2.89914203236594</v>
      </c>
      <c r="AL300">
        <v>0.22283009242225199</v>
      </c>
      <c r="AM300">
        <v>3.4978445864735003E-2</v>
      </c>
      <c r="AN300">
        <v>9.0586035647110003E-3</v>
      </c>
      <c r="AO300">
        <v>0.37169885272174102</v>
      </c>
      <c r="AP300">
        <v>2.8192026092549002E-2</v>
      </c>
      <c r="AQ300">
        <v>2.2451257792812398</v>
      </c>
      <c r="AR300">
        <v>7.6149786724332993E-2</v>
      </c>
      <c r="AS300">
        <v>207.57282369705101</v>
      </c>
      <c r="AT300">
        <v>1.72832115148656</v>
      </c>
      <c r="AU300">
        <v>26.9080893651666</v>
      </c>
      <c r="AV300">
        <v>0.22057946979821799</v>
      </c>
      <c r="AW300">
        <v>4.5499496630491999E-2</v>
      </c>
      <c r="AX300">
        <v>1.462820454684E-3</v>
      </c>
    </row>
    <row r="301" spans="1:50" x14ac:dyDescent="0.25">
      <c r="A301" t="s">
        <v>237</v>
      </c>
      <c r="B301">
        <v>210.72336406523701</v>
      </c>
      <c r="C301">
        <v>490.63856497501399</v>
      </c>
      <c r="D301" s="63">
        <v>37.103372072447002</v>
      </c>
      <c r="E301">
        <v>1.06927382017253</v>
      </c>
      <c r="F301" s="31">
        <f t="shared" si="28"/>
        <v>38.122983253325074</v>
      </c>
      <c r="G301" s="31">
        <f t="shared" si="29"/>
        <v>1.06927382017253</v>
      </c>
      <c r="H301" s="52">
        <v>0.62526259168924703</v>
      </c>
      <c r="I301" s="52">
        <v>3.2783118089533998E-2</v>
      </c>
      <c r="J301" s="85">
        <v>0.54965190897785599</v>
      </c>
      <c r="K301" s="63">
        <v>59.411900132610498</v>
      </c>
      <c r="L301">
        <v>2.6102233579790202</v>
      </c>
      <c r="M301" s="32">
        <f t="shared" si="30"/>
        <v>61.044555987559221</v>
      </c>
      <c r="N301" s="92">
        <f t="shared" si="31"/>
        <v>2.6102233579790202</v>
      </c>
      <c r="O301" s="50">
        <v>1.60005489769169</v>
      </c>
      <c r="P301" s="50">
        <v>8.3924607246315994E-2</v>
      </c>
      <c r="Q301" s="77">
        <v>0.83762531708654453</v>
      </c>
      <c r="Y301">
        <v>12982.429158995301</v>
      </c>
      <c r="Z301">
        <v>176.40627179708801</v>
      </c>
      <c r="AA301">
        <v>65189.626050644903</v>
      </c>
      <c r="AB301">
        <v>797.24517768787803</v>
      </c>
      <c r="AC301">
        <v>354.11027688755303</v>
      </c>
      <c r="AD301">
        <v>26.261553144679901</v>
      </c>
      <c r="AE301">
        <v>201956.56722753699</v>
      </c>
      <c r="AF301">
        <v>9336.1635736804001</v>
      </c>
      <c r="AG301">
        <v>4.1597656255401003E-2</v>
      </c>
      <c r="AH301">
        <v>5.6499444591879997E-3</v>
      </c>
      <c r="AI301">
        <v>1397.87140187401</v>
      </c>
      <c r="AJ301">
        <v>139.26322753317501</v>
      </c>
      <c r="AK301">
        <v>2.91956760154617</v>
      </c>
      <c r="AL301">
        <v>0.22126676663887701</v>
      </c>
      <c r="AM301">
        <v>0.44814966717701599</v>
      </c>
      <c r="AN301">
        <v>3.2322920337149001E-2</v>
      </c>
      <c r="AO301">
        <v>0.73226185222155304</v>
      </c>
      <c r="AP301">
        <v>0.16166215235317699</v>
      </c>
      <c r="AQ301">
        <v>1.7080223065584701</v>
      </c>
      <c r="AR301">
        <v>6.8332896272630006E-2</v>
      </c>
      <c r="AS301">
        <v>111.539483420623</v>
      </c>
      <c r="AT301">
        <v>0.88994128060411803</v>
      </c>
      <c r="AU301">
        <v>12.946239225320401</v>
      </c>
      <c r="AV301">
        <v>9.4153229771115995E-2</v>
      </c>
      <c r="AW301">
        <v>4.753622682177E-2</v>
      </c>
      <c r="AX301">
        <v>1.56334165807E-3</v>
      </c>
    </row>
    <row r="302" spans="1:50" x14ac:dyDescent="0.25">
      <c r="A302" t="s">
        <v>238</v>
      </c>
      <c r="B302">
        <v>338.43222053036101</v>
      </c>
      <c r="C302">
        <v>505.19234023573102</v>
      </c>
      <c r="D302" s="63">
        <v>77.722022631693704</v>
      </c>
      <c r="E302">
        <v>2.2131048450088402</v>
      </c>
      <c r="F302" s="31">
        <f t="shared" si="28"/>
        <v>79.857845842613727</v>
      </c>
      <c r="G302" s="31">
        <f t="shared" si="29"/>
        <v>2.2131048450088402</v>
      </c>
      <c r="H302" s="52">
        <v>0.97644215947205903</v>
      </c>
      <c r="I302" s="52">
        <v>4.4956360532295001E-2</v>
      </c>
      <c r="J302" s="85">
        <v>0.61846235798196703</v>
      </c>
      <c r="K302" s="63">
        <v>79.480331128683403</v>
      </c>
      <c r="L302">
        <v>2.77420807385427</v>
      </c>
      <c r="M302" s="32">
        <f t="shared" si="30"/>
        <v>81.664473155463682</v>
      </c>
      <c r="N302" s="92">
        <f t="shared" si="31"/>
        <v>2.77420807385427</v>
      </c>
      <c r="O302" s="50">
        <v>1.0224499897922299</v>
      </c>
      <c r="P302" s="50">
        <v>4.7336726277341E-2</v>
      </c>
      <c r="Q302" s="77">
        <v>0.75391644898227905</v>
      </c>
      <c r="Y302">
        <v>13879.875123267901</v>
      </c>
      <c r="Z302">
        <v>188.600838373019</v>
      </c>
      <c r="AA302">
        <v>68318.022930035397</v>
      </c>
      <c r="AB302">
        <v>845.121221278598</v>
      </c>
      <c r="AC302">
        <v>480.00486942420201</v>
      </c>
      <c r="AD302">
        <v>28.4832185073769</v>
      </c>
      <c r="AE302">
        <v>194562.53978445401</v>
      </c>
      <c r="AF302">
        <v>8988.9194077676802</v>
      </c>
      <c r="AG302">
        <v>5.0153960507210004E-3</v>
      </c>
      <c r="AH302">
        <v>1.94544555013E-3</v>
      </c>
      <c r="AI302">
        <v>1677.2717232356499</v>
      </c>
      <c r="AJ302">
        <v>166.94604031009899</v>
      </c>
      <c r="AK302">
        <v>2.8545688486890102</v>
      </c>
      <c r="AL302">
        <v>0.21393820135682601</v>
      </c>
      <c r="AM302">
        <v>1.6204660512292E-2</v>
      </c>
      <c r="AN302">
        <v>6.0488005192690002E-3</v>
      </c>
      <c r="AO302">
        <v>0.29368384373053802</v>
      </c>
      <c r="AP302">
        <v>2.8434901453054998E-2</v>
      </c>
      <c r="AQ302">
        <v>1.8928469515136499</v>
      </c>
      <c r="AR302">
        <v>6.8188886358430997E-2</v>
      </c>
      <c r="AS302">
        <v>208.72134274482701</v>
      </c>
      <c r="AT302">
        <v>1.66532723081805</v>
      </c>
      <c r="AU302">
        <v>27.429472630171698</v>
      </c>
      <c r="AV302">
        <v>0.199484452133256</v>
      </c>
      <c r="AW302">
        <v>4.8296392002647001E-2</v>
      </c>
      <c r="AX302">
        <v>1.574205771695E-3</v>
      </c>
    </row>
    <row r="303" spans="1:50" x14ac:dyDescent="0.25">
      <c r="A303" t="s">
        <v>239</v>
      </c>
      <c r="B303">
        <v>64891.2210845398</v>
      </c>
      <c r="C303">
        <v>328165.78713711799</v>
      </c>
      <c r="D303" s="63">
        <v>3.5746681005055E-2</v>
      </c>
      <c r="E303">
        <v>8.8888498393239999E-3</v>
      </c>
      <c r="F303" s="31">
        <f t="shared" si="28"/>
        <v>3.672900993086986E-2</v>
      </c>
      <c r="G303" s="31">
        <f t="shared" si="29"/>
        <v>8.8888498393239999E-3</v>
      </c>
      <c r="H303" s="52">
        <v>0.28346477957018601</v>
      </c>
      <c r="I303" s="52">
        <v>1.6947642440750001E-3</v>
      </c>
      <c r="J303" s="85">
        <v>2.4043646948950191E-2</v>
      </c>
      <c r="K303" s="63">
        <v>0.12612621319738199</v>
      </c>
      <c r="L303">
        <v>3.1503025545007002E-2</v>
      </c>
      <c r="M303" s="32">
        <f t="shared" si="30"/>
        <v>0.12959219728440141</v>
      </c>
      <c r="N303" s="92">
        <f t="shared" si="31"/>
        <v>3.1503025545007002E-2</v>
      </c>
      <c r="O303" s="50">
        <v>3.5282173892072799</v>
      </c>
      <c r="P303" s="50">
        <v>2.1207979077219E-2</v>
      </c>
      <c r="Q303" s="77">
        <v>2.4065619261688181E-2</v>
      </c>
      <c r="Y303">
        <v>13271.0348158981</v>
      </c>
      <c r="Z303">
        <v>180.327868235648</v>
      </c>
      <c r="AA303">
        <v>62976.3815017866</v>
      </c>
      <c r="AB303">
        <v>801.85820598357805</v>
      </c>
      <c r="AC303">
        <v>233.502308708171</v>
      </c>
      <c r="AD303">
        <v>14.247876506602701</v>
      </c>
      <c r="AE303">
        <v>202506.409311747</v>
      </c>
      <c r="AF303">
        <v>9355.9314905959909</v>
      </c>
      <c r="AG303">
        <v>1.9637310823959E-2</v>
      </c>
      <c r="AH303">
        <v>3.8434891528049998E-3</v>
      </c>
      <c r="AI303">
        <v>1027.50138383836</v>
      </c>
      <c r="AJ303">
        <v>102.944512828526</v>
      </c>
      <c r="AK303">
        <v>1199.9916044316501</v>
      </c>
      <c r="AL303">
        <v>324.50624872628202</v>
      </c>
      <c r="AM303">
        <v>0.18584603727166801</v>
      </c>
      <c r="AN303">
        <v>2.0522193265329999E-2</v>
      </c>
      <c r="AO303">
        <v>0.45396813298813399</v>
      </c>
      <c r="AP303">
        <v>4.2644387134797998E-2</v>
      </c>
      <c r="AQ303">
        <v>1.6675045977991501</v>
      </c>
      <c r="AR303">
        <v>6.5816693467972004E-2</v>
      </c>
      <c r="AS303">
        <v>73.927373853420306</v>
      </c>
      <c r="AT303">
        <v>0.59755143328815497</v>
      </c>
      <c r="AU303">
        <v>8.3618828020437999</v>
      </c>
      <c r="AV303">
        <v>7.3206416630333004E-2</v>
      </c>
      <c r="AW303">
        <v>31.2440781590476</v>
      </c>
      <c r="AX303">
        <v>8.1543793207004001</v>
      </c>
    </row>
    <row r="304" spans="1:50" x14ac:dyDescent="0.25">
      <c r="A304" t="s">
        <v>240</v>
      </c>
      <c r="B304">
        <v>106.04152427418801</v>
      </c>
      <c r="C304">
        <v>312.17954209598003</v>
      </c>
      <c r="D304" s="63">
        <v>24.724394656602101</v>
      </c>
      <c r="E304">
        <v>0.91853673657747203</v>
      </c>
      <c r="F304" s="31">
        <f t="shared" si="28"/>
        <v>25.403828029479659</v>
      </c>
      <c r="G304" s="31">
        <f t="shared" si="29"/>
        <v>0.91853673657747203</v>
      </c>
      <c r="H304" s="52">
        <v>0.49480749681320801</v>
      </c>
      <c r="I304" s="52">
        <v>3.7966276677095998E-2</v>
      </c>
      <c r="J304" s="85">
        <v>0.48418254162652902</v>
      </c>
      <c r="K304" s="63">
        <v>50.031498607795399</v>
      </c>
      <c r="L304">
        <v>3.1827339555543901</v>
      </c>
      <c r="M304" s="32">
        <f t="shared" si="30"/>
        <v>51.406378370125033</v>
      </c>
      <c r="N304" s="92">
        <f t="shared" si="31"/>
        <v>3.1827339555543901</v>
      </c>
      <c r="O304" s="50">
        <v>2.0300554244856999</v>
      </c>
      <c r="P304" s="50">
        <v>0.14880698099138701</v>
      </c>
      <c r="Q304" s="77">
        <v>0.86784350049240333</v>
      </c>
      <c r="Y304">
        <v>14392.9467201592</v>
      </c>
      <c r="Z304">
        <v>196.259104337612</v>
      </c>
      <c r="AA304">
        <v>65891.154198249307</v>
      </c>
      <c r="AB304">
        <v>851.69728053143399</v>
      </c>
      <c r="AC304">
        <v>153.544740154739</v>
      </c>
      <c r="AD304">
        <v>9.5740199814334304</v>
      </c>
      <c r="AE304">
        <v>196472.60633655</v>
      </c>
      <c r="AF304">
        <v>9079.9267630512804</v>
      </c>
      <c r="AG304">
        <v>5.636948797319E-3</v>
      </c>
      <c r="AH304">
        <v>2.1458679535819999E-3</v>
      </c>
      <c r="AI304">
        <v>597.10227577533999</v>
      </c>
      <c r="AJ304">
        <v>60.3486948981393</v>
      </c>
      <c r="AK304">
        <v>1.78280624448522</v>
      </c>
      <c r="AL304">
        <v>0.187146479615522</v>
      </c>
      <c r="AM304">
        <v>9.1413954770350001E-3</v>
      </c>
      <c r="AN304">
        <v>4.7622163345959999E-3</v>
      </c>
      <c r="AO304">
        <v>0.19533320767308901</v>
      </c>
      <c r="AP304">
        <v>2.0791080220218999E-2</v>
      </c>
      <c r="AQ304">
        <v>1.3327475809132501</v>
      </c>
      <c r="AR304">
        <v>5.9052136735387999E-2</v>
      </c>
      <c r="AS304">
        <v>44.514284875136902</v>
      </c>
      <c r="AT304">
        <v>0.39339087615518697</v>
      </c>
      <c r="AU304">
        <v>5.5756363756010296</v>
      </c>
      <c r="AV304">
        <v>4.4853322309634E-2</v>
      </c>
      <c r="AW304">
        <v>3.0858029657332E-2</v>
      </c>
      <c r="AX304">
        <v>1.146267146838E-3</v>
      </c>
    </row>
    <row r="305" spans="1:50" x14ac:dyDescent="0.25">
      <c r="A305" t="s">
        <v>241</v>
      </c>
      <c r="B305">
        <v>116.137587339601</v>
      </c>
      <c r="C305">
        <v>292.57926527766301</v>
      </c>
      <c r="D305" s="63">
        <v>34.957099288120098</v>
      </c>
      <c r="E305">
        <v>2.1317331060484102</v>
      </c>
      <c r="F305" s="31">
        <f t="shared" si="28"/>
        <v>35.917730284559923</v>
      </c>
      <c r="G305" s="31">
        <f t="shared" si="29"/>
        <v>2.1317331060484102</v>
      </c>
      <c r="H305" s="52">
        <v>0.58038730585352005</v>
      </c>
      <c r="I305" s="52">
        <v>6.5807661475279E-2</v>
      </c>
      <c r="J305" s="85">
        <v>0.53782240297987738</v>
      </c>
      <c r="K305" s="63">
        <v>60.384338915068497</v>
      </c>
      <c r="L305">
        <v>5.8268460292965303</v>
      </c>
      <c r="M305" s="32">
        <f t="shared" si="30"/>
        <v>62.04371766338059</v>
      </c>
      <c r="N305" s="92">
        <f t="shared" si="31"/>
        <v>5.8268460292965303</v>
      </c>
      <c r="O305" s="50">
        <v>1.74170411270686</v>
      </c>
      <c r="P305" s="50">
        <v>0.201941444539086</v>
      </c>
      <c r="Q305" s="77">
        <v>0.83225831923949556</v>
      </c>
      <c r="Y305">
        <v>13967.230938049501</v>
      </c>
      <c r="Z305">
        <v>212.90896656713301</v>
      </c>
      <c r="AA305">
        <v>65741.657790936006</v>
      </c>
      <c r="AB305">
        <v>1178.36943460473</v>
      </c>
      <c r="AC305">
        <v>127.72516365780599</v>
      </c>
      <c r="AD305">
        <v>8.8933100271915606</v>
      </c>
      <c r="AE305">
        <v>196271.91185276001</v>
      </c>
      <c r="AF305">
        <v>9168.7117369698408</v>
      </c>
      <c r="AG305">
        <v>4.5439860864560002E-3</v>
      </c>
      <c r="AH305">
        <v>3.0656675295660002E-3</v>
      </c>
      <c r="AI305">
        <v>736.90974000942094</v>
      </c>
      <c r="AJ305">
        <v>71.763948653684395</v>
      </c>
      <c r="AK305">
        <v>1.3983871959762</v>
      </c>
      <c r="AL305">
        <v>0.26902296908651102</v>
      </c>
      <c r="AM305">
        <v>4.3949317837790004E-3</v>
      </c>
      <c r="AN305">
        <v>5.1638832633599998E-3</v>
      </c>
      <c r="AO305">
        <v>0.16374268148044299</v>
      </c>
      <c r="AP305">
        <v>3.3248847260433E-2</v>
      </c>
      <c r="AQ305">
        <v>1.2913981854721901</v>
      </c>
      <c r="AR305">
        <v>0.100258660793781</v>
      </c>
      <c r="AS305">
        <v>59.0389915980833</v>
      </c>
      <c r="AT305">
        <v>0.58553385852740802</v>
      </c>
      <c r="AU305">
        <v>7.1166988715809296</v>
      </c>
      <c r="AV305">
        <v>7.9233103806768998E-2</v>
      </c>
      <c r="AW305">
        <v>2.7969216485682999E-2</v>
      </c>
      <c r="AX305">
        <v>1.738265818667E-3</v>
      </c>
    </row>
    <row r="306" spans="1:50" x14ac:dyDescent="0.25">
      <c r="A306" t="s">
        <v>242</v>
      </c>
      <c r="B306">
        <v>108.87181075864</v>
      </c>
      <c r="C306">
        <v>297.60468611670598</v>
      </c>
      <c r="D306" s="63">
        <v>27.8999116674362</v>
      </c>
      <c r="E306">
        <v>1.42270098962193</v>
      </c>
      <c r="F306" s="31">
        <f t="shared" si="28"/>
        <v>28.666609147818402</v>
      </c>
      <c r="G306" s="31">
        <f t="shared" si="29"/>
        <v>1.42270098962193</v>
      </c>
      <c r="H306" s="52">
        <v>0.53270381628923602</v>
      </c>
      <c r="I306" s="52">
        <v>5.2871685672968002E-2</v>
      </c>
      <c r="J306" s="85">
        <v>0.51377557794406137</v>
      </c>
      <c r="K306" s="63">
        <v>51.971201544043602</v>
      </c>
      <c r="L306">
        <v>5.0279380528177304</v>
      </c>
      <c r="M306" s="32">
        <f t="shared" si="30"/>
        <v>53.399384892837539</v>
      </c>
      <c r="N306" s="92">
        <f t="shared" si="31"/>
        <v>5.0279380528177304</v>
      </c>
      <c r="O306" s="50">
        <v>1.8716830920022101</v>
      </c>
      <c r="P306" s="50">
        <v>0.18685748003288899</v>
      </c>
      <c r="Q306" s="77">
        <v>0.96905625733736944</v>
      </c>
      <c r="Y306">
        <v>13648.7511639801</v>
      </c>
      <c r="Z306">
        <v>197.93246400317901</v>
      </c>
      <c r="AA306">
        <v>65099.547142344098</v>
      </c>
      <c r="AB306">
        <v>1061.63085454062</v>
      </c>
      <c r="AC306">
        <v>152.58580118970599</v>
      </c>
      <c r="AD306">
        <v>10.206362862192099</v>
      </c>
      <c r="AE306">
        <v>195896.75172944801</v>
      </c>
      <c r="AF306">
        <v>9124.3889079737692</v>
      </c>
      <c r="AG306">
        <v>2.4242711244882E-2</v>
      </c>
      <c r="AH306">
        <v>5.8982157724810002E-3</v>
      </c>
      <c r="AI306">
        <v>661.95067164270097</v>
      </c>
      <c r="AJ306">
        <v>63.986433778652703</v>
      </c>
      <c r="AK306">
        <v>1.4240172880139701</v>
      </c>
      <c r="AL306">
        <v>0.20421145307923899</v>
      </c>
      <c r="AM306">
        <v>5.1548580642939998E-3</v>
      </c>
      <c r="AN306">
        <v>4.6790204196279998E-3</v>
      </c>
      <c r="AO306">
        <v>0.215386354177978</v>
      </c>
      <c r="AP306">
        <v>2.8529661250222001E-2</v>
      </c>
      <c r="AQ306">
        <v>1.4695009459995501</v>
      </c>
      <c r="AR306">
        <v>7.9963932120939996E-2</v>
      </c>
      <c r="AS306">
        <v>47.0312565412437</v>
      </c>
      <c r="AT306">
        <v>0.41481009105893801</v>
      </c>
      <c r="AU306">
        <v>5.6909714456249496</v>
      </c>
      <c r="AV306">
        <v>5.7863865287165001E-2</v>
      </c>
      <c r="AW306">
        <v>2.7892536024593E-2</v>
      </c>
      <c r="AX306">
        <v>1.4464585597940001E-3</v>
      </c>
    </row>
    <row r="307" spans="1:50" x14ac:dyDescent="0.25">
      <c r="A307" t="s">
        <v>243</v>
      </c>
      <c r="B307">
        <v>196.15855737814201</v>
      </c>
      <c r="C307">
        <v>372.65844448547102</v>
      </c>
      <c r="D307" s="63">
        <v>51.936965375086999</v>
      </c>
      <c r="E307">
        <v>1.7160456620498601</v>
      </c>
      <c r="F307" s="31">
        <f t="shared" si="28"/>
        <v>53.364207904254336</v>
      </c>
      <c r="G307" s="31">
        <f t="shared" si="29"/>
        <v>1.7160456620498601</v>
      </c>
      <c r="H307" s="52">
        <v>0.76828955698196899</v>
      </c>
      <c r="I307" s="52">
        <v>4.3178698486032001E-2</v>
      </c>
      <c r="J307" s="85">
        <v>0.58790567402712912</v>
      </c>
      <c r="K307" s="63">
        <v>67.856735775794704</v>
      </c>
      <c r="L307">
        <v>3.0944634225176499</v>
      </c>
      <c r="M307" s="32">
        <f t="shared" si="30"/>
        <v>69.72145810776486</v>
      </c>
      <c r="N307" s="92">
        <f t="shared" si="31"/>
        <v>3.0944634225176499</v>
      </c>
      <c r="O307" s="50">
        <v>1.3047667684094999</v>
      </c>
      <c r="P307" s="50">
        <v>7.3311319747184994E-2</v>
      </c>
      <c r="Q307" s="77">
        <v>0.81162279981661878</v>
      </c>
      <c r="Y307">
        <v>12940.432743061499</v>
      </c>
      <c r="Z307">
        <v>175.835621183634</v>
      </c>
      <c r="AA307">
        <v>53598.268187384303</v>
      </c>
      <c r="AB307">
        <v>785.11391418784206</v>
      </c>
      <c r="AC307">
        <v>178.58601753367799</v>
      </c>
      <c r="AD307">
        <v>10.849904717342699</v>
      </c>
      <c r="AE307">
        <v>205865.450743205</v>
      </c>
      <c r="AF307">
        <v>9511.1214503291703</v>
      </c>
      <c r="AG307">
        <v>3.5275105529519999E-3</v>
      </c>
      <c r="AH307">
        <v>1.6668284189080001E-3</v>
      </c>
      <c r="AI307">
        <v>1076.80501196162</v>
      </c>
      <c r="AJ307">
        <v>102.54116970797099</v>
      </c>
      <c r="AK307">
        <v>1.8550162515689199</v>
      </c>
      <c r="AL307">
        <v>0.17750014004914899</v>
      </c>
      <c r="AM307">
        <v>9.8909324716280004E-3</v>
      </c>
      <c r="AN307">
        <v>4.8417357398990004E-3</v>
      </c>
      <c r="AO307">
        <v>0.30604761018775301</v>
      </c>
      <c r="AP307">
        <v>2.5777090422860999E-2</v>
      </c>
      <c r="AQ307">
        <v>2.0323770981476499</v>
      </c>
      <c r="AR307">
        <v>7.1439447627042005E-2</v>
      </c>
      <c r="AS307">
        <v>115.619942596987</v>
      </c>
      <c r="AT307">
        <v>0.97404110029403701</v>
      </c>
      <c r="AU307">
        <v>14.149064647487499</v>
      </c>
      <c r="AV307">
        <v>0.15276188426475401</v>
      </c>
      <c r="AW307">
        <v>3.7261037912131999E-2</v>
      </c>
      <c r="AX307">
        <v>1.289834066072E-3</v>
      </c>
    </row>
    <row r="308" spans="1:50" x14ac:dyDescent="0.25">
      <c r="A308" t="s">
        <v>244</v>
      </c>
      <c r="B308">
        <v>288.47815445200501</v>
      </c>
      <c r="C308">
        <v>411.56182442702197</v>
      </c>
      <c r="D308" s="63">
        <v>79.575435824626894</v>
      </c>
      <c r="E308">
        <v>2.5025824144469802</v>
      </c>
      <c r="F308" s="31">
        <f t="shared" si="28"/>
        <v>81.762191355407523</v>
      </c>
      <c r="G308" s="31">
        <f t="shared" si="29"/>
        <v>2.5025824144469802</v>
      </c>
      <c r="H308" s="52">
        <v>1.02260633566352</v>
      </c>
      <c r="I308" s="52">
        <v>5.0057951662549997E-2</v>
      </c>
      <c r="J308" s="85">
        <v>0.64245803803555857</v>
      </c>
      <c r="K308" s="63">
        <v>77.848077216569806</v>
      </c>
      <c r="L308">
        <v>2.9348915128954101</v>
      </c>
      <c r="M308" s="32">
        <f t="shared" si="30"/>
        <v>79.987364443210268</v>
      </c>
      <c r="N308" s="92">
        <f t="shared" si="31"/>
        <v>2.9348915128954101</v>
      </c>
      <c r="O308" s="50">
        <v>0.97778826631072602</v>
      </c>
      <c r="P308" s="50">
        <v>4.9522605449098998E-2</v>
      </c>
      <c r="Q308" s="77">
        <v>0.74436423472921431</v>
      </c>
      <c r="Y308">
        <v>13087.6968340615</v>
      </c>
      <c r="Z308">
        <v>177.83665727208299</v>
      </c>
      <c r="AA308">
        <v>56727.265323057203</v>
      </c>
      <c r="AB308">
        <v>833.18987801530602</v>
      </c>
      <c r="AC308">
        <v>235.846752851269</v>
      </c>
      <c r="AD308">
        <v>13.943039082983001</v>
      </c>
      <c r="AE308">
        <v>202728.40815869399</v>
      </c>
      <c r="AF308">
        <v>9371.1345512534099</v>
      </c>
      <c r="AG308">
        <v>3.093938991955E-3</v>
      </c>
      <c r="AH308">
        <v>1.5272304251339999E-3</v>
      </c>
      <c r="AI308">
        <v>1583.1250909418</v>
      </c>
      <c r="AJ308">
        <v>149.31182509704001</v>
      </c>
      <c r="AK308">
        <v>2.1595042243209401</v>
      </c>
      <c r="AL308">
        <v>0.18908132838743899</v>
      </c>
      <c r="AM308">
        <v>6.0691418103400001E-3</v>
      </c>
      <c r="AN308">
        <v>3.7084155925799999E-3</v>
      </c>
      <c r="AO308">
        <v>0.19961771349662899</v>
      </c>
      <c r="AP308">
        <v>2.0974762400927001E-2</v>
      </c>
      <c r="AQ308">
        <v>1.6153674392680599</v>
      </c>
      <c r="AR308">
        <v>6.3378910124463006E-2</v>
      </c>
      <c r="AS308">
        <v>177.82646379933101</v>
      </c>
      <c r="AT308">
        <v>1.32216659620805</v>
      </c>
      <c r="AU308">
        <v>22.938567595567299</v>
      </c>
      <c r="AV308">
        <v>0.215415374938739</v>
      </c>
      <c r="AW308">
        <v>3.9385138410219997E-2</v>
      </c>
      <c r="AX308">
        <v>1.3668558726200001E-3</v>
      </c>
    </row>
    <row r="309" spans="1:50" x14ac:dyDescent="0.25">
      <c r="A309" t="s">
        <v>245</v>
      </c>
      <c r="B309">
        <v>150.11079202289699</v>
      </c>
      <c r="C309">
        <v>242.72286010356601</v>
      </c>
      <c r="D309" s="63">
        <v>69.129524738534897</v>
      </c>
      <c r="E309">
        <v>2.8158156861811601</v>
      </c>
      <c r="F309" s="31">
        <f t="shared" si="28"/>
        <v>71.029223671951783</v>
      </c>
      <c r="G309" s="31">
        <f t="shared" si="29"/>
        <v>2.8158156861811601</v>
      </c>
      <c r="H309" s="52">
        <v>0.900410837547442</v>
      </c>
      <c r="I309" s="52">
        <v>6.7038909519802001E-2</v>
      </c>
      <c r="J309" s="85">
        <v>0.54708451842588002</v>
      </c>
      <c r="K309" s="63">
        <v>76.529016717832704</v>
      </c>
      <c r="L309">
        <v>3.9643025727388199</v>
      </c>
      <c r="M309" s="32">
        <f t="shared" si="30"/>
        <v>78.632055788102335</v>
      </c>
      <c r="N309" s="92">
        <f t="shared" si="31"/>
        <v>3.9643025727388199</v>
      </c>
      <c r="O309" s="50">
        <v>1.1064152384107599</v>
      </c>
      <c r="P309" s="50">
        <v>7.6204006019082005E-2</v>
      </c>
      <c r="Q309" s="77">
        <v>0.75210938320367937</v>
      </c>
      <c r="Y309">
        <v>11947.5484339505</v>
      </c>
      <c r="Z309">
        <v>162.34423084743099</v>
      </c>
      <c r="AA309">
        <v>57957.8743759465</v>
      </c>
      <c r="AB309">
        <v>838.10535913560602</v>
      </c>
      <c r="AC309">
        <v>260.54979330515999</v>
      </c>
      <c r="AD309">
        <v>15.2496374151085</v>
      </c>
      <c r="AE309">
        <v>197673.82333193399</v>
      </c>
      <c r="AF309">
        <v>9132.6627876289695</v>
      </c>
      <c r="AG309">
        <v>2.5267901492330002E-3</v>
      </c>
      <c r="AH309">
        <v>1.380036839523E-3</v>
      </c>
      <c r="AI309">
        <v>779.07480624107097</v>
      </c>
      <c r="AJ309">
        <v>74.347692377700696</v>
      </c>
      <c r="AK309">
        <v>1.5206712649426399</v>
      </c>
      <c r="AL309">
        <v>0.173060648490829</v>
      </c>
      <c r="AM309">
        <v>1.1315226363945999E-2</v>
      </c>
      <c r="AN309">
        <v>5.1013987332050002E-3</v>
      </c>
      <c r="AO309">
        <v>0.29692045712623</v>
      </c>
      <c r="AP309">
        <v>2.7921172778919E-2</v>
      </c>
      <c r="AQ309">
        <v>1.94757393689312</v>
      </c>
      <c r="AR309">
        <v>7.9029837867412994E-2</v>
      </c>
      <c r="AS309">
        <v>89.095042966383204</v>
      </c>
      <c r="AT309">
        <v>0.65001170931073204</v>
      </c>
      <c r="AU309">
        <v>11.939737334515</v>
      </c>
      <c r="AV309">
        <v>0.106000675528531</v>
      </c>
      <c r="AW309">
        <v>2.3544796055611002E-2</v>
      </c>
      <c r="AX309">
        <v>9.9798726785099994E-4</v>
      </c>
    </row>
    <row r="310" spans="1:50" x14ac:dyDescent="0.25">
      <c r="A310" t="s">
        <v>246</v>
      </c>
      <c r="B310">
        <v>247.82387384476201</v>
      </c>
      <c r="C310">
        <v>282.28319142306299</v>
      </c>
      <c r="D310" s="63">
        <v>101.60125401197401</v>
      </c>
      <c r="E310">
        <v>4.2751818839303599</v>
      </c>
      <c r="F310" s="31">
        <f t="shared" si="28"/>
        <v>104.39328526939092</v>
      </c>
      <c r="G310" s="31">
        <f t="shared" si="29"/>
        <v>4.2751818839303599</v>
      </c>
      <c r="H310" s="52">
        <v>1.2803371999334301</v>
      </c>
      <c r="I310" s="52">
        <v>8.4521031873454999E-2</v>
      </c>
      <c r="J310" s="85">
        <v>0.63740446505978443</v>
      </c>
      <c r="K310" s="63">
        <v>79.710195438913402</v>
      </c>
      <c r="L310">
        <v>3.6006541706447899</v>
      </c>
      <c r="M310" s="32">
        <f t="shared" si="30"/>
        <v>81.900654202089981</v>
      </c>
      <c r="N310" s="92">
        <f t="shared" si="31"/>
        <v>3.6006541706447899</v>
      </c>
      <c r="O310" s="50">
        <v>0.78292529259997801</v>
      </c>
      <c r="P310" s="50">
        <v>4.7960037267301997E-2</v>
      </c>
      <c r="Q310" s="77">
        <v>0.73740885502763143</v>
      </c>
      <c r="Y310">
        <v>13280.544121347501</v>
      </c>
      <c r="Z310">
        <v>183.39488709991099</v>
      </c>
      <c r="AA310">
        <v>57845.468852732702</v>
      </c>
      <c r="AB310">
        <v>766.64733245570505</v>
      </c>
      <c r="AC310">
        <v>91.339597051596996</v>
      </c>
      <c r="AD310">
        <v>6.2650396297967603</v>
      </c>
      <c r="AE310">
        <v>198169.58786115199</v>
      </c>
      <c r="AF310">
        <v>9170.5617873027404</v>
      </c>
      <c r="AG310">
        <v>5.7268381856066003E-2</v>
      </c>
      <c r="AH310">
        <v>7.3273206329109997E-3</v>
      </c>
      <c r="AI310">
        <v>1263.5909130383</v>
      </c>
      <c r="AJ310">
        <v>126.44798852260099</v>
      </c>
      <c r="AK310">
        <v>1.3719963913081199</v>
      </c>
      <c r="AL310">
        <v>0.15125935476625699</v>
      </c>
      <c r="AM310">
        <v>0.32461607931012998</v>
      </c>
      <c r="AN310">
        <v>3.6899203576208003E-2</v>
      </c>
      <c r="AO310">
        <v>0.79938670216532104</v>
      </c>
      <c r="AP310">
        <v>8.0536662208570003E-2</v>
      </c>
      <c r="AQ310">
        <v>1.2699789580362599</v>
      </c>
      <c r="AR310">
        <v>6.2685587841176005E-2</v>
      </c>
      <c r="AS310">
        <v>155.46353044140599</v>
      </c>
      <c r="AT310">
        <v>1.41163838164498</v>
      </c>
      <c r="AU310">
        <v>20.293057638345999</v>
      </c>
      <c r="AV310">
        <v>0.165761265862859</v>
      </c>
      <c r="AW310">
        <v>2.722547307229E-2</v>
      </c>
      <c r="AX310">
        <v>1.176982234807E-3</v>
      </c>
    </row>
    <row r="311" spans="1:50" x14ac:dyDescent="0.25">
      <c r="A311" t="s">
        <v>247</v>
      </c>
      <c r="B311">
        <v>350.94835684844799</v>
      </c>
      <c r="C311">
        <v>371.17380213769599</v>
      </c>
      <c r="D311" s="63">
        <v>121.148868600461</v>
      </c>
      <c r="E311">
        <v>4.0074954557161604</v>
      </c>
      <c r="F311" s="31">
        <f t="shared" si="28"/>
        <v>124.47807384721237</v>
      </c>
      <c r="G311" s="31">
        <f t="shared" si="29"/>
        <v>4.0074954557161604</v>
      </c>
      <c r="H311" s="52">
        <v>1.3776232885091599</v>
      </c>
      <c r="I311" s="52">
        <v>7.0291766229572006E-2</v>
      </c>
      <c r="J311" s="85">
        <v>0.64830548464790139</v>
      </c>
      <c r="K311" s="63">
        <v>87.940399298586698</v>
      </c>
      <c r="L311">
        <v>3.0575077044161798</v>
      </c>
      <c r="M311" s="32">
        <f t="shared" si="30"/>
        <v>90.357026396540064</v>
      </c>
      <c r="N311" s="92">
        <f t="shared" si="31"/>
        <v>3.0575077044161798</v>
      </c>
      <c r="O311" s="50">
        <v>0.726078605271537</v>
      </c>
      <c r="P311" s="50">
        <v>3.7528058262253E-2</v>
      </c>
      <c r="Q311" s="77">
        <v>0.67267714554572322</v>
      </c>
      <c r="Y311">
        <v>11958.193861404599</v>
      </c>
      <c r="Z311">
        <v>166.41747644947901</v>
      </c>
      <c r="AA311">
        <v>54288.426796597698</v>
      </c>
      <c r="AB311">
        <v>813.505683198577</v>
      </c>
      <c r="AC311">
        <v>134.11319146182601</v>
      </c>
      <c r="AD311">
        <v>8.1001812190780296</v>
      </c>
      <c r="AE311">
        <v>204723.94313421799</v>
      </c>
      <c r="AF311">
        <v>9482.6645105596399</v>
      </c>
      <c r="AG311">
        <v>2.9498538517760001E-3</v>
      </c>
      <c r="AH311">
        <v>1.4561053336669999E-3</v>
      </c>
      <c r="AI311">
        <v>1803.2633016197899</v>
      </c>
      <c r="AJ311">
        <v>170.49278186909399</v>
      </c>
      <c r="AK311">
        <v>1.9662614776234799</v>
      </c>
      <c r="AL311">
        <v>0.161516524224838</v>
      </c>
      <c r="AM311">
        <v>1.1177894630242E-2</v>
      </c>
      <c r="AN311">
        <v>4.9167306924240003E-3</v>
      </c>
      <c r="AO311">
        <v>0.174790266528075</v>
      </c>
      <c r="AP311">
        <v>1.8429290963624001E-2</v>
      </c>
      <c r="AQ311">
        <v>1.5961863797974301</v>
      </c>
      <c r="AR311">
        <v>6.2027910214420001E-2</v>
      </c>
      <c r="AS311">
        <v>219.723542071509</v>
      </c>
      <c r="AT311">
        <v>1.8716229383524201</v>
      </c>
      <c r="AU311">
        <v>30.022610309984401</v>
      </c>
      <c r="AV311">
        <v>0.30497830596459902</v>
      </c>
      <c r="AW311">
        <v>3.3859806016657001E-2</v>
      </c>
      <c r="AX311">
        <v>1.345196911131E-3</v>
      </c>
    </row>
    <row r="312" spans="1:50" x14ac:dyDescent="0.25">
      <c r="A312" t="s">
        <v>248</v>
      </c>
      <c r="B312">
        <v>311.29721978279503</v>
      </c>
      <c r="C312">
        <v>393.29861347787602</v>
      </c>
      <c r="D312" s="63">
        <v>97.771712261696607</v>
      </c>
      <c r="E312">
        <v>3.1433994646141401</v>
      </c>
      <c r="F312" s="31">
        <f t="shared" si="28"/>
        <v>100.45850662639666</v>
      </c>
      <c r="G312" s="31">
        <f t="shared" si="29"/>
        <v>3.1433994646141401</v>
      </c>
      <c r="H312" s="52">
        <v>1.15235085057493</v>
      </c>
      <c r="I312" s="52">
        <v>5.5707755034419E-2</v>
      </c>
      <c r="J312" s="85">
        <v>0.66505172368476062</v>
      </c>
      <c r="K312" s="63">
        <v>85.003841545152397</v>
      </c>
      <c r="L312">
        <v>3.0932650233025498</v>
      </c>
      <c r="M312" s="32">
        <f t="shared" si="30"/>
        <v>87.339771203723444</v>
      </c>
      <c r="N312" s="92">
        <f t="shared" si="31"/>
        <v>3.0932650233025498</v>
      </c>
      <c r="O312" s="50">
        <v>0.86722021598450305</v>
      </c>
      <c r="P312" s="50">
        <v>4.1927717711223E-2</v>
      </c>
      <c r="Q312" s="77">
        <v>0.75267371252870707</v>
      </c>
      <c r="Y312">
        <v>11822.289983614</v>
      </c>
      <c r="Z312">
        <v>161.37302954431499</v>
      </c>
      <c r="AA312">
        <v>55097.773893474703</v>
      </c>
      <c r="AB312">
        <v>829.50936015520904</v>
      </c>
      <c r="AC312">
        <v>235.703850395074</v>
      </c>
      <c r="AD312">
        <v>13.608942120405899</v>
      </c>
      <c r="AE312">
        <v>207072.00945451399</v>
      </c>
      <c r="AF312">
        <v>9566.8652694050706</v>
      </c>
      <c r="AG312">
        <v>2.6888021740389999E-3</v>
      </c>
      <c r="AH312">
        <v>1.367879955664E-3</v>
      </c>
      <c r="AI312">
        <v>1635.2038473078101</v>
      </c>
      <c r="AJ312">
        <v>154.72470528440201</v>
      </c>
      <c r="AK312">
        <v>2.1195871743820098</v>
      </c>
      <c r="AL312">
        <v>0.17767239907438401</v>
      </c>
      <c r="AM312">
        <v>7.687361125291E-3</v>
      </c>
      <c r="AN312">
        <v>4.009929671903E-3</v>
      </c>
      <c r="AO312">
        <v>0.26114333437710702</v>
      </c>
      <c r="AP312">
        <v>2.2356050120783E-2</v>
      </c>
      <c r="AQ312">
        <v>1.74434745585252</v>
      </c>
      <c r="AR312">
        <v>6.2147657611081E-2</v>
      </c>
      <c r="AS312">
        <v>183.05132762102099</v>
      </c>
      <c r="AT312">
        <v>1.46821554033575</v>
      </c>
      <c r="AU312">
        <v>24.853331818214301</v>
      </c>
      <c r="AV312">
        <v>0.220647229336428</v>
      </c>
      <c r="AW312">
        <v>3.4727552246263997E-2</v>
      </c>
      <c r="AX312">
        <v>1.1350844358239999E-3</v>
      </c>
    </row>
    <row r="313" spans="1:50" x14ac:dyDescent="0.25">
      <c r="A313" t="s">
        <v>249</v>
      </c>
      <c r="B313">
        <v>371.68602848327799</v>
      </c>
      <c r="C313">
        <v>533.56204689112201</v>
      </c>
      <c r="D313" s="63">
        <v>79.329241786450197</v>
      </c>
      <c r="E313">
        <v>2.1964523117382599</v>
      </c>
      <c r="F313" s="31">
        <f t="shared" si="28"/>
        <v>81.509231835282179</v>
      </c>
      <c r="G313" s="31">
        <f t="shared" si="29"/>
        <v>2.1964523117382599</v>
      </c>
      <c r="H313" s="52">
        <v>1.01547358675497</v>
      </c>
      <c r="I313" s="52">
        <v>4.3857483828681001E-2</v>
      </c>
      <c r="J313" s="85">
        <v>0.64108172192743584</v>
      </c>
      <c r="K313" s="63">
        <v>78.306678152307001</v>
      </c>
      <c r="L313">
        <v>2.61355000653346</v>
      </c>
      <c r="M313" s="32">
        <f t="shared" si="30"/>
        <v>80.458567862644244</v>
      </c>
      <c r="N313" s="92">
        <f t="shared" si="31"/>
        <v>2.61355000653346</v>
      </c>
      <c r="O313" s="50">
        <v>0.98566457302819499</v>
      </c>
      <c r="P313" s="50">
        <v>4.2474303840011003E-2</v>
      </c>
      <c r="Q313" s="77">
        <v>0.77452401989093567</v>
      </c>
      <c r="Y313">
        <v>11689.061741208599</v>
      </c>
      <c r="Z313">
        <v>158.83189327043999</v>
      </c>
      <c r="AA313">
        <v>57250.283187115703</v>
      </c>
      <c r="AB313">
        <v>831.06522959019799</v>
      </c>
      <c r="AC313">
        <v>295.02874985020799</v>
      </c>
      <c r="AD313">
        <v>17.039078431634099</v>
      </c>
      <c r="AE313">
        <v>206186.67580008201</v>
      </c>
      <c r="AF313">
        <v>9525.9622627035296</v>
      </c>
      <c r="AG313">
        <v>4.3560508614150003E-3</v>
      </c>
      <c r="AH313">
        <v>1.727107283461E-3</v>
      </c>
      <c r="AI313">
        <v>1628.0296517562999</v>
      </c>
      <c r="AJ313">
        <v>153.50191238845699</v>
      </c>
      <c r="AK313">
        <v>2.50761450102793</v>
      </c>
      <c r="AL313">
        <v>0.20331317811979899</v>
      </c>
      <c r="AM313">
        <v>1.988196627345E-2</v>
      </c>
      <c r="AN313">
        <v>6.4052275732239998E-3</v>
      </c>
      <c r="AO313">
        <v>0.255972498964957</v>
      </c>
      <c r="AP313">
        <v>2.4110513146370999E-2</v>
      </c>
      <c r="AQ313">
        <v>1.9599139747757</v>
      </c>
      <c r="AR313">
        <v>6.5626771025872999E-2</v>
      </c>
      <c r="AS313">
        <v>193.35033362144</v>
      </c>
      <c r="AT313">
        <v>1.41840833771293</v>
      </c>
      <c r="AU313">
        <v>26.931579715211999</v>
      </c>
      <c r="AV313">
        <v>0.239097859767023</v>
      </c>
      <c r="AW313">
        <v>4.6338963068143002E-2</v>
      </c>
      <c r="AX313">
        <v>1.350252131047E-3</v>
      </c>
    </row>
    <row r="314" spans="1:50" x14ac:dyDescent="0.25">
      <c r="A314" t="s">
        <v>250</v>
      </c>
      <c r="B314">
        <v>219.72889338317401</v>
      </c>
      <c r="C314">
        <v>265.34122987041701</v>
      </c>
      <c r="D314" s="63">
        <v>103.544629469201</v>
      </c>
      <c r="E314">
        <v>4.1291455078767703</v>
      </c>
      <c r="F314" s="31">
        <f t="shared" si="28"/>
        <v>106.39006523499964</v>
      </c>
      <c r="G314" s="31">
        <f t="shared" si="29"/>
        <v>4.1291455078767703</v>
      </c>
      <c r="H314" s="52">
        <v>1.20908551492884</v>
      </c>
      <c r="I314" s="52">
        <v>7.0264918298513002E-2</v>
      </c>
      <c r="J314" s="85">
        <v>0.68620058135877593</v>
      </c>
      <c r="K314" s="63">
        <v>85.833434716000596</v>
      </c>
      <c r="L314">
        <v>3.6930416678963698</v>
      </c>
      <c r="M314" s="32">
        <f t="shared" si="30"/>
        <v>88.192161830040789</v>
      </c>
      <c r="N314" s="92">
        <f t="shared" si="31"/>
        <v>3.6930416678963698</v>
      </c>
      <c r="O314" s="50">
        <v>0.82930145193071303</v>
      </c>
      <c r="P314" s="50">
        <v>4.8175996341899001E-2</v>
      </c>
      <c r="Q314" s="77">
        <v>0.74064387673643006</v>
      </c>
      <c r="Y314">
        <v>12155.3865248615</v>
      </c>
      <c r="Z314">
        <v>167.07307003739101</v>
      </c>
      <c r="AA314">
        <v>62406.3763147461</v>
      </c>
      <c r="AB314">
        <v>939.17941828447397</v>
      </c>
      <c r="AC314">
        <v>122.756256035093</v>
      </c>
      <c r="AD314">
        <v>7.5298241125810801</v>
      </c>
      <c r="AE314">
        <v>194777.442666091</v>
      </c>
      <c r="AF314">
        <v>9025.2040685113607</v>
      </c>
      <c r="AG314">
        <v>1.0871307038865E-2</v>
      </c>
      <c r="AH314">
        <v>2.7532686489009999E-3</v>
      </c>
      <c r="AI314">
        <v>1005.17191960466</v>
      </c>
      <c r="AJ314">
        <v>95.329721777783703</v>
      </c>
      <c r="AK314">
        <v>1.3070695884493699</v>
      </c>
      <c r="AL314">
        <v>0.13885998524340501</v>
      </c>
      <c r="AM314">
        <v>3.0675601302997998E-2</v>
      </c>
      <c r="AN314">
        <v>8.0353476977820006E-3</v>
      </c>
      <c r="AO314">
        <v>0.217627611862796</v>
      </c>
      <c r="AP314">
        <v>2.0333462647611E-2</v>
      </c>
      <c r="AQ314">
        <v>1.35314610571086</v>
      </c>
      <c r="AR314">
        <v>6.1809368426749001E-2</v>
      </c>
      <c r="AS314">
        <v>132.24853756380099</v>
      </c>
      <c r="AT314">
        <v>1.05309077224173</v>
      </c>
      <c r="AU314">
        <v>17.797356066870702</v>
      </c>
      <c r="AV314">
        <v>0.17362292090860301</v>
      </c>
      <c r="AW314">
        <v>2.3447345019314E-2</v>
      </c>
      <c r="AX314">
        <v>1.1240414901910001E-3</v>
      </c>
    </row>
    <row r="315" spans="1:50" x14ac:dyDescent="0.25">
      <c r="A315" t="s">
        <v>251</v>
      </c>
      <c r="B315">
        <v>23376.899566031199</v>
      </c>
      <c r="C315">
        <v>120658.478726157</v>
      </c>
      <c r="D315" s="63">
        <v>8.9948860289408003E-2</v>
      </c>
      <c r="E315">
        <v>6.0016931468376E-2</v>
      </c>
      <c r="F315" s="31">
        <f t="shared" si="28"/>
        <v>9.2420680464653654E-2</v>
      </c>
      <c r="G315" s="31">
        <f t="shared" si="29"/>
        <v>6.0016931468376E-2</v>
      </c>
      <c r="H315" s="52">
        <v>0.28335778088611602</v>
      </c>
      <c r="I315" s="52">
        <v>3.5582799728429003E-2</v>
      </c>
      <c r="J315" s="85">
        <v>0.18820313410850165</v>
      </c>
      <c r="K315" s="63">
        <v>0.31755715888520403</v>
      </c>
      <c r="L315">
        <v>0.200107060160228</v>
      </c>
      <c r="M315" s="32">
        <f t="shared" si="30"/>
        <v>0.32628371961760905</v>
      </c>
      <c r="N315" s="92">
        <f t="shared" si="31"/>
        <v>0.200107060160228</v>
      </c>
      <c r="O315" s="50">
        <v>3.5297376878854099</v>
      </c>
      <c r="P315" s="50">
        <v>0.193325224605438</v>
      </c>
      <c r="Q315" s="77">
        <v>8.6917172024973663E-2</v>
      </c>
      <c r="Y315">
        <v>13666.5105774366</v>
      </c>
      <c r="Z315">
        <v>185.89420208016401</v>
      </c>
      <c r="AA315">
        <v>62322.072584459398</v>
      </c>
      <c r="AB315">
        <v>942.10588057905795</v>
      </c>
      <c r="AC315">
        <v>149.63778250831101</v>
      </c>
      <c r="AD315">
        <v>9.1920211177537698</v>
      </c>
      <c r="AE315">
        <v>193166.21011372001</v>
      </c>
      <c r="AF315">
        <v>8966.4992307870598</v>
      </c>
      <c r="AG315">
        <v>3.387454737868E-3</v>
      </c>
      <c r="AH315">
        <v>1.6216539809210001E-3</v>
      </c>
      <c r="AI315">
        <v>526.93369548921498</v>
      </c>
      <c r="AJ315">
        <v>50.676087568334097</v>
      </c>
      <c r="AK315">
        <v>459.35228323743399</v>
      </c>
      <c r="AL315">
        <v>76.770160215914004</v>
      </c>
      <c r="AM315">
        <v>1.2072107524087E-2</v>
      </c>
      <c r="AN315">
        <v>5.3100558227240002E-3</v>
      </c>
      <c r="AO315">
        <v>0.17003570360931899</v>
      </c>
      <c r="AP315">
        <v>1.8862429125268001E-2</v>
      </c>
      <c r="AQ315">
        <v>1.12324723614509</v>
      </c>
      <c r="AR315">
        <v>5.8193899043977003E-2</v>
      </c>
      <c r="AS315">
        <v>58.245563793433497</v>
      </c>
      <c r="AT315">
        <v>0.489932635505407</v>
      </c>
      <c r="AU315">
        <v>7.7464603979825197</v>
      </c>
      <c r="AV315">
        <v>8.0430963721170007E-2</v>
      </c>
      <c r="AW315">
        <v>11.882955200793401</v>
      </c>
      <c r="AX315">
        <v>1.9347592610523301</v>
      </c>
    </row>
    <row r="316" spans="1:50" x14ac:dyDescent="0.25">
      <c r="A316" t="s">
        <v>252</v>
      </c>
      <c r="B316">
        <v>257.97971250791397</v>
      </c>
      <c r="C316">
        <v>416.66315789741498</v>
      </c>
      <c r="D316" s="63">
        <v>62.706980469542401</v>
      </c>
      <c r="E316">
        <v>1.95824292295754</v>
      </c>
      <c r="F316" s="31">
        <f t="shared" si="28"/>
        <v>64.430186066085142</v>
      </c>
      <c r="G316" s="31">
        <f t="shared" si="29"/>
        <v>1.95824292295754</v>
      </c>
      <c r="H316" s="52">
        <v>0.90330086753821504</v>
      </c>
      <c r="I316" s="52">
        <v>5.0344681966164997E-2</v>
      </c>
      <c r="J316" s="85">
        <v>0.56031145674970884</v>
      </c>
      <c r="K316" s="63">
        <v>69.698676086491503</v>
      </c>
      <c r="L316">
        <v>2.7764456205331798</v>
      </c>
      <c r="M316" s="32">
        <f t="shared" si="30"/>
        <v>71.614015460266614</v>
      </c>
      <c r="N316" s="92">
        <f t="shared" si="31"/>
        <v>2.7764456205331798</v>
      </c>
      <c r="O316" s="50">
        <v>1.1091324688382</v>
      </c>
      <c r="P316" s="50">
        <v>5.8019759728429002E-2</v>
      </c>
      <c r="Q316" s="77">
        <v>0.76150390729004347</v>
      </c>
      <c r="Y316">
        <v>13637.264043237999</v>
      </c>
      <c r="Z316">
        <v>185.30421987423099</v>
      </c>
      <c r="AA316">
        <v>59055.523526235404</v>
      </c>
      <c r="AB316">
        <v>851.20111693512797</v>
      </c>
      <c r="AC316">
        <v>210.730292212926</v>
      </c>
      <c r="AD316">
        <v>12.366059396359001</v>
      </c>
      <c r="AE316">
        <v>199484.84364380501</v>
      </c>
      <c r="AF316">
        <v>9216.3331367479295</v>
      </c>
      <c r="AG316">
        <v>3.2778824788509998E-3</v>
      </c>
      <c r="AH316">
        <v>1.5200449824740001E-3</v>
      </c>
      <c r="AI316">
        <v>1289.50155340365</v>
      </c>
      <c r="AJ316">
        <v>122.31917258424799</v>
      </c>
      <c r="AK316">
        <v>2.3201311973043599</v>
      </c>
      <c r="AL316">
        <v>0.186113027241115</v>
      </c>
      <c r="AM316">
        <v>1.2723614859455E-2</v>
      </c>
      <c r="AN316">
        <v>5.2318788112920003E-3</v>
      </c>
      <c r="AO316">
        <v>0.207549109181452</v>
      </c>
      <c r="AP316">
        <v>2.2165864481951E-2</v>
      </c>
      <c r="AQ316">
        <v>1.3922736490985299</v>
      </c>
      <c r="AR316">
        <v>5.6948779615000999E-2</v>
      </c>
      <c r="AS316">
        <v>138.08292127429701</v>
      </c>
      <c r="AT316">
        <v>1.2240696168826199</v>
      </c>
      <c r="AU316">
        <v>17.371311531377099</v>
      </c>
      <c r="AV316">
        <v>0.17829203536809299</v>
      </c>
      <c r="AW316">
        <v>3.7770708893245998E-2</v>
      </c>
      <c r="AX316">
        <v>1.2942905608049999E-3</v>
      </c>
    </row>
    <row r="317" spans="1:50" x14ac:dyDescent="0.25">
      <c r="A317" t="s">
        <v>253</v>
      </c>
      <c r="B317">
        <v>283.84190921805202</v>
      </c>
      <c r="C317">
        <v>322.26705907540702</v>
      </c>
      <c r="D317" s="63">
        <v>111.40355885923201</v>
      </c>
      <c r="E317">
        <v>3.95291281462785</v>
      </c>
      <c r="F317" s="31">
        <f t="shared" si="28"/>
        <v>114.46496023215015</v>
      </c>
      <c r="G317" s="31">
        <f t="shared" si="29"/>
        <v>3.95291281462785</v>
      </c>
      <c r="H317" s="52">
        <v>1.2839938501297701</v>
      </c>
      <c r="I317" s="52">
        <v>6.6598659617478004E-2</v>
      </c>
      <c r="J317" s="85">
        <v>0.68409375506876902</v>
      </c>
      <c r="K317" s="63">
        <v>86.939181025749306</v>
      </c>
      <c r="L317">
        <v>3.3094911040846702</v>
      </c>
      <c r="M317" s="32">
        <f t="shared" si="30"/>
        <v>89.328294361786604</v>
      </c>
      <c r="N317" s="92">
        <f t="shared" si="31"/>
        <v>3.3094911040846702</v>
      </c>
      <c r="O317" s="50">
        <v>0.77946063176598701</v>
      </c>
      <c r="P317" s="50">
        <v>4.0426050093820998E-2</v>
      </c>
      <c r="Q317" s="77">
        <v>0.73397040476595499</v>
      </c>
      <c r="Y317">
        <v>13459.312975999401</v>
      </c>
      <c r="Z317">
        <v>182.88620673128099</v>
      </c>
      <c r="AA317">
        <v>64890.897372448599</v>
      </c>
      <c r="AB317">
        <v>927.97598983220405</v>
      </c>
      <c r="AC317">
        <v>103.820926725268</v>
      </c>
      <c r="AD317">
        <v>6.8449754042104303</v>
      </c>
      <c r="AE317">
        <v>191156.92581977099</v>
      </c>
      <c r="AF317">
        <v>8831.5777658646894</v>
      </c>
      <c r="AG317">
        <v>7.4944714024740003E-3</v>
      </c>
      <c r="AH317">
        <v>2.3247318174099999E-3</v>
      </c>
      <c r="AI317">
        <v>1179.88707957882</v>
      </c>
      <c r="AJ317">
        <v>111.876683317222</v>
      </c>
      <c r="AK317">
        <v>1.6098488115974201</v>
      </c>
      <c r="AL317">
        <v>0.15508679135803899</v>
      </c>
      <c r="AM317">
        <v>6.1481844496624E-2</v>
      </c>
      <c r="AN317">
        <v>1.1612956339894001E-2</v>
      </c>
      <c r="AO317">
        <v>0.22953073788106301</v>
      </c>
      <c r="AP317">
        <v>2.4046808542951E-2</v>
      </c>
      <c r="AQ317">
        <v>0.993903667087636</v>
      </c>
      <c r="AR317">
        <v>4.7343137860419E-2</v>
      </c>
      <c r="AS317">
        <v>172.735147920093</v>
      </c>
      <c r="AT317">
        <v>1.26022576587057</v>
      </c>
      <c r="AU317">
        <v>23.980194926780001</v>
      </c>
      <c r="AV317">
        <v>0.212895542868974</v>
      </c>
      <c r="AW317">
        <v>2.9462281996222001E-2</v>
      </c>
      <c r="AX317">
        <v>1.060138024088E-3</v>
      </c>
    </row>
    <row r="318" spans="1:50" x14ac:dyDescent="0.25">
      <c r="A318" t="s">
        <v>254</v>
      </c>
      <c r="B318">
        <v>193.39706176257801</v>
      </c>
      <c r="C318">
        <v>319.18128700592001</v>
      </c>
      <c r="D318" s="63">
        <v>64.760116057227606</v>
      </c>
      <c r="E318">
        <v>2.3081914616073602</v>
      </c>
      <c r="F318" s="31">
        <f t="shared" si="28"/>
        <v>66.53974240164672</v>
      </c>
      <c r="G318" s="31">
        <f t="shared" si="29"/>
        <v>2.3081914616073602</v>
      </c>
      <c r="H318" s="52">
        <v>0.88419374195587896</v>
      </c>
      <c r="I318" s="52">
        <v>5.1324313931764003E-2</v>
      </c>
      <c r="J318" s="85">
        <v>0.61402845268747996</v>
      </c>
      <c r="K318" s="63">
        <v>73.237708213381595</v>
      </c>
      <c r="L318">
        <v>3.35617046625122</v>
      </c>
      <c r="M318" s="32">
        <f t="shared" si="30"/>
        <v>75.250301193082834</v>
      </c>
      <c r="N318" s="92">
        <f t="shared" si="31"/>
        <v>3.35617046625122</v>
      </c>
      <c r="O318" s="50">
        <v>1.1325713097427299</v>
      </c>
      <c r="P318" s="50">
        <v>6.5719139616882E-2</v>
      </c>
      <c r="Q318" s="77">
        <v>0.7897378488675062</v>
      </c>
      <c r="Y318">
        <v>13863.477174248401</v>
      </c>
      <c r="Z318">
        <v>188.37802174785401</v>
      </c>
      <c r="AA318">
        <v>56049.5537431954</v>
      </c>
      <c r="AB318">
        <v>817.87587075699605</v>
      </c>
      <c r="AC318">
        <v>168.63598929585001</v>
      </c>
      <c r="AD318">
        <v>10.2873750648839</v>
      </c>
      <c r="AE318">
        <v>202865.593273748</v>
      </c>
      <c r="AF318">
        <v>9372.5260297635596</v>
      </c>
      <c r="AG318">
        <v>5.4605773528899997E-3</v>
      </c>
      <c r="AH318">
        <v>2.0423194693779999E-3</v>
      </c>
      <c r="AI318">
        <v>1212.7806485861099</v>
      </c>
      <c r="AJ318">
        <v>114.62237425545401</v>
      </c>
      <c r="AK318">
        <v>1.70695663210944</v>
      </c>
      <c r="AL318">
        <v>0.15972587699019</v>
      </c>
      <c r="AM318">
        <v>1.1880806170378001E-2</v>
      </c>
      <c r="AN318">
        <v>5.2259298305219999E-3</v>
      </c>
      <c r="AO318">
        <v>0.245385308310335</v>
      </c>
      <c r="AP318">
        <v>2.2633827163831999E-2</v>
      </c>
      <c r="AQ318">
        <v>1.4975941097171901</v>
      </c>
      <c r="AR318">
        <v>6.9842011845334007E-2</v>
      </c>
      <c r="AS318">
        <v>121.016076071778</v>
      </c>
      <c r="AT318">
        <v>0.88289835037370101</v>
      </c>
      <c r="AU318">
        <v>14.6448617530577</v>
      </c>
      <c r="AV318">
        <v>0.130016699308664</v>
      </c>
      <c r="AW318">
        <v>3.0921055325880999E-2</v>
      </c>
      <c r="AX318">
        <v>1.1257527664409999E-3</v>
      </c>
    </row>
    <row r="319" spans="1:50" x14ac:dyDescent="0.25">
      <c r="A319" t="s">
        <v>255</v>
      </c>
      <c r="B319">
        <v>153.657604547256</v>
      </c>
      <c r="C319">
        <v>730.90104624728804</v>
      </c>
      <c r="D319" s="63">
        <v>2.39223017544488</v>
      </c>
      <c r="E319">
        <v>7.9241042621902999E-2</v>
      </c>
      <c r="F319" s="31">
        <f t="shared" si="28"/>
        <v>2.4579693387035433</v>
      </c>
      <c r="G319" s="31">
        <f t="shared" si="29"/>
        <v>7.9241042621902999E-2</v>
      </c>
      <c r="H319" s="52">
        <v>0.30568819414640802</v>
      </c>
      <c r="I319" s="52">
        <v>2.3369696129312001E-2</v>
      </c>
      <c r="J319" s="85">
        <v>0.43328416547860293</v>
      </c>
      <c r="K319" s="63">
        <v>7.8162540368957796</v>
      </c>
      <c r="L319">
        <v>0.54285231229624498</v>
      </c>
      <c r="M319" s="32">
        <f t="shared" si="30"/>
        <v>8.0310469132155173</v>
      </c>
      <c r="N319" s="92">
        <f t="shared" si="31"/>
        <v>0.54285231229624498</v>
      </c>
      <c r="O319" s="50">
        <v>3.2652528642215399</v>
      </c>
      <c r="P319" s="50">
        <v>0.246299345535892</v>
      </c>
      <c r="Q319" s="77">
        <v>0.92073910226885847</v>
      </c>
      <c r="Y319">
        <v>15410.6013969301</v>
      </c>
      <c r="Z319">
        <v>221.190080124536</v>
      </c>
      <c r="AA319">
        <v>64326.507583136801</v>
      </c>
      <c r="AB319">
        <v>960.52702865439505</v>
      </c>
      <c r="AC319">
        <v>625.767798806266</v>
      </c>
      <c r="AD319">
        <v>35.703647461669</v>
      </c>
      <c r="AE319">
        <v>196865.664511871</v>
      </c>
      <c r="AF319">
        <v>9140.7543245675006</v>
      </c>
      <c r="AG319">
        <v>4.5394177752278997E-2</v>
      </c>
      <c r="AH319">
        <v>7.9230954479770008E-3</v>
      </c>
      <c r="AI319">
        <v>258.09706945903599</v>
      </c>
      <c r="AJ319">
        <v>26.482631105342701</v>
      </c>
      <c r="AK319">
        <v>5.0136921917797102</v>
      </c>
      <c r="AL319">
        <v>0.42887163152529101</v>
      </c>
      <c r="AM319">
        <v>2.5007519076982999E-2</v>
      </c>
      <c r="AN319">
        <v>1.0257013605165E-2</v>
      </c>
      <c r="AO319">
        <v>0.60010046556964702</v>
      </c>
      <c r="AP319">
        <v>5.2998119997270998E-2</v>
      </c>
      <c r="AQ319">
        <v>3.4743086340171598</v>
      </c>
      <c r="AR319">
        <v>0.14103231173898401</v>
      </c>
      <c r="AS319">
        <v>10.0835889355763</v>
      </c>
      <c r="AT319">
        <v>0.12785112234554299</v>
      </c>
      <c r="AU319">
        <v>1.2546624726531499</v>
      </c>
      <c r="AV319">
        <v>1.8182099805987999E-2</v>
      </c>
      <c r="AW319">
        <v>7.1599985734589006E-2</v>
      </c>
      <c r="AX319">
        <v>2.3065685832190002E-3</v>
      </c>
    </row>
    <row r="320" spans="1:50" x14ac:dyDescent="0.25">
      <c r="A320" t="s">
        <v>256</v>
      </c>
      <c r="B320">
        <v>113.123748687887</v>
      </c>
      <c r="C320">
        <v>238.67106156837301</v>
      </c>
      <c r="D320" s="63">
        <v>43.376686480862197</v>
      </c>
      <c r="E320">
        <v>1.78125061597208</v>
      </c>
      <c r="F320" s="31">
        <f t="shared" si="28"/>
        <v>44.568690119749057</v>
      </c>
      <c r="G320" s="31">
        <f t="shared" si="29"/>
        <v>1.78125061597208</v>
      </c>
      <c r="H320" s="52">
        <v>0.69085994511597504</v>
      </c>
      <c r="I320" s="52">
        <v>6.3330760843476996E-2</v>
      </c>
      <c r="J320" s="85">
        <v>0.44796487502625576</v>
      </c>
      <c r="K320" s="63">
        <v>62.953954673037799</v>
      </c>
      <c r="L320">
        <v>3.9681238431925001</v>
      </c>
      <c r="M320" s="32">
        <f t="shared" si="30"/>
        <v>64.683947190693289</v>
      </c>
      <c r="N320" s="92">
        <f t="shared" si="31"/>
        <v>3.9681238431925001</v>
      </c>
      <c r="O320" s="50">
        <v>1.4428335476988701</v>
      </c>
      <c r="P320" s="50">
        <v>0.11792726679111</v>
      </c>
      <c r="Q320" s="77">
        <v>0.77119498984013357</v>
      </c>
      <c r="Y320">
        <v>13902.159709375699</v>
      </c>
      <c r="Z320">
        <v>188.90364308742801</v>
      </c>
      <c r="AA320">
        <v>63131.070682502599</v>
      </c>
      <c r="AB320">
        <v>924.75610552078501</v>
      </c>
      <c r="AC320">
        <v>125.63870894071</v>
      </c>
      <c r="AD320">
        <v>7.8360479846727698</v>
      </c>
      <c r="AE320">
        <v>197957.28709269699</v>
      </c>
      <c r="AF320">
        <v>9152.0262229014697</v>
      </c>
      <c r="AG320">
        <v>6.3173540195990002E-3</v>
      </c>
      <c r="AH320">
        <v>2.2132559051419999E-3</v>
      </c>
      <c r="AI320">
        <v>712.45893461340904</v>
      </c>
      <c r="AJ320">
        <v>68.084077573649907</v>
      </c>
      <c r="AK320">
        <v>1.36222636540585</v>
      </c>
      <c r="AL320">
        <v>0.14264078326837001</v>
      </c>
      <c r="AM320">
        <v>7.4019103883619999E-3</v>
      </c>
      <c r="AN320">
        <v>4.1528040461150002E-3</v>
      </c>
      <c r="AO320">
        <v>0.20739833809034</v>
      </c>
      <c r="AP320">
        <v>2.1652950692243999E-2</v>
      </c>
      <c r="AQ320">
        <v>1.35399253096982</v>
      </c>
      <c r="AR320">
        <v>5.7281509433797999E-2</v>
      </c>
      <c r="AS320">
        <v>59.980668513499303</v>
      </c>
      <c r="AT320">
        <v>0.68562485486900304</v>
      </c>
      <c r="AU320">
        <v>7.4661997113486303</v>
      </c>
      <c r="AV320">
        <v>0.110874731007421</v>
      </c>
      <c r="AW320">
        <v>2.3461306989996E-2</v>
      </c>
      <c r="AX320">
        <v>1.166736274009E-3</v>
      </c>
    </row>
    <row r="321" spans="1:50" x14ac:dyDescent="0.25">
      <c r="A321" t="s">
        <v>257</v>
      </c>
      <c r="B321">
        <v>301.17415892867098</v>
      </c>
      <c r="C321">
        <v>305.77267733709903</v>
      </c>
      <c r="D321" s="63">
        <v>128.70971272770299</v>
      </c>
      <c r="E321">
        <v>4.6863903474816304</v>
      </c>
      <c r="F321" s="31">
        <f t="shared" si="28"/>
        <v>132.24669211406516</v>
      </c>
      <c r="G321" s="31">
        <f t="shared" si="29"/>
        <v>4.6863903474816304</v>
      </c>
      <c r="H321" s="52">
        <v>1.4356535360991201</v>
      </c>
      <c r="I321" s="52">
        <v>7.4219373735544006E-2</v>
      </c>
      <c r="J321" s="85">
        <v>0.70430293526857635</v>
      </c>
      <c r="K321" s="63">
        <v>89.423540060395297</v>
      </c>
      <c r="L321">
        <v>3.3002384289402902</v>
      </c>
      <c r="M321" s="32">
        <f t="shared" si="30"/>
        <v>91.88092428685448</v>
      </c>
      <c r="N321" s="92">
        <f t="shared" si="31"/>
        <v>3.3002384289402902</v>
      </c>
      <c r="O321" s="50">
        <v>0.69679111104611502</v>
      </c>
      <c r="P321" s="50">
        <v>3.6010206750065998E-2</v>
      </c>
      <c r="Q321" s="77">
        <v>0.71411876526252394</v>
      </c>
      <c r="Y321">
        <v>12860.8703864611</v>
      </c>
      <c r="Z321">
        <v>174.754521604242</v>
      </c>
      <c r="AA321">
        <v>56479.084186978798</v>
      </c>
      <c r="AB321">
        <v>739.30521175941203</v>
      </c>
      <c r="AC321">
        <v>154.64911072392599</v>
      </c>
      <c r="AD321">
        <v>9.9627287264182698</v>
      </c>
      <c r="AE321">
        <v>202352.58215800999</v>
      </c>
      <c r="AF321">
        <v>9348.8245732562209</v>
      </c>
      <c r="AG321">
        <v>0.16041261541084401</v>
      </c>
      <c r="AH321">
        <v>1.1500151338084999E-2</v>
      </c>
      <c r="AI321">
        <v>1423.1375477526001</v>
      </c>
      <c r="AJ321">
        <v>141.796719141403</v>
      </c>
      <c r="AK321">
        <v>1.6691580043765499</v>
      </c>
      <c r="AL321">
        <v>0.15186774472117501</v>
      </c>
      <c r="AM321">
        <v>1.6767408419382499</v>
      </c>
      <c r="AN321">
        <v>9.2703386912746003E-2</v>
      </c>
      <c r="AO321">
        <v>2.5489096200125201</v>
      </c>
      <c r="AP321">
        <v>0.10824338031095899</v>
      </c>
      <c r="AQ321">
        <v>1.73814027699008</v>
      </c>
      <c r="AR321">
        <v>6.6022197883851996E-2</v>
      </c>
      <c r="AS321">
        <v>197.44305223098999</v>
      </c>
      <c r="AT321">
        <v>1.57534101252925</v>
      </c>
      <c r="AU321">
        <v>27.7247006846845</v>
      </c>
      <c r="AV321">
        <v>0.20163153704090001</v>
      </c>
      <c r="AW321">
        <v>2.9468427013457001E-2</v>
      </c>
      <c r="AX321">
        <v>1.109094042606E-3</v>
      </c>
    </row>
    <row r="322" spans="1:50" x14ac:dyDescent="0.25">
      <c r="A322" t="s">
        <v>258</v>
      </c>
      <c r="B322">
        <v>64404.8561902699</v>
      </c>
      <c r="C322">
        <v>332546.34156365698</v>
      </c>
      <c r="D322" s="63">
        <v>2.8980856124194002E-2</v>
      </c>
      <c r="E322">
        <v>1.8848157521250001E-3</v>
      </c>
      <c r="F322" s="31">
        <f t="shared" si="28"/>
        <v>2.9777258264623449E-2</v>
      </c>
      <c r="G322" s="31">
        <f t="shared" si="29"/>
        <v>1.8848157521250001E-3</v>
      </c>
      <c r="H322" s="52">
        <v>0.28277685684665599</v>
      </c>
      <c r="I322" s="52">
        <v>1.7834848421959999E-3</v>
      </c>
      <c r="J322" s="85">
        <v>9.6976804147207912E-2</v>
      </c>
      <c r="K322" s="63">
        <v>0.10252508636945901</v>
      </c>
      <c r="L322">
        <v>6.8109187082240003E-3</v>
      </c>
      <c r="M322" s="32">
        <f t="shared" si="30"/>
        <v>0.10534250480190438</v>
      </c>
      <c r="N322" s="92">
        <f t="shared" si="31"/>
        <v>6.8109187082240003E-3</v>
      </c>
      <c r="O322" s="50">
        <v>3.53584330998082</v>
      </c>
      <c r="P322" s="50">
        <v>2.2262591930419001E-2</v>
      </c>
      <c r="Q322" s="77">
        <v>9.477791745281669E-2</v>
      </c>
      <c r="Y322">
        <v>14065.6132895009</v>
      </c>
      <c r="Z322">
        <v>191.12466323154999</v>
      </c>
      <c r="AA322">
        <v>62849.089273856698</v>
      </c>
      <c r="AB322">
        <v>918.06497450174004</v>
      </c>
      <c r="AC322">
        <v>143.490203690984</v>
      </c>
      <c r="AD322">
        <v>8.6826215922854804</v>
      </c>
      <c r="AE322">
        <v>200765.714304436</v>
      </c>
      <c r="AF322">
        <v>9275.5102175618795</v>
      </c>
      <c r="AG322">
        <v>1.1796765343586001E-2</v>
      </c>
      <c r="AH322">
        <v>2.9375154766059998E-3</v>
      </c>
      <c r="AI322">
        <v>714.60384566947198</v>
      </c>
      <c r="AJ322">
        <v>68.101432196561206</v>
      </c>
      <c r="AK322">
        <v>1116.14270995384</v>
      </c>
      <c r="AL322">
        <v>83.307389318685395</v>
      </c>
      <c r="AM322">
        <v>1.5735837801738001E-2</v>
      </c>
      <c r="AN322">
        <v>5.8823594034029996E-3</v>
      </c>
      <c r="AO322">
        <v>0.25558789515824698</v>
      </c>
      <c r="AP322">
        <v>2.2626634058343E-2</v>
      </c>
      <c r="AQ322">
        <v>1.7016687061031699</v>
      </c>
      <c r="AR322">
        <v>6.2786922339771997E-2</v>
      </c>
      <c r="AS322">
        <v>52.780714764168401</v>
      </c>
      <c r="AT322">
        <v>0.49656303483169401</v>
      </c>
      <c r="AU322">
        <v>6.5045848381826996</v>
      </c>
      <c r="AV322">
        <v>7.1021860308612003E-2</v>
      </c>
      <c r="AW322">
        <v>30.802147390716499</v>
      </c>
      <c r="AX322">
        <v>2.1716569540753499</v>
      </c>
    </row>
    <row r="323" spans="1:50" x14ac:dyDescent="0.25">
      <c r="A323" t="s">
        <v>259</v>
      </c>
      <c r="B323">
        <v>53785.570402145997</v>
      </c>
      <c r="C323">
        <v>275918.95923970803</v>
      </c>
      <c r="D323" s="63">
        <v>7.6748427555344001E-2</v>
      </c>
      <c r="E323">
        <v>3.8891986845609999E-3</v>
      </c>
      <c r="F323" s="31">
        <f t="shared" si="28"/>
        <v>7.8857496097616761E-2</v>
      </c>
      <c r="G323" s="31">
        <f t="shared" si="29"/>
        <v>3.8891986845609999E-3</v>
      </c>
      <c r="H323" s="52">
        <v>0.28262674638450602</v>
      </c>
      <c r="I323" s="52">
        <v>1.6897538555510001E-3</v>
      </c>
      <c r="J323" s="85">
        <v>0.11798302941715536</v>
      </c>
      <c r="K323" s="63">
        <v>0.27147661385278499</v>
      </c>
      <c r="L323">
        <v>1.3692254946145999E-2</v>
      </c>
      <c r="M323" s="32">
        <f t="shared" si="30"/>
        <v>0.27893686814694307</v>
      </c>
      <c r="N323" s="92">
        <f t="shared" si="31"/>
        <v>1.3692254946145999E-2</v>
      </c>
      <c r="O323" s="50">
        <v>3.5385131229596101</v>
      </c>
      <c r="P323" s="50">
        <v>2.1269866336964E-2</v>
      </c>
      <c r="Q323" s="77">
        <v>0.11917945545355471</v>
      </c>
      <c r="Y323">
        <v>13749.8319107673</v>
      </c>
      <c r="Z323">
        <v>186.83380094044</v>
      </c>
      <c r="AA323">
        <v>60341.9345040595</v>
      </c>
      <c r="AB323">
        <v>757.50126028341299</v>
      </c>
      <c r="AC323">
        <v>109.22049983989299</v>
      </c>
      <c r="AD323">
        <v>6.9377244360974899</v>
      </c>
      <c r="AE323">
        <v>199198.69027630801</v>
      </c>
      <c r="AF323">
        <v>9203.1126598691899</v>
      </c>
      <c r="AG323">
        <v>0.16253834716306201</v>
      </c>
      <c r="AH323">
        <v>1.1481671878176E-2</v>
      </c>
      <c r="AI323">
        <v>1102.60937665334</v>
      </c>
      <c r="AJ323">
        <v>110.041423021081</v>
      </c>
      <c r="AK323">
        <v>962.60468666209601</v>
      </c>
      <c r="AL323">
        <v>62.0870168212466</v>
      </c>
      <c r="AM323">
        <v>2.26322535072046</v>
      </c>
      <c r="AN323">
        <v>7.5482052763080995E-2</v>
      </c>
      <c r="AO323">
        <v>3.3583481679585301</v>
      </c>
      <c r="AP323">
        <v>0.111394468080869</v>
      </c>
      <c r="AQ323">
        <v>1.7055321169581901</v>
      </c>
      <c r="AR323">
        <v>7.7004718306910996E-2</v>
      </c>
      <c r="AS323">
        <v>116.920825183422</v>
      </c>
      <c r="AT323">
        <v>1.0127159985022001</v>
      </c>
      <c r="AU323">
        <v>15.134534033373001</v>
      </c>
      <c r="AV323">
        <v>0.122704218594881</v>
      </c>
      <c r="AW323">
        <v>26.794349504206799</v>
      </c>
      <c r="AX323">
        <v>1.5671332723095499</v>
      </c>
    </row>
    <row r="324" spans="1:50" x14ac:dyDescent="0.25">
      <c r="A324" t="s">
        <v>260</v>
      </c>
      <c r="B324">
        <v>167.15788168941299</v>
      </c>
      <c r="C324">
        <v>327.60020993568702</v>
      </c>
      <c r="D324" s="63">
        <v>49.649842447424597</v>
      </c>
      <c r="E324">
        <v>1.74772054688266</v>
      </c>
      <c r="F324" s="31">
        <f t="shared" si="28"/>
        <v>51.014234190293223</v>
      </c>
      <c r="G324" s="31">
        <f t="shared" si="29"/>
        <v>1.74772054688266</v>
      </c>
      <c r="H324" s="52">
        <v>0.74279828084414901</v>
      </c>
      <c r="I324" s="52">
        <v>4.4928317367971003E-2</v>
      </c>
      <c r="J324" s="85">
        <v>0.58197570260348708</v>
      </c>
      <c r="K324" s="63">
        <v>66.591843596390007</v>
      </c>
      <c r="L324">
        <v>3.2769919883460101</v>
      </c>
      <c r="M324" s="32">
        <f t="shared" si="30"/>
        <v>68.421806332757697</v>
      </c>
      <c r="N324" s="92">
        <f t="shared" si="31"/>
        <v>3.2769919883460101</v>
      </c>
      <c r="O324" s="50">
        <v>1.3424559042791999</v>
      </c>
      <c r="P324" s="50">
        <v>8.1138149800786999E-2</v>
      </c>
      <c r="Q324" s="77">
        <v>0.81419657319746286</v>
      </c>
      <c r="Y324">
        <v>14370.441750697801</v>
      </c>
      <c r="Z324">
        <v>195.266696414927</v>
      </c>
      <c r="AA324">
        <v>68729.981931731803</v>
      </c>
      <c r="AB324">
        <v>865.87712335713695</v>
      </c>
      <c r="AC324">
        <v>152.63463287271699</v>
      </c>
      <c r="AD324">
        <v>9.4500780389783596</v>
      </c>
      <c r="AE324">
        <v>183458.487740913</v>
      </c>
      <c r="AF324">
        <v>8483.7159795646203</v>
      </c>
      <c r="AG324">
        <v>8.4216598099959903</v>
      </c>
      <c r="AH324">
        <v>0.63458358545647198</v>
      </c>
      <c r="AI324">
        <v>878.06924299287698</v>
      </c>
      <c r="AJ324">
        <v>88.273015110149402</v>
      </c>
      <c r="AK324">
        <v>1.67882945381076</v>
      </c>
      <c r="AL324">
        <v>0.15409722987430599</v>
      </c>
      <c r="AM324">
        <v>0.29595722012088499</v>
      </c>
      <c r="AN324">
        <v>4.0845338190218003E-2</v>
      </c>
      <c r="AO324">
        <v>0.30771905930110699</v>
      </c>
      <c r="AP324">
        <v>2.8993062231702001E-2</v>
      </c>
      <c r="AQ324">
        <v>1.03983473462176</v>
      </c>
      <c r="AR324">
        <v>5.0379981033938002E-2</v>
      </c>
      <c r="AS324">
        <v>94.105254742216005</v>
      </c>
      <c r="AT324">
        <v>0.85475898338357803</v>
      </c>
      <c r="AU324">
        <v>11.7543214924442</v>
      </c>
      <c r="AV324">
        <v>0.111322219538111</v>
      </c>
      <c r="AW324">
        <v>3.2385468450976999E-2</v>
      </c>
      <c r="AX324">
        <v>1.3584335462460001E-3</v>
      </c>
    </row>
    <row r="325" spans="1:50" x14ac:dyDescent="0.25">
      <c r="A325" t="s">
        <v>261</v>
      </c>
      <c r="B325">
        <v>116.92582476511799</v>
      </c>
      <c r="C325">
        <v>325.80260471982501</v>
      </c>
      <c r="D325" s="63">
        <v>24.640440042294799</v>
      </c>
      <c r="E325">
        <v>0.86934654190996796</v>
      </c>
      <c r="F325" s="31">
        <f t="shared" si="28"/>
        <v>25.317566318575665</v>
      </c>
      <c r="G325" s="31">
        <f t="shared" si="29"/>
        <v>0.86934654190996796</v>
      </c>
      <c r="H325" s="52">
        <v>0.52300327946536396</v>
      </c>
      <c r="I325" s="52">
        <v>3.6616209383543E-2</v>
      </c>
      <c r="J325" s="85">
        <v>0.50393613493792855</v>
      </c>
      <c r="K325" s="63">
        <v>47.234684701502999</v>
      </c>
      <c r="L325">
        <v>2.7780989698404701</v>
      </c>
      <c r="M325" s="32">
        <f t="shared" si="30"/>
        <v>48.53270722497782</v>
      </c>
      <c r="N325" s="92">
        <f t="shared" si="31"/>
        <v>2.7780989698404701</v>
      </c>
      <c r="O325" s="50">
        <v>1.9120409039783901</v>
      </c>
      <c r="P325" s="50">
        <v>0.13110629255342199</v>
      </c>
      <c r="Q325" s="77">
        <v>0.85774922637643392</v>
      </c>
      <c r="Y325">
        <v>15171.629915920401</v>
      </c>
      <c r="Z325">
        <v>206.15330442209901</v>
      </c>
      <c r="AA325">
        <v>64255.7202759391</v>
      </c>
      <c r="AB325">
        <v>786.40693106243498</v>
      </c>
      <c r="AC325">
        <v>171.33093488787901</v>
      </c>
      <c r="AD325">
        <v>10.970775251022401</v>
      </c>
      <c r="AE325">
        <v>192660.15753298099</v>
      </c>
      <c r="AF325">
        <v>8901.0280759614707</v>
      </c>
      <c r="AG325">
        <v>1.3962133791306E-2</v>
      </c>
      <c r="AH325">
        <v>3.2704542104319998E-3</v>
      </c>
      <c r="AI325">
        <v>610.79987137107605</v>
      </c>
      <c r="AJ325">
        <v>61.856814705997998</v>
      </c>
      <c r="AK325">
        <v>1.61410237429008</v>
      </c>
      <c r="AL325">
        <v>0.149356808855967</v>
      </c>
      <c r="AM325">
        <v>1.9245132947015998E-2</v>
      </c>
      <c r="AN325">
        <v>6.6303115362540003E-3</v>
      </c>
      <c r="AO325">
        <v>0.33866138560393899</v>
      </c>
      <c r="AP325">
        <v>2.6560251223826999E-2</v>
      </c>
      <c r="AQ325">
        <v>1.7859035847163101</v>
      </c>
      <c r="AR325">
        <v>7.3910846616495995E-2</v>
      </c>
      <c r="AS325">
        <v>44.560884041779097</v>
      </c>
      <c r="AT325">
        <v>0.55930329405247503</v>
      </c>
      <c r="AU325">
        <v>5.68411560852853</v>
      </c>
      <c r="AV325">
        <v>9.0028534143079E-2</v>
      </c>
      <c r="AW325">
        <v>3.1535171337425998E-2</v>
      </c>
      <c r="AX325">
        <v>1.1283808635939999E-3</v>
      </c>
    </row>
    <row r="326" spans="1:50" x14ac:dyDescent="0.25">
      <c r="A326" t="s">
        <v>262</v>
      </c>
      <c r="B326">
        <v>107.590463014633</v>
      </c>
      <c r="C326">
        <v>412.62419795666398</v>
      </c>
      <c r="D326" s="63">
        <v>9.9713177095429497</v>
      </c>
      <c r="E326">
        <v>0.315057489432297</v>
      </c>
      <c r="F326" s="31">
        <f t="shared" si="28"/>
        <v>10.245332346403611</v>
      </c>
      <c r="G326" s="31">
        <f t="shared" si="29"/>
        <v>0.315057489432297</v>
      </c>
      <c r="H326" s="52">
        <v>0.37968329941930401</v>
      </c>
      <c r="I326" s="52">
        <v>2.614823710898E-2</v>
      </c>
      <c r="J326" s="85">
        <v>0.45879252590490965</v>
      </c>
      <c r="K326" s="63">
        <v>26.3547431738581</v>
      </c>
      <c r="L326">
        <v>1.6189309305953601</v>
      </c>
      <c r="M326" s="32">
        <f t="shared" si="30"/>
        <v>27.078978986084742</v>
      </c>
      <c r="N326" s="92">
        <f t="shared" si="31"/>
        <v>1.6189309305953601</v>
      </c>
      <c r="O326" s="50">
        <v>2.6315458822173698</v>
      </c>
      <c r="P326" s="50">
        <v>0.18117909217073799</v>
      </c>
      <c r="Q326" s="77">
        <v>0.89222091497013623</v>
      </c>
      <c r="Y326">
        <v>15038.536836482899</v>
      </c>
      <c r="Z326">
        <v>204.34482515693099</v>
      </c>
      <c r="AA326">
        <v>63863.321802910898</v>
      </c>
      <c r="AB326">
        <v>837.83126903571599</v>
      </c>
      <c r="AC326">
        <v>274.960364707498</v>
      </c>
      <c r="AD326">
        <v>16.735824488236101</v>
      </c>
      <c r="AE326">
        <v>199012.73552379399</v>
      </c>
      <c r="AF326">
        <v>9194.5214259878303</v>
      </c>
      <c r="AG326">
        <v>1.0242103712261001E-2</v>
      </c>
      <c r="AH326">
        <v>2.8152054700729999E-3</v>
      </c>
      <c r="AI326">
        <v>421.68645232534999</v>
      </c>
      <c r="AJ326">
        <v>42.623771671797599</v>
      </c>
      <c r="AK326">
        <v>2.0784777785971</v>
      </c>
      <c r="AL326">
        <v>0.179377197665051</v>
      </c>
      <c r="AM326">
        <v>5.8140086801530003E-2</v>
      </c>
      <c r="AN326">
        <v>1.1600355315609E-2</v>
      </c>
      <c r="AO326">
        <v>0.41321238848692199</v>
      </c>
      <c r="AP326">
        <v>3.0843404387164999E-2</v>
      </c>
      <c r="AQ326">
        <v>2.14267095409279</v>
      </c>
      <c r="AR326">
        <v>7.7169931077084003E-2</v>
      </c>
      <c r="AS326">
        <v>23.409579225205601</v>
      </c>
      <c r="AT326">
        <v>0.21330787386879599</v>
      </c>
      <c r="AU326">
        <v>2.9461095650954001</v>
      </c>
      <c r="AV326">
        <v>2.4963843412989999E-2</v>
      </c>
      <c r="AW326">
        <v>4.0374565245375998E-2</v>
      </c>
      <c r="AX326">
        <v>1.2783640916169999E-3</v>
      </c>
    </row>
    <row r="327" spans="1:50" x14ac:dyDescent="0.25">
      <c r="A327" t="s">
        <v>263</v>
      </c>
      <c r="B327">
        <v>163.425465989831</v>
      </c>
      <c r="C327">
        <v>635.62256925467796</v>
      </c>
      <c r="D327" s="63">
        <v>10.5207133806157</v>
      </c>
      <c r="E327">
        <v>0.28844594619464597</v>
      </c>
      <c r="F327" s="31">
        <f t="shared" si="28"/>
        <v>10.809825566234409</v>
      </c>
      <c r="G327" s="31">
        <f t="shared" si="29"/>
        <v>0.28844594619464597</v>
      </c>
      <c r="H327" s="52">
        <v>0.37463574255367099</v>
      </c>
      <c r="I327" s="52">
        <v>2.1745601448753999E-2</v>
      </c>
      <c r="J327" s="85">
        <v>0.47234251314560544</v>
      </c>
      <c r="K327" s="63">
        <v>28.102712067620999</v>
      </c>
      <c r="L327">
        <v>1.39972635647642</v>
      </c>
      <c r="M327" s="32">
        <f t="shared" si="30"/>
        <v>28.87498256048065</v>
      </c>
      <c r="N327" s="92">
        <f t="shared" si="31"/>
        <v>1.39972635647642</v>
      </c>
      <c r="O327" s="50">
        <v>2.66297079312666</v>
      </c>
      <c r="P327" s="50">
        <v>0.14849231488975301</v>
      </c>
      <c r="Q327" s="77">
        <v>0.89321772403708832</v>
      </c>
      <c r="Y327">
        <v>14321.7685348717</v>
      </c>
      <c r="Z327">
        <v>194.60532091769801</v>
      </c>
      <c r="AA327">
        <v>68241.456495436403</v>
      </c>
      <c r="AB327">
        <v>853.45598512183403</v>
      </c>
      <c r="AC327">
        <v>605.56947364485995</v>
      </c>
      <c r="AD327">
        <v>35.252333434831399</v>
      </c>
      <c r="AE327">
        <v>190039.611811952</v>
      </c>
      <c r="AF327">
        <v>8779.9571117522592</v>
      </c>
      <c r="AG327">
        <v>2.8531650098260002</v>
      </c>
      <c r="AH327">
        <v>5.2716211166197E-2</v>
      </c>
      <c r="AI327">
        <v>309.22366955113398</v>
      </c>
      <c r="AJ327">
        <v>31.826144582662302</v>
      </c>
      <c r="AK327">
        <v>3.9603642383018198</v>
      </c>
      <c r="AL327">
        <v>0.26171828001167002</v>
      </c>
      <c r="AM327">
        <v>7.8606031193159995E-2</v>
      </c>
      <c r="AN327">
        <v>1.3566926662132E-2</v>
      </c>
      <c r="AO327">
        <v>0.48291112687730298</v>
      </c>
      <c r="AP327">
        <v>3.6841995400627998E-2</v>
      </c>
      <c r="AQ327">
        <v>2.14245308711059</v>
      </c>
      <c r="AR327">
        <v>8.2657286058912996E-2</v>
      </c>
      <c r="AS327">
        <v>32.451576947378101</v>
      </c>
      <c r="AT327">
        <v>0.56404010700333196</v>
      </c>
      <c r="AU327">
        <v>4.8460472046670002</v>
      </c>
      <c r="AV327">
        <v>9.0656840847033002E-2</v>
      </c>
      <c r="AW327">
        <v>6.2855204928373001E-2</v>
      </c>
      <c r="AX327">
        <v>1.769371240221E-3</v>
      </c>
    </row>
    <row r="328" spans="1:50" x14ac:dyDescent="0.25">
      <c r="A328" t="s">
        <v>264</v>
      </c>
      <c r="B328">
        <v>178.34292760942199</v>
      </c>
      <c r="C328">
        <v>925.53562869025097</v>
      </c>
      <c r="D328" s="63">
        <v>2.2940455558369801</v>
      </c>
      <c r="E328">
        <v>5.0519061868030998E-2</v>
      </c>
      <c r="F328" s="31">
        <f>IF(ISNUMBER(D328),(D328*(EXP(B$2*0.00001867)-1)/(EXP(B$3*0.00001867)-1)),"&lt; DL")</f>
        <v>2.3570865779200378</v>
      </c>
      <c r="G328" s="31">
        <f>E328</f>
        <v>5.0519061868030998E-2</v>
      </c>
      <c r="H328" s="52">
        <v>0.28088437428782198</v>
      </c>
      <c r="I328" s="52">
        <v>1.4624681929456E-2</v>
      </c>
      <c r="J328" s="85">
        <v>0.42295522034523247</v>
      </c>
      <c r="K328" s="63">
        <v>8.16552017280892</v>
      </c>
      <c r="L328">
        <v>0.39212911994737998</v>
      </c>
      <c r="M328" s="32">
        <f>IF(ISNUMBER(K328),(K328*(EXP(B$2*0.00001867)-1)/(EXP(B$3*0.00001867)-1)),"&lt; DL")</f>
        <v>8.3899109815371666</v>
      </c>
      <c r="N328" s="92">
        <f>L328</f>
        <v>0.39212911994737998</v>
      </c>
      <c r="O328" s="50">
        <v>3.5533987296697398</v>
      </c>
      <c r="P328" s="50">
        <v>0.18478505592739</v>
      </c>
      <c r="Q328" s="77">
        <v>0.92346903082866605</v>
      </c>
      <c r="Y328">
        <v>16211.028967644501</v>
      </c>
      <c r="Z328">
        <v>220.27674075119501</v>
      </c>
      <c r="AA328">
        <v>69398.112633917</v>
      </c>
      <c r="AB328">
        <v>887.75966804432198</v>
      </c>
      <c r="AC328">
        <v>966.85235430170303</v>
      </c>
      <c r="AD328">
        <v>56.534921845439598</v>
      </c>
      <c r="AE328">
        <v>191847.602560873</v>
      </c>
      <c r="AF328">
        <v>8863.4874930375809</v>
      </c>
      <c r="AG328">
        <v>0.87493644414284499</v>
      </c>
      <c r="AH328">
        <v>8.1885061737328999E-2</v>
      </c>
      <c r="AI328">
        <v>168.55734365970901</v>
      </c>
      <c r="AJ328">
        <v>18.165782878618199</v>
      </c>
      <c r="AK328">
        <v>5.9529363034628497</v>
      </c>
      <c r="AL328">
        <v>0.374618704999508</v>
      </c>
      <c r="AM328">
        <v>3.11123833342557</v>
      </c>
      <c r="AN328">
        <v>0.172743806641561</v>
      </c>
      <c r="AO328">
        <v>4.65030192316945</v>
      </c>
      <c r="AP328">
        <v>0.20630817977556901</v>
      </c>
      <c r="AQ328">
        <v>2.85870728382175</v>
      </c>
      <c r="AR328">
        <v>9.4266826957526001E-2</v>
      </c>
      <c r="AS328">
        <v>10.559669369715101</v>
      </c>
      <c r="AT328">
        <v>0.12911376441071601</v>
      </c>
      <c r="AU328">
        <v>1.5021311653010001</v>
      </c>
      <c r="AV328">
        <v>1.8725220299967999E-2</v>
      </c>
      <c r="AW328">
        <v>8.9383289068359004E-2</v>
      </c>
      <c r="AX328">
        <v>1.916790033533E-3</v>
      </c>
    </row>
    <row r="329" spans="1:50" x14ac:dyDescent="0.25">
      <c r="A329" s="47"/>
      <c r="C329" s="64"/>
      <c r="D329" s="191" t="s">
        <v>75</v>
      </c>
      <c r="E329" s="191"/>
      <c r="F329" s="194" t="s">
        <v>76</v>
      </c>
      <c r="G329" s="194"/>
      <c r="H329" s="117" t="s">
        <v>420</v>
      </c>
      <c r="I329" s="118"/>
      <c r="J329" s="119"/>
      <c r="K329" s="191" t="s">
        <v>75</v>
      </c>
      <c r="L329" s="191"/>
      <c r="M329" s="195" t="s">
        <v>76</v>
      </c>
      <c r="N329" s="195"/>
      <c r="O329" s="117" t="s">
        <v>420</v>
      </c>
      <c r="P329" s="118">
        <v>444.1</v>
      </c>
      <c r="Q329" s="119">
        <f>P329*SQRT(((19.7/P329)^2)+(($C$2/$B$2))^2)</f>
        <v>20.08377044744725</v>
      </c>
      <c r="R329" s="191" t="s">
        <v>75</v>
      </c>
      <c r="S329" s="191"/>
      <c r="T329" s="191" t="s">
        <v>76</v>
      </c>
      <c r="U329" s="191"/>
      <c r="V329" s="12"/>
      <c r="W329" s="12"/>
      <c r="X329" s="13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50" ht="17.25" x14ac:dyDescent="0.25">
      <c r="A330" s="66" t="s">
        <v>0</v>
      </c>
      <c r="B330" s="15" t="s">
        <v>77</v>
      </c>
      <c r="C330" s="120" t="s">
        <v>78</v>
      </c>
      <c r="D330" s="15" t="s">
        <v>79</v>
      </c>
      <c r="E330" s="15" t="s">
        <v>80</v>
      </c>
      <c r="F330" s="86" t="s">
        <v>81</v>
      </c>
      <c r="G330" s="86" t="s">
        <v>80</v>
      </c>
      <c r="H330" s="18" t="s">
        <v>82</v>
      </c>
      <c r="I330" s="18" t="s">
        <v>80</v>
      </c>
      <c r="J330" s="19" t="s">
        <v>83</v>
      </c>
      <c r="K330" s="15" t="s">
        <v>84</v>
      </c>
      <c r="L330" s="20" t="s">
        <v>80</v>
      </c>
      <c r="M330" s="90" t="s">
        <v>85</v>
      </c>
      <c r="N330" s="90" t="s">
        <v>80</v>
      </c>
      <c r="O330" s="22" t="s">
        <v>86</v>
      </c>
      <c r="P330" s="23" t="s">
        <v>80</v>
      </c>
      <c r="Q330" s="24" t="s">
        <v>83</v>
      </c>
      <c r="R330" s="15" t="s">
        <v>87</v>
      </c>
      <c r="S330" s="20" t="s">
        <v>80</v>
      </c>
      <c r="T330" s="25" t="s">
        <v>88</v>
      </c>
      <c r="U330" s="25" t="s">
        <v>80</v>
      </c>
      <c r="V330" s="25" t="s">
        <v>89</v>
      </c>
      <c r="W330" s="25" t="s">
        <v>80</v>
      </c>
      <c r="X330" s="26" t="s">
        <v>90</v>
      </c>
      <c r="Y330" s="27" t="s">
        <v>130</v>
      </c>
      <c r="Z330" s="27" t="s">
        <v>80</v>
      </c>
      <c r="AA330" s="27" t="s">
        <v>131</v>
      </c>
      <c r="AB330" s="27" t="s">
        <v>80</v>
      </c>
      <c r="AC330" s="27" t="s">
        <v>132</v>
      </c>
      <c r="AD330" s="27" t="s">
        <v>80</v>
      </c>
      <c r="AE330" s="27" t="s">
        <v>133</v>
      </c>
      <c r="AF330" s="28" t="s">
        <v>80</v>
      </c>
      <c r="AG330" s="28" t="s">
        <v>134</v>
      </c>
      <c r="AH330" s="28" t="s">
        <v>80</v>
      </c>
      <c r="AI330" s="28" t="s">
        <v>91</v>
      </c>
      <c r="AJ330" s="28" t="s">
        <v>80</v>
      </c>
      <c r="AK330" s="28" t="s">
        <v>92</v>
      </c>
      <c r="AL330" s="28" t="s">
        <v>80</v>
      </c>
      <c r="AM330" s="28" t="s">
        <v>93</v>
      </c>
      <c r="AN330" s="28" t="s">
        <v>80</v>
      </c>
      <c r="AO330" s="28" t="s">
        <v>135</v>
      </c>
      <c r="AP330" s="28" t="s">
        <v>80</v>
      </c>
      <c r="AQ330" s="28" t="s">
        <v>136</v>
      </c>
      <c r="AR330" s="28" t="s">
        <v>80</v>
      </c>
      <c r="AS330" s="28" t="s">
        <v>94</v>
      </c>
      <c r="AT330" s="28" t="s">
        <v>80</v>
      </c>
      <c r="AU330" s="28" t="s">
        <v>137</v>
      </c>
      <c r="AV330" s="28" t="s">
        <v>80</v>
      </c>
      <c r="AW330" s="28" t="s">
        <v>138</v>
      </c>
      <c r="AX330" s="29" t="s">
        <v>80</v>
      </c>
    </row>
    <row r="331" spans="1:50" x14ac:dyDescent="0.25">
      <c r="A331" t="s">
        <v>1209</v>
      </c>
      <c r="B331">
        <v>747.12278981610802</v>
      </c>
      <c r="C331">
        <v>3660.2426713616501</v>
      </c>
      <c r="D331" s="63">
        <v>1.96986492954631</v>
      </c>
      <c r="E331">
        <v>0.42403814248049398</v>
      </c>
      <c r="F331" s="31">
        <f t="shared" ref="F331:F394" si="36">IF(ISNUMBER(D331),(D331*(EXP(B$2*0.00001867)-1)/(EXP(B$3*0.00001867)-1)),"&lt; DL")</f>
        <v>2.02399737613535</v>
      </c>
      <c r="G331" s="31">
        <f t="shared" ref="G331:G394" si="37">E331</f>
        <v>0.42403814248049398</v>
      </c>
      <c r="H331">
        <v>0.30194163204034902</v>
      </c>
      <c r="I331">
        <v>3.8139421926942002E-2</v>
      </c>
      <c r="J331" s="64">
        <v>0.58678990401037034</v>
      </c>
      <c r="K331" s="63">
        <v>6.5165871023038902</v>
      </c>
      <c r="L331">
        <v>1.3771485450531</v>
      </c>
      <c r="M331" s="32">
        <f t="shared" ref="M331:M394" si="38">IF(ISNUMBER(K331),(K331*(EXP(B$2*0.00001867)-1)/(EXP(B$3*0.00001867)-1)),"&lt; DL")</f>
        <v>6.6956647628922941</v>
      </c>
      <c r="N331" s="92">
        <f t="shared" ref="N331:N394" si="39">L331</f>
        <v>1.3771485450531</v>
      </c>
      <c r="O331" s="50">
        <v>3.3163338119339301</v>
      </c>
      <c r="P331" s="50">
        <v>0.31898843002805499</v>
      </c>
      <c r="Q331" s="77">
        <v>0.45515163715731982</v>
      </c>
      <c r="R331" s="61"/>
      <c r="Y331">
        <v>10447.514655274201</v>
      </c>
      <c r="Z331">
        <v>172.60446849281601</v>
      </c>
      <c r="AA331">
        <v>59285.121645039202</v>
      </c>
      <c r="AB331">
        <v>1473.3430698755999</v>
      </c>
      <c r="AC331">
        <v>728.04369354528001</v>
      </c>
      <c r="AD331">
        <v>43.195256880461102</v>
      </c>
      <c r="AE331">
        <v>174890.08253273301</v>
      </c>
      <c r="AF331">
        <v>6797.3710041344902</v>
      </c>
      <c r="AG331">
        <v>6.6296229062370804</v>
      </c>
      <c r="AH331">
        <v>0.11895650889838599</v>
      </c>
      <c r="AI331">
        <v>357.40627997377197</v>
      </c>
      <c r="AJ331">
        <v>32.4202155938804</v>
      </c>
      <c r="AK331">
        <v>36.059718916065499</v>
      </c>
      <c r="AL331">
        <v>11.937916194954999</v>
      </c>
      <c r="AM331">
        <v>1.3140995249233201</v>
      </c>
      <c r="AN331">
        <v>8.0246401466329997E-2</v>
      </c>
      <c r="AO331">
        <v>0.827871379116635</v>
      </c>
      <c r="AP331">
        <v>6.1505441774282001E-2</v>
      </c>
      <c r="AQ331">
        <v>0.44986147860430897</v>
      </c>
      <c r="AR331">
        <v>4.8661715773944E-2</v>
      </c>
      <c r="AS331">
        <v>73.339530239311202</v>
      </c>
      <c r="AT331">
        <v>0.84999625341356999</v>
      </c>
      <c r="AU331">
        <v>12.325197967198299</v>
      </c>
      <c r="AV331">
        <v>0.117594969714699</v>
      </c>
      <c r="AW331">
        <v>0.88050467359783502</v>
      </c>
      <c r="AX331">
        <v>0.31172858435601503</v>
      </c>
    </row>
    <row r="332" spans="1:50" x14ac:dyDescent="0.25">
      <c r="A332" t="s">
        <v>1210</v>
      </c>
      <c r="B332">
        <v>2117.92785729255</v>
      </c>
      <c r="C332">
        <v>10982.203141014001</v>
      </c>
      <c r="D332" s="63">
        <v>0.22871133767732499</v>
      </c>
      <c r="E332">
        <v>4.8132110477790001E-2</v>
      </c>
      <c r="F332" s="31">
        <f t="shared" si="36"/>
        <v>0.23499639006108269</v>
      </c>
      <c r="G332" s="31">
        <f t="shared" si="37"/>
        <v>4.8132110477790001E-2</v>
      </c>
      <c r="H332">
        <v>0.278693596381209</v>
      </c>
      <c r="I332">
        <v>7.9789632055319998E-3</v>
      </c>
      <c r="J332" s="64">
        <v>0.13604176616939356</v>
      </c>
      <c r="K332" s="63">
        <v>0.82129390073697195</v>
      </c>
      <c r="L332">
        <v>0.17133440898510199</v>
      </c>
      <c r="M332" s="32">
        <f t="shared" si="38"/>
        <v>0.84386328991117698</v>
      </c>
      <c r="N332" s="92">
        <f t="shared" si="39"/>
        <v>0.17133440898510199</v>
      </c>
      <c r="O332" s="50">
        <v>3.58966133062395</v>
      </c>
      <c r="P332" s="50">
        <v>7.8316017221398998E-2</v>
      </c>
      <c r="Q332" s="77">
        <v>0.10458059859991625</v>
      </c>
      <c r="R332" s="61"/>
      <c r="Y332">
        <v>10940.439773460501</v>
      </c>
      <c r="Z332">
        <v>182.727523487561</v>
      </c>
      <c r="AA332">
        <v>60980.972122874002</v>
      </c>
      <c r="AB332">
        <v>1021.41672398267</v>
      </c>
      <c r="AC332">
        <v>1059.5072392643599</v>
      </c>
      <c r="AD332">
        <v>65.252456684463198</v>
      </c>
      <c r="AE332">
        <v>175605.17007316899</v>
      </c>
      <c r="AF332">
        <v>8623.5887193041708</v>
      </c>
      <c r="AG332">
        <v>0.220172656977415</v>
      </c>
      <c r="AH332">
        <v>3.6673170434849002E-2</v>
      </c>
      <c r="AI332">
        <v>120.572272914389</v>
      </c>
      <c r="AJ332">
        <v>11.091606489028299</v>
      </c>
      <c r="AK332">
        <v>47.789984867979697</v>
      </c>
      <c r="AL332">
        <v>13.249023077814799</v>
      </c>
      <c r="AM332">
        <v>0.94257928534073498</v>
      </c>
      <c r="AN332">
        <v>0.16277141240522</v>
      </c>
      <c r="AO332">
        <v>0.497809831202294</v>
      </c>
      <c r="AP332">
        <v>7.9183108973499006E-2</v>
      </c>
      <c r="AQ332">
        <v>0.31259736223763701</v>
      </c>
      <c r="AR332">
        <v>3.1902709801456999E-2</v>
      </c>
      <c r="AS332">
        <v>13.7394839096276</v>
      </c>
      <c r="AT332">
        <v>0.460497009068709</v>
      </c>
      <c r="AU332">
        <v>2.0691020957931898</v>
      </c>
      <c r="AV332">
        <v>7.4196726979503996E-2</v>
      </c>
      <c r="AW332">
        <v>1.2261023134154101</v>
      </c>
      <c r="AX332">
        <v>0.34087734106306999</v>
      </c>
    </row>
    <row r="333" spans="1:50" x14ac:dyDescent="0.25">
      <c r="A333" t="s">
        <v>1211</v>
      </c>
      <c r="B333">
        <v>1371.4864529946999</v>
      </c>
      <c r="C333">
        <v>6882.8215655962504</v>
      </c>
      <c r="D333" s="63">
        <v>0.276305235382587</v>
      </c>
      <c r="E333">
        <v>9.4737580608727001E-2</v>
      </c>
      <c r="F333" s="31">
        <f t="shared" si="36"/>
        <v>0.2838981815649757</v>
      </c>
      <c r="G333" s="31">
        <f t="shared" si="37"/>
        <v>9.4737580608727001E-2</v>
      </c>
      <c r="H333">
        <v>0.28902587147050701</v>
      </c>
      <c r="I333">
        <v>9.76078065275E-3</v>
      </c>
      <c r="J333" s="64">
        <v>9.8495107440171481E-2</v>
      </c>
      <c r="K333" s="63">
        <v>0.95612315363078304</v>
      </c>
      <c r="L333">
        <v>0.34418368849067799</v>
      </c>
      <c r="M333" s="32">
        <f t="shared" si="38"/>
        <v>0.98239768888959556</v>
      </c>
      <c r="N333" s="92">
        <f t="shared" si="39"/>
        <v>0.34418368849067799</v>
      </c>
      <c r="O333" s="50">
        <v>3.4586657600981101</v>
      </c>
      <c r="P333" s="50">
        <v>0.11458703981876101</v>
      </c>
      <c r="Q333" s="77">
        <v>9.2034457464366559E-2</v>
      </c>
      <c r="R333" s="61"/>
      <c r="Y333">
        <v>11309.3807845838</v>
      </c>
      <c r="Z333">
        <v>182.92758467836799</v>
      </c>
      <c r="AA333">
        <v>61065.429258225697</v>
      </c>
      <c r="AB333">
        <v>997.66343991141105</v>
      </c>
      <c r="AC333">
        <v>1050.9038003052201</v>
      </c>
      <c r="AD333">
        <v>93.152736145579496</v>
      </c>
      <c r="AE333">
        <v>179696.40204699099</v>
      </c>
      <c r="AF333">
        <v>8923.1374193929005</v>
      </c>
      <c r="AG333">
        <v>3.6299722818450202</v>
      </c>
      <c r="AH333">
        <v>0.181411348662748</v>
      </c>
      <c r="AI333">
        <v>92.620979556253999</v>
      </c>
      <c r="AJ333">
        <v>8.8288789801536396</v>
      </c>
      <c r="AK333">
        <v>30.9381809651262</v>
      </c>
      <c r="AL333">
        <v>5.7263184456729901</v>
      </c>
      <c r="AM333">
        <v>0.98578839647940697</v>
      </c>
      <c r="AN333">
        <v>9.1822829784703006E-2</v>
      </c>
      <c r="AO333">
        <v>0.64366663050802098</v>
      </c>
      <c r="AP333">
        <v>5.1995971237679003E-2</v>
      </c>
      <c r="AQ333">
        <v>0.32775471183838201</v>
      </c>
      <c r="AR333">
        <v>2.8703010963303001E-2</v>
      </c>
      <c r="AS333">
        <v>10.658610062322399</v>
      </c>
      <c r="AT333">
        <v>0.19601684897642899</v>
      </c>
      <c r="AU333">
        <v>1.5840492045335399</v>
      </c>
      <c r="AV333">
        <v>2.9117275079854E-2</v>
      </c>
      <c r="AW333">
        <v>0.78457822280049505</v>
      </c>
      <c r="AX333">
        <v>0.1438750832987</v>
      </c>
    </row>
    <row r="334" spans="1:50" x14ac:dyDescent="0.25">
      <c r="A334" t="s">
        <v>1212</v>
      </c>
      <c r="B334">
        <v>1777.21941643727</v>
      </c>
      <c r="C334">
        <v>9051.5020606432208</v>
      </c>
      <c r="D334" s="63">
        <v>0.27034465858656898</v>
      </c>
      <c r="E334">
        <v>5.6478971253633999E-2</v>
      </c>
      <c r="F334" s="31">
        <f t="shared" si="36"/>
        <v>0.27777380642917776</v>
      </c>
      <c r="G334" s="31">
        <f t="shared" si="37"/>
        <v>5.6478971253633999E-2</v>
      </c>
      <c r="H334">
        <v>0.28023391445434598</v>
      </c>
      <c r="I334">
        <v>7.0500864406379997E-3</v>
      </c>
      <c r="J334" s="64">
        <v>0.12042170289094507</v>
      </c>
      <c r="K334" s="63">
        <v>0.96377158292865095</v>
      </c>
      <c r="L334">
        <v>0.2092857046189</v>
      </c>
      <c r="M334" s="32">
        <f t="shared" si="38"/>
        <v>0.99025629919238778</v>
      </c>
      <c r="N334" s="92">
        <f t="shared" si="39"/>
        <v>0.2092857046189</v>
      </c>
      <c r="O334" s="50">
        <v>3.56732306478475</v>
      </c>
      <c r="P334" s="50">
        <v>7.5518695523473997E-2</v>
      </c>
      <c r="Q334" s="77">
        <v>9.7486973979162214E-2</v>
      </c>
      <c r="R334" s="61"/>
      <c r="Y334">
        <v>11428.0935925376</v>
      </c>
      <c r="Z334">
        <v>181.97119035471101</v>
      </c>
      <c r="AA334">
        <v>58721.701855593798</v>
      </c>
      <c r="AB334">
        <v>993.80509776514896</v>
      </c>
      <c r="AC334">
        <v>968.88125242891795</v>
      </c>
      <c r="AD334">
        <v>60.271571281510901</v>
      </c>
      <c r="AE334">
        <v>177368.36182271299</v>
      </c>
      <c r="AF334">
        <v>8629.9918760891705</v>
      </c>
      <c r="AG334">
        <v>6.0032566894304598</v>
      </c>
      <c r="AH334">
        <v>0.25558612610583797</v>
      </c>
      <c r="AI334">
        <v>104.720812558576</v>
      </c>
      <c r="AJ334">
        <v>9.8510270830652296</v>
      </c>
      <c r="AK334">
        <v>41.0677425485597</v>
      </c>
      <c r="AL334">
        <v>9.8452356573528892</v>
      </c>
      <c r="AM334">
        <v>1.5626516446841401</v>
      </c>
      <c r="AN334">
        <v>0.55536599903713801</v>
      </c>
      <c r="AO334">
        <v>1.1358673056584201</v>
      </c>
      <c r="AP334">
        <v>0.298063238328102</v>
      </c>
      <c r="AQ334">
        <v>0.42005152133238599</v>
      </c>
      <c r="AR334">
        <v>7.4749902394949996E-2</v>
      </c>
      <c r="AS334">
        <v>13.2115380893175</v>
      </c>
      <c r="AT334">
        <v>0.181985127123201</v>
      </c>
      <c r="AU334">
        <v>2.0271478671401502</v>
      </c>
      <c r="AV334">
        <v>2.4187123948524999E-2</v>
      </c>
      <c r="AW334">
        <v>1.0410819497272199</v>
      </c>
      <c r="AX334">
        <v>0.25803667456089302</v>
      </c>
    </row>
    <row r="335" spans="1:50" x14ac:dyDescent="0.25">
      <c r="A335" t="s">
        <v>1213</v>
      </c>
      <c r="B335">
        <v>14799.3276942826</v>
      </c>
      <c r="C335">
        <v>76187.266669246703</v>
      </c>
      <c r="D335" s="63">
        <v>6.7527006148434002E-2</v>
      </c>
      <c r="E335">
        <v>3.8738776401265003E-2</v>
      </c>
      <c r="F335" s="31">
        <f t="shared" si="36"/>
        <v>6.938266741678796E-2</v>
      </c>
      <c r="G335" s="31">
        <f t="shared" si="37"/>
        <v>3.8738776401265003E-2</v>
      </c>
      <c r="H335">
        <v>0.28265250452302798</v>
      </c>
      <c r="I335">
        <v>5.7976422899650003E-3</v>
      </c>
      <c r="J335" s="64">
        <v>3.5754455994606062E-2</v>
      </c>
      <c r="K335" s="63">
        <v>0.23890887561955401</v>
      </c>
      <c r="L335">
        <v>0.13279478132873501</v>
      </c>
      <c r="M335" s="32">
        <f t="shared" si="38"/>
        <v>0.24547415923628491</v>
      </c>
      <c r="N335" s="92">
        <f t="shared" si="39"/>
        <v>0.13279478132873501</v>
      </c>
      <c r="O335" s="50">
        <v>3.5379381409998798</v>
      </c>
      <c r="P335" s="50">
        <v>6.0626183944582003E-2</v>
      </c>
      <c r="Q335" s="77">
        <v>3.0829130339955067E-2</v>
      </c>
      <c r="R335" s="61"/>
      <c r="Y335">
        <v>10903.185807616899</v>
      </c>
      <c r="Z335">
        <v>175.459697669279</v>
      </c>
      <c r="AA335">
        <v>60480.339875613303</v>
      </c>
      <c r="AB335">
        <v>948.47866944574002</v>
      </c>
      <c r="AC335">
        <v>725.53304597893998</v>
      </c>
      <c r="AD335">
        <v>42.858607456506697</v>
      </c>
      <c r="AE335">
        <v>176280.53272373701</v>
      </c>
      <c r="AF335">
        <v>8621.2291976050892</v>
      </c>
      <c r="AG335">
        <v>3.7609675291970998E-2</v>
      </c>
      <c r="AH335">
        <v>5.2722654439660002E-3</v>
      </c>
      <c r="AI335">
        <v>162.32226126745999</v>
      </c>
      <c r="AJ335">
        <v>14.740170509903001</v>
      </c>
      <c r="AK335">
        <v>336.87519026990299</v>
      </c>
      <c r="AL335">
        <v>65.571382589253304</v>
      </c>
      <c r="AM335">
        <v>0.15929407555771599</v>
      </c>
      <c r="AN335">
        <v>1.8987637761650002E-2</v>
      </c>
      <c r="AO335">
        <v>0.14060141588126501</v>
      </c>
      <c r="AP335">
        <v>1.7394122610273999E-2</v>
      </c>
      <c r="AQ335">
        <v>0.21944137651354401</v>
      </c>
      <c r="AR335">
        <v>2.346611828635E-2</v>
      </c>
      <c r="AS335">
        <v>26.406780563814198</v>
      </c>
      <c r="AT335">
        <v>0.394485474418662</v>
      </c>
      <c r="AU335">
        <v>4.3336440984540801</v>
      </c>
      <c r="AV335">
        <v>7.1148223262509996E-2</v>
      </c>
      <c r="AW335">
        <v>8.7324725124455007</v>
      </c>
      <c r="AX335">
        <v>1.6800454599282</v>
      </c>
    </row>
    <row r="336" spans="1:50" x14ac:dyDescent="0.25">
      <c r="A336" t="s">
        <v>1214</v>
      </c>
      <c r="B336">
        <v>475.98964665484198</v>
      </c>
      <c r="C336">
        <v>2176.8964750046998</v>
      </c>
      <c r="D336" s="63">
        <v>3.46933004448708</v>
      </c>
      <c r="E336">
        <v>0.77039656293200698</v>
      </c>
      <c r="F336" s="31">
        <f t="shared" si="36"/>
        <v>3.5646682174328781</v>
      </c>
      <c r="G336" s="31">
        <f t="shared" si="37"/>
        <v>0.77039656293200698</v>
      </c>
      <c r="H336">
        <v>0.31522390238056103</v>
      </c>
      <c r="I336">
        <v>4.0246796490903E-2</v>
      </c>
      <c r="J336" s="64">
        <v>0.57496771209204289</v>
      </c>
      <c r="K336" s="63">
        <v>10.986095259889099</v>
      </c>
      <c r="L336">
        <v>1.98844292062674</v>
      </c>
      <c r="M336" s="32">
        <f t="shared" si="38"/>
        <v>11.287996271454913</v>
      </c>
      <c r="N336" s="92">
        <f t="shared" si="39"/>
        <v>1.98844292062674</v>
      </c>
      <c r="O336" s="50">
        <v>3.16774956788058</v>
      </c>
      <c r="P336" s="50">
        <v>0.32141722427832398</v>
      </c>
      <c r="Q336" s="77">
        <v>0.56059411914243062</v>
      </c>
      <c r="R336" s="61"/>
      <c r="Y336">
        <v>10643.9068851953</v>
      </c>
      <c r="Z336">
        <v>173.731094455705</v>
      </c>
      <c r="AA336">
        <v>59809.367059556898</v>
      </c>
      <c r="AB336">
        <v>1543.1763808544099</v>
      </c>
      <c r="AC336">
        <v>709.05580037403502</v>
      </c>
      <c r="AD336">
        <v>41.747149987599798</v>
      </c>
      <c r="AE336">
        <v>174699.797232629</v>
      </c>
      <c r="AF336">
        <v>7035.5524734055398</v>
      </c>
      <c r="AG336">
        <v>31.2917846771463</v>
      </c>
      <c r="AH336">
        <v>3.7077206917826802</v>
      </c>
      <c r="AI336">
        <v>395.22358961201797</v>
      </c>
      <c r="AJ336">
        <v>35.285017798112698</v>
      </c>
      <c r="AK336">
        <v>21.974882287493699</v>
      </c>
      <c r="AL336">
        <v>0.86181639667174903</v>
      </c>
      <c r="AM336">
        <v>32.093087310233699</v>
      </c>
      <c r="AN336">
        <v>4.8192309584995199</v>
      </c>
      <c r="AO336">
        <v>18.0030360508486</v>
      </c>
      <c r="AP336">
        <v>2.6285530264040702</v>
      </c>
      <c r="AQ336">
        <v>4.7495284035398599</v>
      </c>
      <c r="AR336">
        <v>0.641360413491458</v>
      </c>
      <c r="AS336">
        <v>79.633862890703995</v>
      </c>
      <c r="AT336">
        <v>0.84382048850968705</v>
      </c>
      <c r="AU336">
        <v>13.183395664831099</v>
      </c>
      <c r="AV336">
        <v>0.105709703567407</v>
      </c>
      <c r="AW336">
        <v>0.51718425576899896</v>
      </c>
      <c r="AX336">
        <v>0.16307449427580101</v>
      </c>
    </row>
    <row r="337" spans="1:50" x14ac:dyDescent="0.25">
      <c r="A337" t="s">
        <v>1215</v>
      </c>
      <c r="B337">
        <v>5670.3578809051796</v>
      </c>
      <c r="C337">
        <v>29013.786461732201</v>
      </c>
      <c r="D337" s="63">
        <v>0.19782513171095001</v>
      </c>
      <c r="E337">
        <v>0.13509842527923399</v>
      </c>
      <c r="F337" s="31">
        <f t="shared" si="36"/>
        <v>0.20326142240057574</v>
      </c>
      <c r="G337" s="31">
        <f t="shared" si="37"/>
        <v>0.13509842527923399</v>
      </c>
      <c r="H337">
        <v>0.28427543313827203</v>
      </c>
      <c r="I337">
        <v>1.1969620466146001E-2</v>
      </c>
      <c r="J337" s="64">
        <v>6.1655557167978318E-2</v>
      </c>
      <c r="K337" s="63">
        <v>0.69596356698948802</v>
      </c>
      <c r="L337">
        <v>0.361321375507345</v>
      </c>
      <c r="M337" s="32">
        <f t="shared" si="38"/>
        <v>0.71508884306953535</v>
      </c>
      <c r="N337" s="92">
        <f t="shared" si="39"/>
        <v>0.361321375507345</v>
      </c>
      <c r="O337" s="50">
        <v>3.5178401048819898</v>
      </c>
      <c r="P337" s="50">
        <v>9.4331863895453005E-2</v>
      </c>
      <c r="Q337" s="77">
        <v>5.1650576159719491E-2</v>
      </c>
      <c r="R337" s="61"/>
      <c r="Y337">
        <v>10475.6691739951</v>
      </c>
      <c r="Z337">
        <v>173.7655275905</v>
      </c>
      <c r="AA337">
        <v>59650.558639275099</v>
      </c>
      <c r="AB337">
        <v>1508.62406667183</v>
      </c>
      <c r="AC337">
        <v>695.07531069994502</v>
      </c>
      <c r="AD337">
        <v>41.4044330148066</v>
      </c>
      <c r="AE337">
        <v>173082.84427223299</v>
      </c>
      <c r="AF337">
        <v>6741.7386850942903</v>
      </c>
      <c r="AG337">
        <v>16.8150350997673</v>
      </c>
      <c r="AH337">
        <v>4.7579408080546601</v>
      </c>
      <c r="AI337">
        <v>322.23525978469303</v>
      </c>
      <c r="AJ337">
        <v>29.6286470601753</v>
      </c>
      <c r="AK337">
        <v>259.74480267578002</v>
      </c>
      <c r="AL337">
        <v>41.912130483848102</v>
      </c>
      <c r="AM337">
        <v>8.9744834929072592</v>
      </c>
      <c r="AN337">
        <v>2.4569332185253399</v>
      </c>
      <c r="AO337">
        <v>5.4153263556377498</v>
      </c>
      <c r="AP337">
        <v>1.49061420573675</v>
      </c>
      <c r="AQ337">
        <v>1.58070168721246</v>
      </c>
      <c r="AR337">
        <v>9.1489082781742004E-2</v>
      </c>
      <c r="AS337">
        <v>59.390962809831997</v>
      </c>
      <c r="AT337">
        <v>0.76663716209956401</v>
      </c>
      <c r="AU337">
        <v>9.8687143991259596</v>
      </c>
      <c r="AV337">
        <v>0.110705286000072</v>
      </c>
      <c r="AW337">
        <v>6.7603298102092202</v>
      </c>
      <c r="AX337">
        <v>1.0777960551995101</v>
      </c>
    </row>
    <row r="338" spans="1:50" x14ac:dyDescent="0.25">
      <c r="A338" t="s">
        <v>1216</v>
      </c>
      <c r="B338">
        <v>132.48787084430899</v>
      </c>
      <c r="C338">
        <v>505.42978709774599</v>
      </c>
      <c r="D338" s="63">
        <v>9.1667086639057604</v>
      </c>
      <c r="E338">
        <v>1.2571478706724699</v>
      </c>
      <c r="F338" s="31">
        <f t="shared" si="36"/>
        <v>9.4186124161393998</v>
      </c>
      <c r="G338" s="31">
        <f t="shared" si="37"/>
        <v>1.2571478706724699</v>
      </c>
      <c r="H338">
        <v>0.36677715108028602</v>
      </c>
      <c r="I338">
        <v>4.1694240243727997E-2</v>
      </c>
      <c r="J338" s="64">
        <v>0.82889755076545768</v>
      </c>
      <c r="K338" s="63">
        <v>24.662472421536702</v>
      </c>
      <c r="L338">
        <v>2.89828184551371</v>
      </c>
      <c r="M338" s="32">
        <f t="shared" si="38"/>
        <v>25.340204153843843</v>
      </c>
      <c r="N338" s="92">
        <f t="shared" si="39"/>
        <v>2.89828184551371</v>
      </c>
      <c r="O338" s="50">
        <v>2.7114704455669001</v>
      </c>
      <c r="P338" s="50">
        <v>0.25035458018855</v>
      </c>
      <c r="Q338" s="77">
        <v>0.78568174427874038</v>
      </c>
      <c r="R338" s="61"/>
      <c r="Y338">
        <v>11332.647894894601</v>
      </c>
      <c r="Z338">
        <v>215.45953213006001</v>
      </c>
      <c r="AA338">
        <v>64432.169264111297</v>
      </c>
      <c r="AB338">
        <v>1720.5123159162999</v>
      </c>
      <c r="AC338">
        <v>704.47641121443496</v>
      </c>
      <c r="AD338">
        <v>41.810277254037601</v>
      </c>
      <c r="AE338">
        <v>174682.89665009399</v>
      </c>
      <c r="AF338">
        <v>6902.2422986696602</v>
      </c>
      <c r="AG338">
        <v>12.230280062040499</v>
      </c>
      <c r="AH338">
        <v>0.57134281335578396</v>
      </c>
      <c r="AI338">
        <v>325.26991278384901</v>
      </c>
      <c r="AJ338">
        <v>29.6454442277273</v>
      </c>
      <c r="AK338">
        <v>5.6677137076631601</v>
      </c>
      <c r="AL338">
        <v>0.41535587522241801</v>
      </c>
      <c r="AM338">
        <v>1.4335058787482</v>
      </c>
      <c r="AN338">
        <v>0.14364936411704099</v>
      </c>
      <c r="AO338">
        <v>1.1061331195995601</v>
      </c>
      <c r="AP338">
        <v>8.3177538001136003E-2</v>
      </c>
      <c r="AQ338">
        <v>0.49205715752273099</v>
      </c>
      <c r="AR338">
        <v>5.5748287636656998E-2</v>
      </c>
      <c r="AS338">
        <v>53.797245888839299</v>
      </c>
      <c r="AT338">
        <v>0.706868528933148</v>
      </c>
      <c r="AU338">
        <v>8.6484649866910708</v>
      </c>
      <c r="AV338">
        <v>9.4479990072153006E-2</v>
      </c>
      <c r="AW338">
        <v>0.13289564460304201</v>
      </c>
      <c r="AX338">
        <v>5.9080754722078001E-2</v>
      </c>
    </row>
    <row r="339" spans="1:50" x14ac:dyDescent="0.25">
      <c r="A339" t="s">
        <v>1217</v>
      </c>
      <c r="B339">
        <v>4863.2846116535602</v>
      </c>
      <c r="C339">
        <v>24931.952461774799</v>
      </c>
      <c r="D339" s="63">
        <v>0.24145852278653601</v>
      </c>
      <c r="E339">
        <v>4.5955555949265002E-2</v>
      </c>
      <c r="F339" s="31">
        <f t="shared" si="36"/>
        <v>0.24809387143007022</v>
      </c>
      <c r="G339" s="31">
        <f t="shared" si="37"/>
        <v>4.5955555949265002E-2</v>
      </c>
      <c r="H339">
        <v>0.28397970210541301</v>
      </c>
      <c r="I339">
        <v>3.5093956165089999E-3</v>
      </c>
      <c r="J339" s="64">
        <v>6.4930619276621818E-2</v>
      </c>
      <c r="K339" s="63">
        <v>0.85016135443111696</v>
      </c>
      <c r="L339">
        <v>0.15653316524008701</v>
      </c>
      <c r="M339" s="32">
        <f t="shared" si="38"/>
        <v>0.87352402941483165</v>
      </c>
      <c r="N339" s="92">
        <f t="shared" si="39"/>
        <v>0.15653316524008701</v>
      </c>
      <c r="O339" s="50">
        <v>3.5222425243831199</v>
      </c>
      <c r="P339" s="50">
        <v>4.1242184083861003E-2</v>
      </c>
      <c r="Q339" s="77">
        <v>6.3594183053352807E-2</v>
      </c>
      <c r="R339" s="61"/>
      <c r="Y339">
        <v>10636.2278117018</v>
      </c>
      <c r="Z339">
        <v>184.00702147079701</v>
      </c>
      <c r="AA339">
        <v>58651.435878469201</v>
      </c>
      <c r="AB339">
        <v>1021.15114988726</v>
      </c>
      <c r="AC339">
        <v>825.18876351271399</v>
      </c>
      <c r="AD339">
        <v>59.5237793997143</v>
      </c>
      <c r="AE339">
        <v>175818.673720616</v>
      </c>
      <c r="AF339">
        <v>8591.0843684452302</v>
      </c>
      <c r="AG339">
        <v>3.0090627761780202</v>
      </c>
      <c r="AH339">
        <v>0.315742983407372</v>
      </c>
      <c r="AI339">
        <v>328.68186146997698</v>
      </c>
      <c r="AJ339">
        <v>29.675462094742201</v>
      </c>
      <c r="AK339">
        <v>221.044052985935</v>
      </c>
      <c r="AL339">
        <v>33.7734853056349</v>
      </c>
      <c r="AM339">
        <v>0.89314945446161798</v>
      </c>
      <c r="AN339">
        <v>9.5226879397449005E-2</v>
      </c>
      <c r="AO339">
        <v>0.59005266338309803</v>
      </c>
      <c r="AP339">
        <v>6.6412714434404996E-2</v>
      </c>
      <c r="AQ339">
        <v>0.29187644442808303</v>
      </c>
      <c r="AR339">
        <v>3.8274656921064999E-2</v>
      </c>
      <c r="AS339">
        <v>60.999558426553698</v>
      </c>
      <c r="AT339">
        <v>0.84363920548563698</v>
      </c>
      <c r="AU339">
        <v>10.2025751093037</v>
      </c>
      <c r="AV339">
        <v>0.150656755539475</v>
      </c>
      <c r="AW339">
        <v>5.7440789837627904</v>
      </c>
      <c r="AX339">
        <v>0.85748674394628999</v>
      </c>
    </row>
    <row r="340" spans="1:50" x14ac:dyDescent="0.25">
      <c r="A340" t="s">
        <v>1218</v>
      </c>
      <c r="B340">
        <v>2319.1875853502902</v>
      </c>
      <c r="C340">
        <v>11508.3668420187</v>
      </c>
      <c r="D340" s="63">
        <v>0.41082170993943401</v>
      </c>
      <c r="E340">
        <v>0.13527570200234801</v>
      </c>
      <c r="F340" s="31">
        <f t="shared" si="36"/>
        <v>0.42211120696907878</v>
      </c>
      <c r="G340" s="31">
        <f t="shared" si="37"/>
        <v>0.13527570200234801</v>
      </c>
      <c r="H340">
        <v>0.29347359149156899</v>
      </c>
      <c r="I340">
        <v>1.298951577798E-2</v>
      </c>
      <c r="J340" s="64">
        <v>0.13441802944663042</v>
      </c>
      <c r="K340" s="63">
        <v>1.4068665145680299</v>
      </c>
      <c r="L340">
        <v>0.45671222111245002</v>
      </c>
      <c r="M340" s="32">
        <f t="shared" si="38"/>
        <v>1.4455276051410282</v>
      </c>
      <c r="N340" s="92">
        <f t="shared" si="39"/>
        <v>0.45671222111245002</v>
      </c>
      <c r="O340" s="50">
        <v>3.4180449878929098</v>
      </c>
      <c r="P340" s="50">
        <v>0.108610195530933</v>
      </c>
      <c r="Q340" s="77">
        <v>9.7882055517169206E-2</v>
      </c>
      <c r="R340" s="61"/>
      <c r="Y340">
        <v>10671.386301288299</v>
      </c>
      <c r="Z340">
        <v>216.92500415778699</v>
      </c>
      <c r="AA340">
        <v>64683.584598776397</v>
      </c>
      <c r="AB340">
        <v>1857.5031934798701</v>
      </c>
      <c r="AC340">
        <v>754.55539472922999</v>
      </c>
      <c r="AD340">
        <v>45.793408836324197</v>
      </c>
      <c r="AE340">
        <v>175978.20882430501</v>
      </c>
      <c r="AF340">
        <v>8833.7234424723902</v>
      </c>
      <c r="AG340">
        <v>37.973920362129199</v>
      </c>
      <c r="AH340">
        <v>3.4825438531067499</v>
      </c>
      <c r="AI340">
        <v>315.117102262679</v>
      </c>
      <c r="AJ340">
        <v>29.1713218970323</v>
      </c>
      <c r="AK340">
        <v>98.756144520900904</v>
      </c>
      <c r="AL340">
        <v>25.3442154458339</v>
      </c>
      <c r="AM340">
        <v>13.545728586513899</v>
      </c>
      <c r="AN340">
        <v>0.51369090761559499</v>
      </c>
      <c r="AO340">
        <v>8.0411663998668192</v>
      </c>
      <c r="AP340">
        <v>0.33347387103772302</v>
      </c>
      <c r="AQ340">
        <v>2.3206374197028401</v>
      </c>
      <c r="AR340">
        <v>0.12465535877636</v>
      </c>
      <c r="AS340">
        <v>49.147225590528599</v>
      </c>
      <c r="AT340">
        <v>1.08634606888239</v>
      </c>
      <c r="AU340">
        <v>7.64272957629115</v>
      </c>
      <c r="AV340">
        <v>0.13343073000421199</v>
      </c>
      <c r="AW340">
        <v>2.5687241178584599</v>
      </c>
      <c r="AX340">
        <v>0.65120903573439604</v>
      </c>
    </row>
    <row r="341" spans="1:50" x14ac:dyDescent="0.25">
      <c r="A341" t="s">
        <v>1219</v>
      </c>
      <c r="B341">
        <v>199.494568564606</v>
      </c>
      <c r="C341">
        <v>832.99939952733405</v>
      </c>
      <c r="D341" s="63">
        <v>7.5152859608148397</v>
      </c>
      <c r="E341">
        <v>1.08140522092701</v>
      </c>
      <c r="F341" s="31">
        <f t="shared" si="36"/>
        <v>7.7218081490995294</v>
      </c>
      <c r="G341" s="31">
        <f t="shared" si="37"/>
        <v>1.08140522092701</v>
      </c>
      <c r="H341">
        <v>0.34705614282856601</v>
      </c>
      <c r="I341">
        <v>3.2386691556831E-2</v>
      </c>
      <c r="J341" s="64">
        <v>0.64852078220692277</v>
      </c>
      <c r="K341" s="63">
        <v>21.726288312039902</v>
      </c>
      <c r="L341">
        <v>2.8863793776378399</v>
      </c>
      <c r="M341" s="32">
        <f t="shared" si="38"/>
        <v>22.323332872806034</v>
      </c>
      <c r="N341" s="92">
        <f t="shared" si="39"/>
        <v>2.8863793776378399</v>
      </c>
      <c r="O341" s="50">
        <v>2.8849996878344601</v>
      </c>
      <c r="P341" s="50">
        <v>0.216599077578531</v>
      </c>
      <c r="Q341" s="77">
        <v>0.56512296704735743</v>
      </c>
      <c r="R341" s="61"/>
      <c r="Y341">
        <v>10502.3939247373</v>
      </c>
      <c r="Z341">
        <v>191.18999953891401</v>
      </c>
      <c r="AA341">
        <v>60061.016397846601</v>
      </c>
      <c r="AB341">
        <v>1163.83386878796</v>
      </c>
      <c r="AC341">
        <v>646.80720266417904</v>
      </c>
      <c r="AD341">
        <v>38.957758724515102</v>
      </c>
      <c r="AE341">
        <v>173600.946025732</v>
      </c>
      <c r="AF341">
        <v>8598.0251736034807</v>
      </c>
      <c r="AG341">
        <v>40.3194096424983</v>
      </c>
      <c r="AH341">
        <v>5.6279810429518902</v>
      </c>
      <c r="AI341">
        <v>364.60016181182698</v>
      </c>
      <c r="AJ341">
        <v>32.127185269877501</v>
      </c>
      <c r="AK341">
        <v>8.2616518319107097</v>
      </c>
      <c r="AL341">
        <v>2.15030379640341</v>
      </c>
      <c r="AM341">
        <v>21.721199648512201</v>
      </c>
      <c r="AN341">
        <v>1.94200270240748</v>
      </c>
      <c r="AO341">
        <v>12.731733920550599</v>
      </c>
      <c r="AP341">
        <v>1.1639553040161801</v>
      </c>
      <c r="AQ341">
        <v>3.8093351283769401</v>
      </c>
      <c r="AR341">
        <v>0.35954015680467799</v>
      </c>
      <c r="AS341">
        <v>64.138190440838699</v>
      </c>
      <c r="AT341">
        <v>0.96175229084750102</v>
      </c>
      <c r="AU341">
        <v>10.230621022926</v>
      </c>
      <c r="AV341">
        <v>0.136306219157316</v>
      </c>
      <c r="AW341">
        <v>0.184628866708684</v>
      </c>
      <c r="AX341">
        <v>5.0845467312408001E-2</v>
      </c>
    </row>
    <row r="342" spans="1:50" x14ac:dyDescent="0.25">
      <c r="A342" t="s">
        <v>1220</v>
      </c>
      <c r="B342">
        <v>1344.5733522952501</v>
      </c>
      <c r="C342">
        <v>6798.5669675291101</v>
      </c>
      <c r="D342" s="63">
        <v>0.20672026708395799</v>
      </c>
      <c r="E342">
        <v>5.6449646199317E-2</v>
      </c>
      <c r="F342" s="31">
        <f t="shared" si="36"/>
        <v>0.2124009986148106</v>
      </c>
      <c r="G342" s="31">
        <f t="shared" si="37"/>
        <v>5.6449646199317E-2</v>
      </c>
      <c r="H342">
        <v>0.28563203754597599</v>
      </c>
      <c r="I342">
        <v>1.0532251637927001E-2</v>
      </c>
      <c r="J342" s="64">
        <v>0.13503182644628028</v>
      </c>
      <c r="K342" s="63">
        <v>0.72384117248928004</v>
      </c>
      <c r="L342">
        <v>0.18370325361204301</v>
      </c>
      <c r="M342" s="32">
        <f t="shared" si="38"/>
        <v>0.7437325330699005</v>
      </c>
      <c r="N342" s="92">
        <f t="shared" si="39"/>
        <v>0.18370325361204301</v>
      </c>
      <c r="O342" s="50">
        <v>3.4991390958677702</v>
      </c>
      <c r="P342" s="50">
        <v>9.8128893976605E-2</v>
      </c>
      <c r="Q342" s="77">
        <v>0.11049996267910003</v>
      </c>
      <c r="R342" s="61"/>
      <c r="Y342">
        <v>10906.924687029499</v>
      </c>
      <c r="Z342">
        <v>213.72377733344899</v>
      </c>
      <c r="AA342">
        <v>59710.520989531004</v>
      </c>
      <c r="AB342">
        <v>1281.4317428245199</v>
      </c>
      <c r="AC342">
        <v>810.33169915174994</v>
      </c>
      <c r="AD342">
        <v>67.974145399609895</v>
      </c>
      <c r="AE342">
        <v>175153.26609232699</v>
      </c>
      <c r="AF342">
        <v>8715.3381647511196</v>
      </c>
      <c r="AG342">
        <v>0.159928955614766</v>
      </c>
      <c r="AH342">
        <v>1.5419318463287E-2</v>
      </c>
      <c r="AI342">
        <v>116.778271935574</v>
      </c>
      <c r="AJ342">
        <v>11.780904543448001</v>
      </c>
      <c r="AK342">
        <v>62.510055437670999</v>
      </c>
      <c r="AL342">
        <v>13.7461625620159</v>
      </c>
      <c r="AM342">
        <v>0.42716466641158801</v>
      </c>
      <c r="AN342">
        <v>4.4045927669879997E-2</v>
      </c>
      <c r="AO342">
        <v>0.32198862656913102</v>
      </c>
      <c r="AP342">
        <v>4.1121808604109002E-2</v>
      </c>
      <c r="AQ342">
        <v>0.279740715551131</v>
      </c>
      <c r="AR342">
        <v>3.7400318976926E-2</v>
      </c>
      <c r="AS342">
        <v>15.1243756134189</v>
      </c>
      <c r="AT342">
        <v>0.29016108107734601</v>
      </c>
      <c r="AU342">
        <v>2.37946387237929</v>
      </c>
      <c r="AV342">
        <v>4.3909608549767998E-2</v>
      </c>
      <c r="AW342">
        <v>1.5612596612454701</v>
      </c>
      <c r="AX342">
        <v>0.33733715161574501</v>
      </c>
    </row>
    <row r="343" spans="1:50" x14ac:dyDescent="0.25">
      <c r="A343" t="s">
        <v>1221</v>
      </c>
      <c r="B343">
        <v>19907.7390221368</v>
      </c>
      <c r="C343">
        <v>102722.233063174</v>
      </c>
      <c r="D343" s="63">
        <v>3.0918033795192999E-2</v>
      </c>
      <c r="E343">
        <v>1.2013571928860999E-2</v>
      </c>
      <c r="F343" s="31">
        <f t="shared" si="36"/>
        <v>3.1767670127081954E-2</v>
      </c>
      <c r="G343" s="31">
        <f t="shared" si="37"/>
        <v>1.2013571928860999E-2</v>
      </c>
      <c r="H343">
        <v>0.282628330682475</v>
      </c>
      <c r="I343">
        <v>5.1949120364830001E-3</v>
      </c>
      <c r="J343" s="64">
        <v>4.7304474180196072E-2</v>
      </c>
      <c r="K343" s="63">
        <v>0.109406776557697</v>
      </c>
      <c r="L343">
        <v>4.1163565497145997E-2</v>
      </c>
      <c r="M343" s="32">
        <f t="shared" si="38"/>
        <v>0.11241330578701456</v>
      </c>
      <c r="N343" s="92">
        <f t="shared" si="39"/>
        <v>4.1163565497145997E-2</v>
      </c>
      <c r="O343" s="50">
        <v>3.5373874570843098</v>
      </c>
      <c r="P343" s="50">
        <v>5.1135369008282999E-2</v>
      </c>
      <c r="Q343" s="77">
        <v>3.8421118174098427E-2</v>
      </c>
      <c r="R343" s="61"/>
      <c r="Y343">
        <v>11602.7838845485</v>
      </c>
      <c r="Z343">
        <v>206.15099905029899</v>
      </c>
      <c r="AA343">
        <v>59500.595998151002</v>
      </c>
      <c r="AB343">
        <v>1018.21192174114</v>
      </c>
      <c r="AC343">
        <v>876.14580741232703</v>
      </c>
      <c r="AD343">
        <v>55.476403451670201</v>
      </c>
      <c r="AE343">
        <v>178912.23317725299</v>
      </c>
      <c r="AF343">
        <v>8864.6935307114909</v>
      </c>
      <c r="AG343">
        <v>5.9291922526767404</v>
      </c>
      <c r="AH343">
        <v>1.3200115831322301</v>
      </c>
      <c r="AI343">
        <v>125.507318658682</v>
      </c>
      <c r="AJ343">
        <v>11.662668828588201</v>
      </c>
      <c r="AK343">
        <v>453.85052586450098</v>
      </c>
      <c r="AL343">
        <v>106.670190428659</v>
      </c>
      <c r="AM343">
        <v>1.1051815889241901</v>
      </c>
      <c r="AN343">
        <v>0.15009764177014701</v>
      </c>
      <c r="AO343">
        <v>0.76270691091237397</v>
      </c>
      <c r="AP343">
        <v>0.10823949248732</v>
      </c>
      <c r="AQ343">
        <v>0.43316397372222798</v>
      </c>
      <c r="AR343">
        <v>4.8678106449889999E-2</v>
      </c>
      <c r="AS343">
        <v>16.852396169663599</v>
      </c>
      <c r="AT343">
        <v>0.28278570624872601</v>
      </c>
      <c r="AU343">
        <v>2.6615276210146002</v>
      </c>
      <c r="AV343">
        <v>3.4382293418594001E-2</v>
      </c>
      <c r="AW343">
        <v>11.7687372504121</v>
      </c>
      <c r="AX343">
        <v>2.7465419651515699</v>
      </c>
    </row>
    <row r="344" spans="1:50" x14ac:dyDescent="0.25">
      <c r="A344" t="s">
        <v>1222</v>
      </c>
      <c r="B344">
        <v>849.13825874122097</v>
      </c>
      <c r="C344">
        <v>4105.0571685660498</v>
      </c>
      <c r="D344" s="63">
        <v>2.5388754287866302</v>
      </c>
      <c r="E344">
        <v>1.10126449072577</v>
      </c>
      <c r="F344" s="31">
        <f t="shared" si="36"/>
        <v>2.6086444451712572</v>
      </c>
      <c r="G344" s="31">
        <f t="shared" si="37"/>
        <v>1.10126449072577</v>
      </c>
      <c r="H344">
        <v>0.29868712694067001</v>
      </c>
      <c r="I344">
        <v>5.9204669409656997E-2</v>
      </c>
      <c r="J344" s="64">
        <v>0.45697160129849679</v>
      </c>
      <c r="K344" s="63">
        <v>8.5109325429487495</v>
      </c>
      <c r="L344">
        <v>2.5075227822187101</v>
      </c>
      <c r="M344" s="32">
        <f t="shared" si="38"/>
        <v>8.7448153815097704</v>
      </c>
      <c r="N344" s="92">
        <f t="shared" si="39"/>
        <v>2.5075227822187101</v>
      </c>
      <c r="O344" s="50">
        <v>3.33616965341038</v>
      </c>
      <c r="P344" s="50">
        <v>0.30802373432545799</v>
      </c>
      <c r="Q344" s="77">
        <v>0.31337786320627431</v>
      </c>
      <c r="R344" s="61"/>
      <c r="Y344">
        <v>10323.152642335301</v>
      </c>
      <c r="Z344">
        <v>156.07863920073001</v>
      </c>
      <c r="AA344">
        <v>61031.886503804097</v>
      </c>
      <c r="AB344">
        <v>1025.9887324317001</v>
      </c>
      <c r="AC344">
        <v>801.67380059217999</v>
      </c>
      <c r="AD344">
        <v>47.650123918634598</v>
      </c>
      <c r="AE344">
        <v>173339.566910344</v>
      </c>
      <c r="AF344">
        <v>8420.0886145519908</v>
      </c>
      <c r="AG344">
        <v>1.9868774235451001E-2</v>
      </c>
      <c r="AH344">
        <v>5.7683117868650002E-3</v>
      </c>
      <c r="AI344">
        <v>302.73154703643098</v>
      </c>
      <c r="AJ344">
        <v>34.476950386046099</v>
      </c>
      <c r="AK344">
        <v>42.996696550974598</v>
      </c>
      <c r="AL344">
        <v>12.4498069828156</v>
      </c>
      <c r="AM344">
        <v>0.14781343830671001</v>
      </c>
      <c r="AN344">
        <v>2.7515682512976002E-2</v>
      </c>
      <c r="AO344">
        <v>8.5037403675436996E-2</v>
      </c>
      <c r="AP344">
        <v>2.0353962165770002E-2</v>
      </c>
      <c r="AQ344">
        <v>0.103798416089654</v>
      </c>
      <c r="AR344">
        <v>2.4196951374946998E-2</v>
      </c>
      <c r="AS344">
        <v>108.86742066455101</v>
      </c>
      <c r="AT344">
        <v>11.317525803906401</v>
      </c>
      <c r="AU344">
        <v>19.932963098940299</v>
      </c>
      <c r="AV344">
        <v>2.2513243336610498</v>
      </c>
      <c r="AW344">
        <v>1.0700979832064299</v>
      </c>
      <c r="AX344">
        <v>0.32771361956199402</v>
      </c>
    </row>
    <row r="345" spans="1:50" x14ac:dyDescent="0.25">
      <c r="A345" t="s">
        <v>1223</v>
      </c>
      <c r="B345">
        <v>5511.7680353820897</v>
      </c>
      <c r="C345">
        <v>28281.945727206701</v>
      </c>
      <c r="D345" s="63">
        <v>0.114872651516763</v>
      </c>
      <c r="E345">
        <v>5.5607732327359001E-2</v>
      </c>
      <c r="F345" s="31">
        <f t="shared" si="36"/>
        <v>0.1180293845391661</v>
      </c>
      <c r="G345" s="31">
        <f t="shared" si="37"/>
        <v>5.5607732327359001E-2</v>
      </c>
      <c r="H345">
        <v>0.28356309635989901</v>
      </c>
      <c r="I345">
        <v>7.9371997180350002E-3</v>
      </c>
      <c r="J345" s="64">
        <v>5.7822792137783366E-2</v>
      </c>
      <c r="K345" s="63">
        <v>0.40478324086969902</v>
      </c>
      <c r="L345">
        <v>0.176148166241826</v>
      </c>
      <c r="M345" s="32">
        <f t="shared" si="38"/>
        <v>0.41590679905780492</v>
      </c>
      <c r="N345" s="92">
        <f t="shared" si="39"/>
        <v>0.176148166241826</v>
      </c>
      <c r="O345" s="50">
        <v>3.5259363514972102</v>
      </c>
      <c r="P345" s="50">
        <v>6.8510073555730994E-2</v>
      </c>
      <c r="Q345" s="77">
        <v>4.4650298053060554E-2</v>
      </c>
      <c r="R345" s="61"/>
      <c r="Y345">
        <v>10619.4647576855</v>
      </c>
      <c r="Z345">
        <v>160.88041093163801</v>
      </c>
      <c r="AA345">
        <v>60523.658785057203</v>
      </c>
      <c r="AB345">
        <v>958.12162509197196</v>
      </c>
      <c r="AC345">
        <v>840.42561968750397</v>
      </c>
      <c r="AD345">
        <v>49.3432668051096</v>
      </c>
      <c r="AE345">
        <v>175599.73682464301</v>
      </c>
      <c r="AF345">
        <v>8563.9871318850091</v>
      </c>
      <c r="AG345">
        <v>0.84180615443013995</v>
      </c>
      <c r="AH345">
        <v>3.6695490745548003E-2</v>
      </c>
      <c r="AI345">
        <v>151.89313110952099</v>
      </c>
      <c r="AJ345">
        <v>15.1143812480852</v>
      </c>
      <c r="AK345">
        <v>259.01630977777302</v>
      </c>
      <c r="AL345">
        <v>38.777935294216803</v>
      </c>
      <c r="AM345">
        <v>1.1234095615647099</v>
      </c>
      <c r="AN345">
        <v>7.3174397575210007E-2</v>
      </c>
      <c r="AO345">
        <v>0.65187884638660198</v>
      </c>
      <c r="AP345">
        <v>5.4027292021286998E-2</v>
      </c>
      <c r="AQ345">
        <v>0.248746927793384</v>
      </c>
      <c r="AR345">
        <v>3.5780391314782001E-2</v>
      </c>
      <c r="AS345">
        <v>32.999947646878198</v>
      </c>
      <c r="AT345">
        <v>0.84156425015894698</v>
      </c>
      <c r="AU345">
        <v>5.5726547406447597</v>
      </c>
      <c r="AV345">
        <v>0.152316754047542</v>
      </c>
      <c r="AW345">
        <v>6.6917455399544599</v>
      </c>
      <c r="AX345">
        <v>0.98514286383613803</v>
      </c>
    </row>
    <row r="346" spans="1:50" x14ac:dyDescent="0.25">
      <c r="A346" t="s">
        <v>1224</v>
      </c>
      <c r="B346">
        <v>4835.2233485714996</v>
      </c>
      <c r="C346">
        <v>24811.924735416302</v>
      </c>
      <c r="D346" s="63">
        <v>0.166849329580399</v>
      </c>
      <c r="E346">
        <v>8.4766178397947006E-2</v>
      </c>
      <c r="F346" s="31">
        <f t="shared" si="36"/>
        <v>0.17143439644790665</v>
      </c>
      <c r="G346" s="31">
        <f t="shared" si="37"/>
        <v>8.4766178397947006E-2</v>
      </c>
      <c r="H346">
        <v>0.282770635527684</v>
      </c>
      <c r="I346">
        <v>1.1357833540443001E-2</v>
      </c>
      <c r="J346" s="64">
        <v>7.9061136605247953E-2</v>
      </c>
      <c r="K346" s="63">
        <v>0.59024301968923099</v>
      </c>
      <c r="L346">
        <v>0.27868195157396503</v>
      </c>
      <c r="M346" s="32">
        <f t="shared" si="38"/>
        <v>0.60646306516475501</v>
      </c>
      <c r="N346" s="92">
        <f t="shared" si="39"/>
        <v>0.27868195157396503</v>
      </c>
      <c r="O346" s="50">
        <v>3.5363179134915201</v>
      </c>
      <c r="P346" s="50">
        <v>0.113896544406019</v>
      </c>
      <c r="Q346" s="77">
        <v>6.8215216757252242E-2</v>
      </c>
      <c r="R346" s="61"/>
      <c r="Y346">
        <v>10293.623312171299</v>
      </c>
      <c r="Z346">
        <v>173.81225088148901</v>
      </c>
      <c r="AA346">
        <v>62700.097444714098</v>
      </c>
      <c r="AB346">
        <v>1053.6866949489399</v>
      </c>
      <c r="AC346">
        <v>899.42682662720904</v>
      </c>
      <c r="AD346">
        <v>53.492640948908601</v>
      </c>
      <c r="AE346">
        <v>170172.13096024899</v>
      </c>
      <c r="AF346">
        <v>8316.5982473603999</v>
      </c>
      <c r="AG346">
        <v>35.179884155804203</v>
      </c>
      <c r="AH346">
        <v>8.1483474797180495</v>
      </c>
      <c r="AI346">
        <v>170.318697735038</v>
      </c>
      <c r="AJ346">
        <v>17.156036811154099</v>
      </c>
      <c r="AK346">
        <v>222.404332840005</v>
      </c>
      <c r="AL346">
        <v>50.3257810636945</v>
      </c>
      <c r="AM346">
        <v>24.7669382364702</v>
      </c>
      <c r="AN346">
        <v>5.62133076768602</v>
      </c>
      <c r="AO346">
        <v>15.3608482193559</v>
      </c>
      <c r="AP346">
        <v>3.5734669017910901</v>
      </c>
      <c r="AQ346">
        <v>4.1515077742400202</v>
      </c>
      <c r="AR346">
        <v>0.95785245399326002</v>
      </c>
      <c r="AS346">
        <v>39.7910834163171</v>
      </c>
      <c r="AT346">
        <v>0.56156806451338004</v>
      </c>
      <c r="AU346">
        <v>7.0274630237623903</v>
      </c>
      <c r="AV346">
        <v>9.8740105681150006E-2</v>
      </c>
      <c r="AW346">
        <v>5.6823856119940697</v>
      </c>
      <c r="AX346">
        <v>1.2765492745472899</v>
      </c>
    </row>
    <row r="347" spans="1:50" x14ac:dyDescent="0.25">
      <c r="A347" t="s">
        <v>1225</v>
      </c>
      <c r="B347">
        <v>1832.7125747631601</v>
      </c>
      <c r="C347">
        <v>8970.7110925473808</v>
      </c>
      <c r="D347" s="63">
        <v>0.17052617700088199</v>
      </c>
      <c r="E347">
        <v>1.9186234214625002E-2</v>
      </c>
      <c r="F347" s="31">
        <f t="shared" si="36"/>
        <v>0.17521228467764513</v>
      </c>
      <c r="G347" s="31">
        <f t="shared" si="37"/>
        <v>1.9186234214625002E-2</v>
      </c>
      <c r="H347">
        <v>0.29480010793233502</v>
      </c>
      <c r="I347">
        <v>8.1812914249870007E-3</v>
      </c>
      <c r="J347" s="64">
        <v>0.2466581891059802</v>
      </c>
      <c r="K347" s="63">
        <v>0.58605345439374401</v>
      </c>
      <c r="L347">
        <v>6.9806070435777995E-2</v>
      </c>
      <c r="M347" s="32">
        <f t="shared" si="38"/>
        <v>0.60215836942748613</v>
      </c>
      <c r="N347" s="92">
        <f t="shared" si="39"/>
        <v>6.9806070435777995E-2</v>
      </c>
      <c r="O347" s="50">
        <v>3.4119469259583699</v>
      </c>
      <c r="P347" s="50">
        <v>6.2800945264763E-2</v>
      </c>
      <c r="Q347" s="77">
        <v>0.15452827363809563</v>
      </c>
      <c r="R347" s="61"/>
      <c r="Y347">
        <v>10786.910974120499</v>
      </c>
      <c r="Z347">
        <v>201.66695072192101</v>
      </c>
      <c r="AA347">
        <v>89714.506985807602</v>
      </c>
      <c r="AB347">
        <v>3271.1441089152399</v>
      </c>
      <c r="AC347">
        <v>2314.3864489647699</v>
      </c>
      <c r="AD347">
        <v>226.613288367547</v>
      </c>
      <c r="AE347">
        <v>174742.18900906501</v>
      </c>
      <c r="AF347">
        <v>8632.2127011111806</v>
      </c>
      <c r="AG347">
        <v>68.111847465146496</v>
      </c>
      <c r="AH347">
        <v>6.5350587964165898</v>
      </c>
      <c r="AI347">
        <v>90.357441391931701</v>
      </c>
      <c r="AJ347">
        <v>10.205819797099799</v>
      </c>
      <c r="AK347">
        <v>86.504124950172397</v>
      </c>
      <c r="AL347">
        <v>10.4969764731072</v>
      </c>
      <c r="AM347">
        <v>2.37885028194574</v>
      </c>
      <c r="AN347">
        <v>0.230233632752464</v>
      </c>
      <c r="AO347">
        <v>3.1201595340789399</v>
      </c>
      <c r="AP347">
        <v>0.34962682512236398</v>
      </c>
      <c r="AQ347">
        <v>1.54373271912934</v>
      </c>
      <c r="AR347">
        <v>0.17120975193406199</v>
      </c>
      <c r="AS347">
        <v>16.352798041107501</v>
      </c>
      <c r="AT347">
        <v>0.27256865117771001</v>
      </c>
      <c r="AU347">
        <v>2.6822830278727201</v>
      </c>
      <c r="AV347">
        <v>3.9507703839438003E-2</v>
      </c>
      <c r="AW347">
        <v>2.1685198823510401</v>
      </c>
      <c r="AX347">
        <v>0.23113653419479299</v>
      </c>
    </row>
    <row r="348" spans="1:50" x14ac:dyDescent="0.25">
      <c r="A348" t="s">
        <v>1226</v>
      </c>
      <c r="B348">
        <v>440.04111229276401</v>
      </c>
      <c r="C348">
        <v>2219.18848647103</v>
      </c>
      <c r="D348" s="63">
        <v>0.44553354478262702</v>
      </c>
      <c r="E348">
        <v>9.1046247374752004E-2</v>
      </c>
      <c r="F348" s="31">
        <f t="shared" si="36"/>
        <v>0.45777693287224897</v>
      </c>
      <c r="G348" s="31">
        <f t="shared" si="37"/>
        <v>9.1046247374752004E-2</v>
      </c>
      <c r="H348">
        <v>0.28820808142390297</v>
      </c>
      <c r="I348">
        <v>2.0768384553644999E-2</v>
      </c>
      <c r="J348" s="64">
        <v>0.3526264786060932</v>
      </c>
      <c r="K348" s="63">
        <v>1.54139299656414</v>
      </c>
      <c r="L348">
        <v>0.33432284683767699</v>
      </c>
      <c r="M348" s="32">
        <f t="shared" si="38"/>
        <v>1.5837509129916618</v>
      </c>
      <c r="N348" s="92">
        <f t="shared" si="39"/>
        <v>0.33432284683767699</v>
      </c>
      <c r="O348" s="50">
        <v>3.4651576471571701</v>
      </c>
      <c r="P348" s="50">
        <v>0.23731182784388799</v>
      </c>
      <c r="Q348" s="77">
        <v>0.31575025643194959</v>
      </c>
      <c r="R348" s="61"/>
      <c r="Y348">
        <v>10712.881262958899</v>
      </c>
      <c r="Z348">
        <v>187.293352382298</v>
      </c>
      <c r="AA348">
        <v>59268.914601479402</v>
      </c>
      <c r="AB348">
        <v>1084.7961147266101</v>
      </c>
      <c r="AC348">
        <v>686.51685794220305</v>
      </c>
      <c r="AD348">
        <v>41.402528491877</v>
      </c>
      <c r="AE348">
        <v>176666.076031537</v>
      </c>
      <c r="AF348">
        <v>8683.3773290453501</v>
      </c>
      <c r="AG348">
        <v>7.2100123225239995E-2</v>
      </c>
      <c r="AH348">
        <v>1.0346551443896001E-2</v>
      </c>
      <c r="AI348">
        <v>83.600336224783106</v>
      </c>
      <c r="AJ348">
        <v>9.2075242419673007</v>
      </c>
      <c r="AK348">
        <v>19.882500494078901</v>
      </c>
      <c r="AL348">
        <v>5.4053374406249599</v>
      </c>
      <c r="AM348">
        <v>0.19595848847065001</v>
      </c>
      <c r="AN348">
        <v>2.9800970400983999E-2</v>
      </c>
      <c r="AO348">
        <v>0.15784588348901499</v>
      </c>
      <c r="AP348">
        <v>2.6087523011981001E-2</v>
      </c>
      <c r="AQ348">
        <v>0.19214523856964599</v>
      </c>
      <c r="AR348">
        <v>3.0980868286937E-2</v>
      </c>
      <c r="AS348">
        <v>10.665375170900299</v>
      </c>
      <c r="AT348">
        <v>0.18363321543626401</v>
      </c>
      <c r="AU348">
        <v>1.60932390962475</v>
      </c>
      <c r="AV348">
        <v>2.4353585535139999E-2</v>
      </c>
      <c r="AW348">
        <v>0.51022138578301002</v>
      </c>
      <c r="AX348">
        <v>0.14117425488674901</v>
      </c>
    </row>
    <row r="349" spans="1:50" x14ac:dyDescent="0.25">
      <c r="A349" t="s">
        <v>1227</v>
      </c>
      <c r="B349">
        <v>2882.6967634458401</v>
      </c>
      <c r="C349">
        <v>14673.926292964499</v>
      </c>
      <c r="D349" s="63">
        <v>0.17815610190277001</v>
      </c>
      <c r="E349">
        <v>6.8845382458660995E-2</v>
      </c>
      <c r="F349" s="31">
        <f t="shared" si="36"/>
        <v>0.183051882078411</v>
      </c>
      <c r="G349" s="31">
        <f t="shared" si="37"/>
        <v>6.8845382458660995E-2</v>
      </c>
      <c r="H349">
        <v>0.28430858276508197</v>
      </c>
      <c r="I349">
        <v>7.4095991869079997E-3</v>
      </c>
      <c r="J349" s="64">
        <v>6.7442029414619881E-2</v>
      </c>
      <c r="K349" s="63">
        <v>0.62739696647169296</v>
      </c>
      <c r="L349">
        <v>0.25910198246122801</v>
      </c>
      <c r="M349" s="32">
        <f t="shared" si="38"/>
        <v>0.64463801293546075</v>
      </c>
      <c r="N349" s="92">
        <f t="shared" si="39"/>
        <v>0.25910198246122801</v>
      </c>
      <c r="O349" s="50">
        <v>3.5197187813822102</v>
      </c>
      <c r="P349" s="50">
        <v>7.7645901392946998E-2</v>
      </c>
      <c r="Q349" s="77">
        <v>5.3417338919806719E-2</v>
      </c>
      <c r="R349" s="61"/>
      <c r="Y349">
        <v>10474.1173963908</v>
      </c>
      <c r="Z349">
        <v>205.432512879087</v>
      </c>
      <c r="AA349">
        <v>61170.078280368703</v>
      </c>
      <c r="AB349">
        <v>1192.26133216992</v>
      </c>
      <c r="AC349">
        <v>713.48384798473899</v>
      </c>
      <c r="AD349">
        <v>42.672365073351699</v>
      </c>
      <c r="AE349">
        <v>174908.349429105</v>
      </c>
      <c r="AF349">
        <v>8699.6468420819092</v>
      </c>
      <c r="AG349">
        <v>0.29106684970117103</v>
      </c>
      <c r="AH349">
        <v>5.2577377966238001E-2</v>
      </c>
      <c r="AI349">
        <v>154.28932585477801</v>
      </c>
      <c r="AJ349">
        <v>15.2447612566181</v>
      </c>
      <c r="AK349">
        <v>126.369719022732</v>
      </c>
      <c r="AL349">
        <v>26.905631093816002</v>
      </c>
      <c r="AM349">
        <v>0.218992864188745</v>
      </c>
      <c r="AN349">
        <v>3.1187954615003999E-2</v>
      </c>
      <c r="AO349">
        <v>0.160904140163555</v>
      </c>
      <c r="AP349">
        <v>2.6067719330134999E-2</v>
      </c>
      <c r="AQ349">
        <v>0.15168693516302401</v>
      </c>
      <c r="AR349">
        <v>2.7221771572393E-2</v>
      </c>
      <c r="AS349">
        <v>25.880410769792299</v>
      </c>
      <c r="AT349">
        <v>0.41381425510061198</v>
      </c>
      <c r="AU349">
        <v>4.3095307118608401</v>
      </c>
      <c r="AV349">
        <v>6.5189195622709001E-2</v>
      </c>
      <c r="AW349">
        <v>3.30393914021698</v>
      </c>
      <c r="AX349">
        <v>0.696229510241129</v>
      </c>
    </row>
    <row r="350" spans="1:50" x14ac:dyDescent="0.25">
      <c r="A350" t="s">
        <v>1228</v>
      </c>
      <c r="B350">
        <v>1137.58212842132</v>
      </c>
      <c r="C350">
        <v>5716.0810223486496</v>
      </c>
      <c r="D350" s="63">
        <v>0.41396630068375601</v>
      </c>
      <c r="E350">
        <v>7.4076828218964996E-2</v>
      </c>
      <c r="F350" s="31">
        <f t="shared" si="36"/>
        <v>0.42534221195833616</v>
      </c>
      <c r="G350" s="31">
        <f t="shared" si="37"/>
        <v>7.4076828218964996E-2</v>
      </c>
      <c r="H350">
        <v>0.28839517910866502</v>
      </c>
      <c r="I350">
        <v>6.0676813738649998E-3</v>
      </c>
      <c r="J350" s="64">
        <v>0.11757564785425918</v>
      </c>
      <c r="K350" s="63">
        <v>1.4385970722782999</v>
      </c>
      <c r="L350">
        <v>0.26631702622729903</v>
      </c>
      <c r="M350" s="32">
        <f t="shared" si="38"/>
        <v>1.4781301275706697</v>
      </c>
      <c r="N350" s="92">
        <f t="shared" si="39"/>
        <v>0.26631702622729903</v>
      </c>
      <c r="O350" s="50">
        <v>3.4741675139609298</v>
      </c>
      <c r="P350" s="50">
        <v>7.1657664518429004E-2</v>
      </c>
      <c r="Q350" s="77">
        <v>0.11141717274103144</v>
      </c>
      <c r="R350" s="61"/>
      <c r="Y350">
        <v>10713.005492333101</v>
      </c>
      <c r="Z350">
        <v>173.97700092563699</v>
      </c>
      <c r="AA350">
        <v>61085.173395844198</v>
      </c>
      <c r="AB350">
        <v>1013.41119482289</v>
      </c>
      <c r="AC350">
        <v>747.76715843868203</v>
      </c>
      <c r="AD350">
        <v>45.064232178290503</v>
      </c>
      <c r="AE350">
        <v>178073.403971211</v>
      </c>
      <c r="AF350">
        <v>8749.5519913467106</v>
      </c>
      <c r="AG350">
        <v>7.0055939054223998E-2</v>
      </c>
      <c r="AH350">
        <v>1.0029331945994001E-2</v>
      </c>
      <c r="AI350">
        <v>186.48366349410799</v>
      </c>
      <c r="AJ350">
        <v>17.594736487363299</v>
      </c>
      <c r="AK350">
        <v>50.463725428802903</v>
      </c>
      <c r="AL350">
        <v>7.2589438840465599</v>
      </c>
      <c r="AM350">
        <v>0.37879508216490099</v>
      </c>
      <c r="AN350">
        <v>4.6708540791814003E-2</v>
      </c>
      <c r="AO350">
        <v>0.53805688019133002</v>
      </c>
      <c r="AP350">
        <v>4.7564837682499E-2</v>
      </c>
      <c r="AQ350">
        <v>0.31526376899094599</v>
      </c>
      <c r="AR350">
        <v>3.9099228247877003E-2</v>
      </c>
      <c r="AS350">
        <v>24.7644762822442</v>
      </c>
      <c r="AT350">
        <v>0.36174942937484</v>
      </c>
      <c r="AU350">
        <v>3.8488342985495998</v>
      </c>
      <c r="AV350">
        <v>4.7416517173302003E-2</v>
      </c>
      <c r="AW350">
        <v>1.27032034477412</v>
      </c>
      <c r="AX350">
        <v>0.182172016062074</v>
      </c>
    </row>
    <row r="351" spans="1:50" x14ac:dyDescent="0.25">
      <c r="A351" t="s">
        <v>1229</v>
      </c>
      <c r="B351">
        <v>604.78403343667605</v>
      </c>
      <c r="C351">
        <v>3017.9095676828101</v>
      </c>
      <c r="D351" s="63">
        <v>0.58371715898224297</v>
      </c>
      <c r="E351">
        <v>0.15106627633591299</v>
      </c>
      <c r="F351" s="31">
        <f t="shared" si="36"/>
        <v>0.59975787195589336</v>
      </c>
      <c r="G351" s="31">
        <f t="shared" si="37"/>
        <v>0.15106627633591299</v>
      </c>
      <c r="H351">
        <v>0.28786424492002399</v>
      </c>
      <c r="I351">
        <v>1.519369332732E-2</v>
      </c>
      <c r="J351" s="64">
        <v>0.2039438279832958</v>
      </c>
      <c r="K351" s="63">
        <v>2.0247405172472002</v>
      </c>
      <c r="L351">
        <v>0.53142159230653696</v>
      </c>
      <c r="M351" s="32">
        <f t="shared" si="38"/>
        <v>2.0803809605398236</v>
      </c>
      <c r="N351" s="92">
        <f t="shared" si="39"/>
        <v>0.53142159230653696</v>
      </c>
      <c r="O351" s="50">
        <v>3.4702763563692698</v>
      </c>
      <c r="P351" s="50">
        <v>0.13800724828198599</v>
      </c>
      <c r="Q351" s="77">
        <v>0.15151931998885923</v>
      </c>
      <c r="R351" s="61"/>
      <c r="Y351">
        <v>10760.1280287461</v>
      </c>
      <c r="Z351">
        <v>166.78971421815399</v>
      </c>
      <c r="AA351">
        <v>59774.432268222299</v>
      </c>
      <c r="AB351">
        <v>1023.49127126927</v>
      </c>
      <c r="AC351">
        <v>834.070477127196</v>
      </c>
      <c r="AD351">
        <v>49.859016992145598</v>
      </c>
      <c r="AE351">
        <v>177111.52583219999</v>
      </c>
      <c r="AF351">
        <v>8626.2154433754804</v>
      </c>
      <c r="AG351">
        <v>1.7865248730038601</v>
      </c>
      <c r="AH351">
        <v>5.5584545434403998E-2</v>
      </c>
      <c r="AI351">
        <v>82.782297447840804</v>
      </c>
      <c r="AJ351">
        <v>9.1997575560340792</v>
      </c>
      <c r="AK351">
        <v>28.272221374211401</v>
      </c>
      <c r="AL351">
        <v>6.6670870883582998</v>
      </c>
      <c r="AM351">
        <v>1.85053633217795</v>
      </c>
      <c r="AN351">
        <v>9.5895616781878995E-2</v>
      </c>
      <c r="AO351">
        <v>1.1604762465955101</v>
      </c>
      <c r="AP351">
        <v>7.3369883287630999E-2</v>
      </c>
      <c r="AQ351">
        <v>0.35289179152831102</v>
      </c>
      <c r="AR351">
        <v>4.3199515737387E-2</v>
      </c>
      <c r="AS351">
        <v>18.3602048846464</v>
      </c>
      <c r="AT351">
        <v>0.349336109384281</v>
      </c>
      <c r="AU351">
        <v>3.1210948468222601</v>
      </c>
      <c r="AV351">
        <v>5.3426711608399999E-2</v>
      </c>
      <c r="AW351">
        <v>0.73126678046273397</v>
      </c>
      <c r="AX351">
        <v>0.176220953484548</v>
      </c>
    </row>
    <row r="352" spans="1:50" x14ac:dyDescent="0.25">
      <c r="A352" t="s">
        <v>1230</v>
      </c>
      <c r="B352">
        <v>960.49301166031603</v>
      </c>
      <c r="C352">
        <v>4875.7425330161796</v>
      </c>
      <c r="D352" s="63">
        <v>0.229319663926985</v>
      </c>
      <c r="E352">
        <v>4.0532979532276997E-2</v>
      </c>
      <c r="F352" s="31">
        <f t="shared" si="36"/>
        <v>0.23562143328850318</v>
      </c>
      <c r="G352" s="31">
        <f t="shared" si="37"/>
        <v>4.0532979532276997E-2</v>
      </c>
      <c r="H352">
        <v>0.28569287345350097</v>
      </c>
      <c r="I352">
        <v>1.9397951874353999E-2</v>
      </c>
      <c r="J352" s="64">
        <v>0.38413973958648717</v>
      </c>
      <c r="K352" s="63">
        <v>0.80262689354854799</v>
      </c>
      <c r="L352">
        <v>0.14415694334067</v>
      </c>
      <c r="M352" s="32">
        <f t="shared" si="38"/>
        <v>0.82468330807436563</v>
      </c>
      <c r="N352" s="92">
        <f t="shared" si="39"/>
        <v>0.14415694334067</v>
      </c>
      <c r="O352" s="50">
        <v>3.5002147939657902</v>
      </c>
      <c r="P352" s="50">
        <v>0.194901602659939</v>
      </c>
      <c r="Q352" s="77">
        <v>0.31002652801542169</v>
      </c>
      <c r="R352" s="61"/>
      <c r="Y352">
        <v>10477.7197375096</v>
      </c>
      <c r="Z352">
        <v>183.93941195527</v>
      </c>
      <c r="AA352">
        <v>62194.037920310402</v>
      </c>
      <c r="AB352">
        <v>1027.18553827249</v>
      </c>
      <c r="AC352">
        <v>846.52708603394501</v>
      </c>
      <c r="AD352">
        <v>51.356076252356999</v>
      </c>
      <c r="AE352">
        <v>174397.57682606101</v>
      </c>
      <c r="AF352">
        <v>8520.7377485916895</v>
      </c>
      <c r="AG352">
        <v>0.142597247614005</v>
      </c>
      <c r="AH352">
        <v>1.4478541242674999E-2</v>
      </c>
      <c r="AI352">
        <v>81.183192195954106</v>
      </c>
      <c r="AJ352">
        <v>9.3726613301788202</v>
      </c>
      <c r="AK352">
        <v>44.747819138410897</v>
      </c>
      <c r="AL352">
        <v>20.300147104734201</v>
      </c>
      <c r="AM352">
        <v>0.37488915767700298</v>
      </c>
      <c r="AN352">
        <v>4.1010920469069997E-2</v>
      </c>
      <c r="AO352">
        <v>0.28152337253888698</v>
      </c>
      <c r="AP352">
        <v>3.4631144388079002E-2</v>
      </c>
      <c r="AQ352">
        <v>0.14640257644397101</v>
      </c>
      <c r="AR352">
        <v>2.6813314635071001E-2</v>
      </c>
      <c r="AS352">
        <v>11.8954894629005</v>
      </c>
      <c r="AT352">
        <v>0.35589672751185297</v>
      </c>
      <c r="AU352">
        <v>1.8746825266979299</v>
      </c>
      <c r="AV352">
        <v>6.1503050538611E-2</v>
      </c>
      <c r="AW352">
        <v>1.1034016649212199</v>
      </c>
      <c r="AX352">
        <v>0.51822636182718196</v>
      </c>
    </row>
    <row r="353" spans="1:50" x14ac:dyDescent="0.25">
      <c r="A353" t="s">
        <v>1231</v>
      </c>
      <c r="B353">
        <v>193.033087138403</v>
      </c>
      <c r="C353">
        <v>831.41253254433195</v>
      </c>
      <c r="D353" s="63">
        <v>5.3656175188263502</v>
      </c>
      <c r="E353">
        <v>0.775153686051817</v>
      </c>
      <c r="F353" s="31">
        <f t="shared" si="36"/>
        <v>5.513066209037806</v>
      </c>
      <c r="G353" s="31">
        <f t="shared" si="37"/>
        <v>0.775153686051817</v>
      </c>
      <c r="H353">
        <v>0.33673514016598599</v>
      </c>
      <c r="I353">
        <v>4.5370147935744003E-2</v>
      </c>
      <c r="J353" s="64">
        <v>0.93263916754288056</v>
      </c>
      <c r="K353" s="63">
        <v>15.9478735916974</v>
      </c>
      <c r="L353">
        <v>2.5232180265766702</v>
      </c>
      <c r="M353" s="32">
        <f t="shared" si="38"/>
        <v>16.386125678153984</v>
      </c>
      <c r="N353" s="92">
        <f t="shared" si="39"/>
        <v>2.5232180265766702</v>
      </c>
      <c r="O353" s="50">
        <v>2.9690550748773199</v>
      </c>
      <c r="P353" s="50">
        <v>0.31897608534558602</v>
      </c>
      <c r="Q353" s="77">
        <v>0.67902830194681518</v>
      </c>
      <c r="R353" s="61"/>
      <c r="Y353">
        <v>10522.282856714</v>
      </c>
      <c r="Z353">
        <v>158.24868641965901</v>
      </c>
      <c r="AA353">
        <v>59903.476505516897</v>
      </c>
      <c r="AB353">
        <v>962.66525027458897</v>
      </c>
      <c r="AC353">
        <v>762.13269715030299</v>
      </c>
      <c r="AD353">
        <v>45.314788484894002</v>
      </c>
      <c r="AE353">
        <v>176028.31909282299</v>
      </c>
      <c r="AF353">
        <v>8537.5628902509397</v>
      </c>
      <c r="AG353">
        <v>5.9785214094142003E-2</v>
      </c>
      <c r="AH353">
        <v>9.9609902529249998E-3</v>
      </c>
      <c r="AI353">
        <v>171.437831552072</v>
      </c>
      <c r="AJ353">
        <v>17.384723273016601</v>
      </c>
      <c r="AK353">
        <v>9.6050954719784301</v>
      </c>
      <c r="AL353">
        <v>0.57327975707770096</v>
      </c>
      <c r="AM353">
        <v>8.1680495525749998E-3</v>
      </c>
      <c r="AN353">
        <v>6.4194496256679999E-3</v>
      </c>
      <c r="AO353">
        <v>1.9145351078383999E-2</v>
      </c>
      <c r="AP353">
        <v>9.5950018472049994E-3</v>
      </c>
      <c r="AQ353">
        <v>0.10099543125147301</v>
      </c>
      <c r="AR353">
        <v>2.3704121816337E-2</v>
      </c>
      <c r="AS353">
        <v>47.6807217566883</v>
      </c>
      <c r="AT353">
        <v>1.7675996792452799</v>
      </c>
      <c r="AU353">
        <v>8.4964806734334406</v>
      </c>
      <c r="AV353">
        <v>0.333289148615871</v>
      </c>
      <c r="AW353">
        <v>0.21383141206828099</v>
      </c>
      <c r="AX353">
        <v>0.103296773305236</v>
      </c>
    </row>
    <row r="354" spans="1:50" x14ac:dyDescent="0.25">
      <c r="A354" t="s">
        <v>1232</v>
      </c>
      <c r="B354">
        <v>1943.0236627285999</v>
      </c>
      <c r="C354">
        <v>9718.9978342860395</v>
      </c>
      <c r="D354" s="63">
        <v>0.284555692017255</v>
      </c>
      <c r="E354">
        <v>8.2061984116922004E-2</v>
      </c>
      <c r="F354" s="31">
        <f t="shared" si="36"/>
        <v>0.29237536308641765</v>
      </c>
      <c r="G354" s="31">
        <f t="shared" si="37"/>
        <v>8.2061984116922004E-2</v>
      </c>
      <c r="H354">
        <v>0.28962227836327198</v>
      </c>
      <c r="I354">
        <v>6.5302027577820001E-3</v>
      </c>
      <c r="J354" s="64">
        <v>7.8184374204515295E-2</v>
      </c>
      <c r="K354" s="63">
        <v>0.98255814676366904</v>
      </c>
      <c r="L354">
        <v>0.27012830863152298</v>
      </c>
      <c r="M354" s="32">
        <f t="shared" si="38"/>
        <v>1.0095591231263279</v>
      </c>
      <c r="N354" s="92">
        <f t="shared" si="39"/>
        <v>0.27012830863152298</v>
      </c>
      <c r="O354" s="50">
        <v>3.4523709909247202</v>
      </c>
      <c r="P354" s="50">
        <v>6.6276128978060997E-2</v>
      </c>
      <c r="Q354" s="77">
        <v>6.9827716062362599E-2</v>
      </c>
      <c r="R354" s="61"/>
      <c r="Y354">
        <v>10726.5584411298</v>
      </c>
      <c r="Z354">
        <v>161.413983501096</v>
      </c>
      <c r="AA354">
        <v>64454.586978045401</v>
      </c>
      <c r="AB354">
        <v>1006.28219888581</v>
      </c>
      <c r="AC354">
        <v>730.32463492914906</v>
      </c>
      <c r="AD354">
        <v>43.791724256988203</v>
      </c>
      <c r="AE354">
        <v>165495.39172095701</v>
      </c>
      <c r="AF354">
        <v>8033.9726801526804</v>
      </c>
      <c r="AG354">
        <v>164.90513072566901</v>
      </c>
      <c r="AH354">
        <v>2.29330158294704</v>
      </c>
      <c r="AI354">
        <v>187.24216371163001</v>
      </c>
      <c r="AJ354">
        <v>18.123721266812399</v>
      </c>
      <c r="AK354">
        <v>97.045846049440001</v>
      </c>
      <c r="AL354">
        <v>14.6125550106023</v>
      </c>
      <c r="AM354">
        <v>77.765335393708895</v>
      </c>
      <c r="AN354">
        <v>3.10363448364898</v>
      </c>
      <c r="AO354">
        <v>48.4910109339733</v>
      </c>
      <c r="AP354">
        <v>1.95109431203079</v>
      </c>
      <c r="AQ354">
        <v>14.8346700099051</v>
      </c>
      <c r="AR354">
        <v>0.57674572445028904</v>
      </c>
      <c r="AS354">
        <v>30.7883272247565</v>
      </c>
      <c r="AT354">
        <v>0.37104409183398401</v>
      </c>
      <c r="AU354">
        <v>5.1361429960655096</v>
      </c>
      <c r="AV354">
        <v>4.985610405753E-2</v>
      </c>
      <c r="AW354">
        <v>2.4445368449770699</v>
      </c>
      <c r="AX354">
        <v>0.36976107066427899</v>
      </c>
    </row>
    <row r="355" spans="1:50" x14ac:dyDescent="0.25">
      <c r="A355" t="s">
        <v>1233</v>
      </c>
      <c r="B355">
        <v>211.800365846739</v>
      </c>
      <c r="C355">
        <v>938.98386575261202</v>
      </c>
      <c r="D355" s="63">
        <v>5.00768280638703</v>
      </c>
      <c r="E355">
        <v>0.64322367904259703</v>
      </c>
      <c r="F355" s="31">
        <f t="shared" si="36"/>
        <v>5.145295349250075</v>
      </c>
      <c r="G355" s="31">
        <f t="shared" si="37"/>
        <v>0.64322367904259703</v>
      </c>
      <c r="H355">
        <v>0.32822550824355101</v>
      </c>
      <c r="I355">
        <v>3.3791987332664003E-2</v>
      </c>
      <c r="J355" s="64">
        <v>0.80152337580521948</v>
      </c>
      <c r="K355" s="63">
        <v>15.2763194955679</v>
      </c>
      <c r="L355">
        <v>1.97655594110635</v>
      </c>
      <c r="M355" s="32">
        <f t="shared" si="38"/>
        <v>15.696117085122124</v>
      </c>
      <c r="N355" s="92">
        <f t="shared" si="39"/>
        <v>1.97655594110635</v>
      </c>
      <c r="O355" s="50">
        <v>3.0458884710950902</v>
      </c>
      <c r="P355" s="50">
        <v>0.26847882931506101</v>
      </c>
      <c r="Q355" s="77">
        <v>0.68124867530504507</v>
      </c>
      <c r="R355" s="61"/>
      <c r="Y355">
        <v>10551.2165756211</v>
      </c>
      <c r="Z355">
        <v>159.270668997271</v>
      </c>
      <c r="AA355">
        <v>60143.822546281597</v>
      </c>
      <c r="AB355">
        <v>977.47379771832505</v>
      </c>
      <c r="AC355">
        <v>869.14142874297204</v>
      </c>
      <c r="AD355">
        <v>51.126614121602998</v>
      </c>
      <c r="AE355">
        <v>177365.73012859901</v>
      </c>
      <c r="AF355">
        <v>8604.3405136744495</v>
      </c>
      <c r="AG355">
        <v>7.4850049508941002E-2</v>
      </c>
      <c r="AH355">
        <v>1.1056062130311E-2</v>
      </c>
      <c r="AI355">
        <v>212.015780569805</v>
      </c>
      <c r="AJ355">
        <v>20.366265191200601</v>
      </c>
      <c r="AK355">
        <v>10.440030178329099</v>
      </c>
      <c r="AL355">
        <v>4.2588211248165502</v>
      </c>
      <c r="AM355">
        <v>0.224119690406543</v>
      </c>
      <c r="AN355">
        <v>3.3423607434721003E-2</v>
      </c>
      <c r="AO355">
        <v>0.18776915832025101</v>
      </c>
      <c r="AP355">
        <v>2.9842712852385E-2</v>
      </c>
      <c r="AQ355">
        <v>0.14012609155443101</v>
      </c>
      <c r="AR355">
        <v>2.7694717571113001E-2</v>
      </c>
      <c r="AS355">
        <v>50.404581092229201</v>
      </c>
      <c r="AT355">
        <v>1.16323938159438</v>
      </c>
      <c r="AU355">
        <v>8.7227959216871493</v>
      </c>
      <c r="AV355">
        <v>0.23135863511780999</v>
      </c>
      <c r="AW355">
        <v>0.237175154598876</v>
      </c>
      <c r="AX355">
        <v>0.109230963564626</v>
      </c>
    </row>
    <row r="356" spans="1:50" x14ac:dyDescent="0.25">
      <c r="A356" t="s">
        <v>1234</v>
      </c>
      <c r="B356">
        <v>352.46021605295999</v>
      </c>
      <c r="C356">
        <v>1717.27357916243</v>
      </c>
      <c r="D356" s="63">
        <v>1.4750332940334501</v>
      </c>
      <c r="E356">
        <v>0.27534955760364199</v>
      </c>
      <c r="F356" s="31">
        <f t="shared" si="36"/>
        <v>1.5155676270268861</v>
      </c>
      <c r="G356" s="31">
        <f t="shared" si="37"/>
        <v>0.27534955760364199</v>
      </c>
      <c r="H356">
        <v>0.29756335885754798</v>
      </c>
      <c r="I356">
        <v>2.1692358352595E-2</v>
      </c>
      <c r="J356" s="64">
        <v>0.39052132853127253</v>
      </c>
      <c r="K356" s="63">
        <v>4.9606551564910104</v>
      </c>
      <c r="L356">
        <v>0.94625249238203502</v>
      </c>
      <c r="M356" s="32">
        <f t="shared" si="38"/>
        <v>5.096975366205716</v>
      </c>
      <c r="N356" s="92">
        <f t="shared" si="39"/>
        <v>0.94625249238203502</v>
      </c>
      <c r="O356" s="50">
        <v>3.3603271554464</v>
      </c>
      <c r="P356" s="50">
        <v>0.203468260418467</v>
      </c>
      <c r="Q356" s="77">
        <v>0.31742937340644806</v>
      </c>
      <c r="R356" s="61"/>
      <c r="Y356">
        <v>10135.1141904624</v>
      </c>
      <c r="Z356">
        <v>173.97319635370999</v>
      </c>
      <c r="AA356">
        <v>61234.441366915002</v>
      </c>
      <c r="AB356">
        <v>1107.85922393597</v>
      </c>
      <c r="AC356">
        <v>1275.2886313813799</v>
      </c>
      <c r="AD356">
        <v>79.205714493108999</v>
      </c>
      <c r="AE356">
        <v>174409.294619722</v>
      </c>
      <c r="AF356">
        <v>8575.5544981515304</v>
      </c>
      <c r="AG356">
        <v>0.37799928808265698</v>
      </c>
      <c r="AH356">
        <v>3.7035853973105E-2</v>
      </c>
      <c r="AI356">
        <v>137.80088291487499</v>
      </c>
      <c r="AJ356">
        <v>14.1004145155177</v>
      </c>
      <c r="AK356">
        <v>18.746817716339901</v>
      </c>
      <c r="AL356">
        <v>5.4088146935011299</v>
      </c>
      <c r="AM356">
        <v>0.70460108961911605</v>
      </c>
      <c r="AN356">
        <v>8.6467190664412996E-2</v>
      </c>
      <c r="AO356">
        <v>0.61158530131030797</v>
      </c>
      <c r="AP356">
        <v>5.8817976168370999E-2</v>
      </c>
      <c r="AQ356">
        <v>0.23671345112849099</v>
      </c>
      <c r="AR356">
        <v>3.6347082544774E-2</v>
      </c>
      <c r="AS356">
        <v>28.346454889551499</v>
      </c>
      <c r="AT356">
        <v>0.66685965434193095</v>
      </c>
      <c r="AU356">
        <v>4.8119749001897798</v>
      </c>
      <c r="AV356">
        <v>0.10003172901525099</v>
      </c>
      <c r="AW356">
        <v>0.44076522862915901</v>
      </c>
      <c r="AX356">
        <v>0.13229744319693301</v>
      </c>
    </row>
    <row r="357" spans="1:50" x14ac:dyDescent="0.25">
      <c r="A357" t="s">
        <v>1235</v>
      </c>
      <c r="B357">
        <v>537.37748030689897</v>
      </c>
      <c r="C357">
        <v>2611.4334155863999</v>
      </c>
      <c r="D357" s="63">
        <v>0.59823244428542399</v>
      </c>
      <c r="E357">
        <v>0.12504197655455501</v>
      </c>
      <c r="F357" s="31">
        <f t="shared" si="36"/>
        <v>0.61467204141331955</v>
      </c>
      <c r="G357" s="31">
        <f t="shared" si="37"/>
        <v>0.12504197655455501</v>
      </c>
      <c r="H357">
        <v>0.29406874873435901</v>
      </c>
      <c r="I357">
        <v>2.1240832596226999E-2</v>
      </c>
      <c r="J357" s="64">
        <v>0.34557060649974597</v>
      </c>
      <c r="K357" s="63">
        <v>2.0723935852498698</v>
      </c>
      <c r="L357">
        <v>0.45392213473730397</v>
      </c>
      <c r="M357" s="32">
        <f t="shared" si="38"/>
        <v>2.1293435483576681</v>
      </c>
      <c r="N357" s="92">
        <f t="shared" si="39"/>
        <v>0.45392213473730397</v>
      </c>
      <c r="O357" s="50">
        <v>3.40422206422314</v>
      </c>
      <c r="P357" s="50">
        <v>0.14918061057325999</v>
      </c>
      <c r="Q357" s="77">
        <v>0.20007156833411299</v>
      </c>
      <c r="R357" s="61"/>
      <c r="Y357">
        <v>11102.204216332901</v>
      </c>
      <c r="Z357">
        <v>253.32092261211901</v>
      </c>
      <c r="AA357">
        <v>58464.169740786201</v>
      </c>
      <c r="AB357">
        <v>944.79455850146496</v>
      </c>
      <c r="AC357">
        <v>968.46354729998598</v>
      </c>
      <c r="AD357">
        <v>58.360169437760597</v>
      </c>
      <c r="AE357">
        <v>171868.092743054</v>
      </c>
      <c r="AF357">
        <v>8660.3007223447894</v>
      </c>
      <c r="AG357">
        <v>24.507489557490299</v>
      </c>
      <c r="AH357">
        <v>0.749709882591579</v>
      </c>
      <c r="AI357">
        <v>96.124424479638805</v>
      </c>
      <c r="AJ357">
        <v>10.295092899716501</v>
      </c>
      <c r="AK357">
        <v>25.819470739005901</v>
      </c>
      <c r="AL357">
        <v>6.3141436709899699</v>
      </c>
      <c r="AM357">
        <v>0.82229217638910501</v>
      </c>
      <c r="AN357">
        <v>6.7046489040094998E-2</v>
      </c>
      <c r="AO357">
        <v>0.68528659811966097</v>
      </c>
      <c r="AP357">
        <v>6.5050209897298997E-2</v>
      </c>
      <c r="AQ357">
        <v>0.258355792992436</v>
      </c>
      <c r="AR357">
        <v>3.6883963349879999E-2</v>
      </c>
      <c r="AS357">
        <v>17.010386995747801</v>
      </c>
      <c r="AT357">
        <v>0.62684217015035204</v>
      </c>
      <c r="AU357">
        <v>2.7361602091423798</v>
      </c>
      <c r="AV357">
        <v>0.11012656002952199</v>
      </c>
      <c r="AW357">
        <v>0.63188570040798797</v>
      </c>
      <c r="AX357">
        <v>0.149364749252546</v>
      </c>
    </row>
    <row r="358" spans="1:50" x14ac:dyDescent="0.25">
      <c r="A358" t="s">
        <v>1236</v>
      </c>
      <c r="B358">
        <v>2322.3916567372698</v>
      </c>
      <c r="C358">
        <v>11860.3176708478</v>
      </c>
      <c r="D358" s="63">
        <v>0.140754053977038</v>
      </c>
      <c r="E358">
        <v>4.0240555605019997E-2</v>
      </c>
      <c r="F358" s="31">
        <f t="shared" si="36"/>
        <v>0.14462201527469801</v>
      </c>
      <c r="G358" s="31">
        <f t="shared" si="37"/>
        <v>4.0240555605019997E-2</v>
      </c>
      <c r="H358">
        <v>0.282667384058365</v>
      </c>
      <c r="I358">
        <v>1.6834947937554998E-2</v>
      </c>
      <c r="J358" s="64">
        <v>0.2083209856269094</v>
      </c>
      <c r="K358" s="63">
        <v>0.49778698243269998</v>
      </c>
      <c r="L358">
        <v>0.14076100375209599</v>
      </c>
      <c r="M358" s="32">
        <f t="shared" si="38"/>
        <v>0.51146630979930463</v>
      </c>
      <c r="N358" s="92">
        <f t="shared" si="39"/>
        <v>0.14076100375209599</v>
      </c>
      <c r="O358" s="50">
        <v>3.5371549672940499</v>
      </c>
      <c r="P358" s="50">
        <v>0.15846002078941501</v>
      </c>
      <c r="Q358" s="77">
        <v>0.15842612562631739</v>
      </c>
      <c r="R358" s="61"/>
      <c r="Y358">
        <v>10131.3384291312</v>
      </c>
      <c r="Z358">
        <v>154.96425043395701</v>
      </c>
      <c r="AA358">
        <v>61195.923580089198</v>
      </c>
      <c r="AB358">
        <v>981.43554069410504</v>
      </c>
      <c r="AC358">
        <v>683.45148567702097</v>
      </c>
      <c r="AD358">
        <v>40.865153092336101</v>
      </c>
      <c r="AE358">
        <v>173196.75948510799</v>
      </c>
      <c r="AF358">
        <v>8433.27373979814</v>
      </c>
      <c r="AG358">
        <v>15.0140478025083</v>
      </c>
      <c r="AH358">
        <v>4.1430261819154897</v>
      </c>
      <c r="AI358">
        <v>124.06965890107</v>
      </c>
      <c r="AJ358">
        <v>12.6005949634504</v>
      </c>
      <c r="AK358">
        <v>111.19092389620999</v>
      </c>
      <c r="AL358">
        <v>39.6777356701446</v>
      </c>
      <c r="AM358">
        <v>4.5116943814843502</v>
      </c>
      <c r="AN358">
        <v>0.15716932299957401</v>
      </c>
      <c r="AO358">
        <v>2.8315436954433899</v>
      </c>
      <c r="AP358">
        <v>0.118778157081532</v>
      </c>
      <c r="AQ358">
        <v>0.90059381219441503</v>
      </c>
      <c r="AR358">
        <v>7.0932769644591998E-2</v>
      </c>
      <c r="AS358">
        <v>19.4604841351148</v>
      </c>
      <c r="AT358">
        <v>0.304653039733152</v>
      </c>
      <c r="AU358">
        <v>3.1048609521602102</v>
      </c>
      <c r="AV358">
        <v>4.9204136028307997E-2</v>
      </c>
      <c r="AW358">
        <v>2.9881659864717398</v>
      </c>
      <c r="AX358">
        <v>1.0820067967145699</v>
      </c>
    </row>
    <row r="359" spans="1:50" x14ac:dyDescent="0.25">
      <c r="A359" t="s">
        <v>1237</v>
      </c>
      <c r="B359">
        <v>303.57050400746101</v>
      </c>
      <c r="C359">
        <v>1435.50530462746</v>
      </c>
      <c r="D359" s="63">
        <v>1.18132803154732</v>
      </c>
      <c r="E359">
        <v>0.29615346266993597</v>
      </c>
      <c r="F359" s="31">
        <f t="shared" si="36"/>
        <v>1.2137912606818169</v>
      </c>
      <c r="G359" s="31">
        <f t="shared" si="37"/>
        <v>0.29615346266993597</v>
      </c>
      <c r="H359">
        <v>0.30670159369276501</v>
      </c>
      <c r="I359">
        <v>2.4834131445953998E-2</v>
      </c>
      <c r="J359" s="64">
        <v>0.32298818600584583</v>
      </c>
      <c r="K359" s="63">
        <v>3.9118232363956098</v>
      </c>
      <c r="L359">
        <v>0.96966334503739204</v>
      </c>
      <c r="M359" s="32">
        <f t="shared" si="38"/>
        <v>4.0193212476723135</v>
      </c>
      <c r="N359" s="92">
        <f t="shared" si="39"/>
        <v>0.96966334503739204</v>
      </c>
      <c r="O359" s="50">
        <v>3.2832437530163401</v>
      </c>
      <c r="P359" s="50">
        <v>0.17585821035729801</v>
      </c>
      <c r="Q359" s="77">
        <v>0.21608158948520531</v>
      </c>
      <c r="R359" s="61"/>
      <c r="Y359">
        <v>10424.8827968521</v>
      </c>
      <c r="Z359">
        <v>185.15504388081601</v>
      </c>
      <c r="AA359">
        <v>58984.538012282501</v>
      </c>
      <c r="AB359">
        <v>1070.59670250555</v>
      </c>
      <c r="AC359">
        <v>765.974197323157</v>
      </c>
      <c r="AD359">
        <v>46.798958829575398</v>
      </c>
      <c r="AE359">
        <v>168142.01865369099</v>
      </c>
      <c r="AF359">
        <v>8286.6168088637296</v>
      </c>
      <c r="AG359">
        <v>29.111397343439101</v>
      </c>
      <c r="AH359">
        <v>0.96863555227632803</v>
      </c>
      <c r="AI359">
        <v>114.472820887466</v>
      </c>
      <c r="AJ359">
        <v>11.903538814612901</v>
      </c>
      <c r="AK359">
        <v>16.3625041615214</v>
      </c>
      <c r="AL359">
        <v>4.6838806260027397</v>
      </c>
      <c r="AM359">
        <v>1.1899209008838201</v>
      </c>
      <c r="AN359">
        <v>0.16325406495018399</v>
      </c>
      <c r="AO359">
        <v>0.96213336206641698</v>
      </c>
      <c r="AP359">
        <v>0.14080816826145501</v>
      </c>
      <c r="AQ359">
        <v>0.36218869367335899</v>
      </c>
      <c r="AR359">
        <v>4.5699982537502001E-2</v>
      </c>
      <c r="AS359">
        <v>19.636228449867701</v>
      </c>
      <c r="AT359">
        <v>0.35791388321015799</v>
      </c>
      <c r="AU359">
        <v>3.28198924489352</v>
      </c>
      <c r="AV359">
        <v>6.5408213732932999E-2</v>
      </c>
      <c r="AW359">
        <v>0.37921464734889998</v>
      </c>
      <c r="AX359">
        <v>0.117426067496064</v>
      </c>
    </row>
    <row r="360" spans="1:50" x14ac:dyDescent="0.25">
      <c r="A360" t="s">
        <v>1238</v>
      </c>
      <c r="B360">
        <v>620.14640755566995</v>
      </c>
      <c r="C360">
        <v>3123.9576488462999</v>
      </c>
      <c r="D360" s="63">
        <v>0.97607539909032204</v>
      </c>
      <c r="E360">
        <v>0.28866760330163599</v>
      </c>
      <c r="F360" s="31">
        <f t="shared" si="36"/>
        <v>1.0028982277094913</v>
      </c>
      <c r="G360" s="31">
        <f t="shared" si="37"/>
        <v>0.28866760330163599</v>
      </c>
      <c r="H360">
        <v>0.28790722969771299</v>
      </c>
      <c r="I360">
        <v>2.3805510784672999E-2</v>
      </c>
      <c r="J360" s="64">
        <v>0.27958267398911357</v>
      </c>
      <c r="K360" s="63">
        <v>3.3896852723817199</v>
      </c>
      <c r="L360">
        <v>1.0185100849878199</v>
      </c>
      <c r="M360" s="32">
        <f t="shared" si="38"/>
        <v>3.4828347844160907</v>
      </c>
      <c r="N360" s="92">
        <f t="shared" si="39"/>
        <v>1.0185100849878199</v>
      </c>
      <c r="O360" s="50">
        <v>3.4736012041255</v>
      </c>
      <c r="P360" s="50">
        <v>0.18696770355428699</v>
      </c>
      <c r="Q360" s="77">
        <v>0.17913509565648339</v>
      </c>
      <c r="R360" s="61"/>
      <c r="Y360">
        <v>10976.704282057201</v>
      </c>
      <c r="Z360">
        <v>174.85345144276499</v>
      </c>
      <c r="AA360">
        <v>59668.502056631703</v>
      </c>
      <c r="AB360">
        <v>1023.9263933051</v>
      </c>
      <c r="AC360">
        <v>535.55106579735104</v>
      </c>
      <c r="AD360">
        <v>32.621756728330197</v>
      </c>
      <c r="AE360">
        <v>181090.95862001399</v>
      </c>
      <c r="AF360">
        <v>8879.8021196025493</v>
      </c>
      <c r="AG360">
        <v>0.237729002856257</v>
      </c>
      <c r="AH360">
        <v>4.3534528949396002E-2</v>
      </c>
      <c r="AI360">
        <v>262.53204289954402</v>
      </c>
      <c r="AJ360">
        <v>24.982876446829799</v>
      </c>
      <c r="AK360">
        <v>29.954941342545599</v>
      </c>
      <c r="AL360">
        <v>1.17355342004553</v>
      </c>
      <c r="AM360">
        <v>0.493740356734651</v>
      </c>
      <c r="AN360">
        <v>6.6497652238642999E-2</v>
      </c>
      <c r="AO360">
        <v>0.38655932815587402</v>
      </c>
      <c r="AP360">
        <v>4.1896699696036002E-2</v>
      </c>
      <c r="AQ360">
        <v>0.29177102745559802</v>
      </c>
      <c r="AR360">
        <v>3.9094575377666002E-2</v>
      </c>
      <c r="AS360">
        <v>35.295751754712398</v>
      </c>
      <c r="AT360">
        <v>1.8472759775793901</v>
      </c>
      <c r="AU360">
        <v>5.4302378699696803</v>
      </c>
      <c r="AV360">
        <v>0.28907411735090499</v>
      </c>
      <c r="AW360">
        <v>0.75112488924037502</v>
      </c>
      <c r="AX360">
        <v>0.20756647175353399</v>
      </c>
    </row>
    <row r="361" spans="1:50" x14ac:dyDescent="0.25">
      <c r="A361" t="s">
        <v>1239</v>
      </c>
      <c r="B361">
        <v>103.43977232603</v>
      </c>
      <c r="C361">
        <v>163.82041241235601</v>
      </c>
      <c r="D361" s="63">
        <v>76.874442318814104</v>
      </c>
      <c r="E361">
        <v>3.9246999521513</v>
      </c>
      <c r="F361" s="31">
        <f t="shared" si="36"/>
        <v>78.986973782503796</v>
      </c>
      <c r="G361" s="31">
        <f t="shared" si="37"/>
        <v>3.9246999521513</v>
      </c>
      <c r="H361">
        <v>0.91666204670571405</v>
      </c>
      <c r="I361">
        <v>7.6477451165787996E-2</v>
      </c>
      <c r="J361" s="64">
        <v>0.61192800145694959</v>
      </c>
      <c r="K361" s="63">
        <v>83.912117285773803</v>
      </c>
      <c r="L361">
        <v>5.2175450621637198</v>
      </c>
      <c r="M361" s="32">
        <f t="shared" si="38"/>
        <v>86.218046052266232</v>
      </c>
      <c r="N361" s="92">
        <f t="shared" si="39"/>
        <v>5.2175450621637198</v>
      </c>
      <c r="O361" s="50">
        <v>1.0934295041016899</v>
      </c>
      <c r="P361" s="50">
        <v>9.1230548288467994E-2</v>
      </c>
      <c r="Q361" s="77">
        <v>0.74523292228654892</v>
      </c>
      <c r="R361" s="61"/>
      <c r="Y361">
        <v>10965.9840278638</v>
      </c>
      <c r="Z361">
        <v>161.56244673974999</v>
      </c>
      <c r="AA361">
        <v>58917.413796957</v>
      </c>
      <c r="AB361">
        <v>940.50307158757505</v>
      </c>
      <c r="AC361">
        <v>855.70775418693597</v>
      </c>
      <c r="AD361">
        <v>50.636679986853601</v>
      </c>
      <c r="AE361">
        <v>179500.985421316</v>
      </c>
      <c r="AF361">
        <v>8708.7429476530797</v>
      </c>
      <c r="AG361">
        <v>5.3297926251013997E-2</v>
      </c>
      <c r="AH361">
        <v>9.3737806518360001E-3</v>
      </c>
      <c r="AI361">
        <v>438.77917125729601</v>
      </c>
      <c r="AJ361">
        <v>39.758587382199202</v>
      </c>
      <c r="AK361">
        <v>3.0485622094318199</v>
      </c>
      <c r="AL361">
        <v>0.30108501989997699</v>
      </c>
      <c r="AM361">
        <v>0.216437137019099</v>
      </c>
      <c r="AN361">
        <v>3.3012952733381E-2</v>
      </c>
      <c r="AO361">
        <v>0.214814784525549</v>
      </c>
      <c r="AP361">
        <v>3.2095760875720997E-2</v>
      </c>
      <c r="AQ361">
        <v>0.15380395407507</v>
      </c>
      <c r="AR361">
        <v>2.9154309279608999E-2</v>
      </c>
      <c r="AS361">
        <v>131.79250381771899</v>
      </c>
      <c r="AT361">
        <v>1.9902789027476799</v>
      </c>
      <c r="AU361">
        <v>23.492558288510999</v>
      </c>
      <c r="AV361">
        <v>0.27302000852893799</v>
      </c>
      <c r="AW361">
        <v>4.1753347976261998E-2</v>
      </c>
      <c r="AX361">
        <v>2.3993978363449999E-3</v>
      </c>
    </row>
    <row r="362" spans="1:50" x14ac:dyDescent="0.25">
      <c r="A362" t="s">
        <v>1240</v>
      </c>
      <c r="B362">
        <v>5139.98121901376</v>
      </c>
      <c r="C362">
        <v>26321.2209248695</v>
      </c>
      <c r="D362" s="63">
        <v>6.7259458740855996E-2</v>
      </c>
      <c r="E362">
        <v>1.347977568904E-2</v>
      </c>
      <c r="F362" s="31">
        <f t="shared" si="36"/>
        <v>6.9107767730617886E-2</v>
      </c>
      <c r="G362" s="31">
        <f t="shared" si="37"/>
        <v>1.347977568904E-2</v>
      </c>
      <c r="H362">
        <v>0.28178977611266398</v>
      </c>
      <c r="I362">
        <v>3.6288014599080002E-3</v>
      </c>
      <c r="J362" s="64">
        <v>6.4255258976209331E-2</v>
      </c>
      <c r="K362" s="63">
        <v>0.23847243036478699</v>
      </c>
      <c r="L362">
        <v>4.6044947711492E-2</v>
      </c>
      <c r="M362" s="32">
        <f t="shared" si="38"/>
        <v>0.24502572034221382</v>
      </c>
      <c r="N362" s="92">
        <f t="shared" si="39"/>
        <v>4.6044947711492E-2</v>
      </c>
      <c r="O362" s="50">
        <v>3.5478111220017299</v>
      </c>
      <c r="P362" s="50">
        <v>4.1072235797683002E-2</v>
      </c>
      <c r="Q362" s="77">
        <v>5.9957573354295378E-2</v>
      </c>
      <c r="R362" s="61"/>
      <c r="Y362">
        <v>11223.140226077099</v>
      </c>
      <c r="Z362">
        <v>115.141269389116</v>
      </c>
      <c r="AA362">
        <v>59382.969733477097</v>
      </c>
      <c r="AB362">
        <v>821.19969957658896</v>
      </c>
      <c r="AC362">
        <v>792.34505809942902</v>
      </c>
      <c r="AD362">
        <v>47.660552188406101</v>
      </c>
      <c r="AE362">
        <v>181072.76119681899</v>
      </c>
      <c r="AF362">
        <v>7589.7790332034701</v>
      </c>
      <c r="AG362">
        <v>7.6278643603890001E-2</v>
      </c>
      <c r="AH362">
        <v>1.0957951813455E-2</v>
      </c>
      <c r="AI362">
        <v>148.34840285194699</v>
      </c>
      <c r="AJ362">
        <v>21.239254442715801</v>
      </c>
      <c r="AK362">
        <v>252.117096586108</v>
      </c>
      <c r="AL362">
        <v>26.075978320430401</v>
      </c>
      <c r="AM362">
        <v>0.19687084699934099</v>
      </c>
      <c r="AN362">
        <v>3.0712191406314E-2</v>
      </c>
      <c r="AO362">
        <v>0.168355138942168</v>
      </c>
      <c r="AP362">
        <v>2.7764125402234999E-2</v>
      </c>
      <c r="AQ362">
        <v>0.22342081384151999</v>
      </c>
      <c r="AR362">
        <v>3.4361959656789003E-2</v>
      </c>
      <c r="AS362">
        <v>19.963226318244399</v>
      </c>
      <c r="AT362">
        <v>0.87759872672457695</v>
      </c>
      <c r="AU362">
        <v>3.1554439623260002</v>
      </c>
      <c r="AV362">
        <v>0.151548586724573</v>
      </c>
      <c r="AW362">
        <v>6.3715349053627497</v>
      </c>
      <c r="AX362">
        <v>0.62040383579008695</v>
      </c>
    </row>
    <row r="363" spans="1:50" x14ac:dyDescent="0.25">
      <c r="A363" t="s">
        <v>1241</v>
      </c>
      <c r="B363">
        <v>179.13892516074699</v>
      </c>
      <c r="C363">
        <v>796.07435842351401</v>
      </c>
      <c r="D363" s="63">
        <v>4.2496081717127696</v>
      </c>
      <c r="E363">
        <v>0.64604593228696805</v>
      </c>
      <c r="F363" s="31">
        <f t="shared" si="36"/>
        <v>4.3663886087514516</v>
      </c>
      <c r="G363" s="31">
        <f t="shared" si="37"/>
        <v>0.64604593228696805</v>
      </c>
      <c r="H363">
        <v>0.32589463589607098</v>
      </c>
      <c r="I363">
        <v>3.8816646565323E-2</v>
      </c>
      <c r="J363" s="64">
        <v>0.78347707477510142</v>
      </c>
      <c r="K363" s="63">
        <v>13.108455044460401</v>
      </c>
      <c r="L363">
        <v>1.9220593789764</v>
      </c>
      <c r="M363" s="32">
        <f t="shared" si="38"/>
        <v>13.468679104453445</v>
      </c>
      <c r="N363" s="92">
        <f t="shared" si="39"/>
        <v>1.9220593789764</v>
      </c>
      <c r="O363" s="50">
        <v>3.0502538483212902</v>
      </c>
      <c r="P363" s="50">
        <v>0.26255989693495602</v>
      </c>
      <c r="Q363" s="77">
        <v>0.58705273825742665</v>
      </c>
      <c r="R363" s="61"/>
      <c r="Y363">
        <v>10720.3805133809</v>
      </c>
      <c r="Z363">
        <v>157.943956631893</v>
      </c>
      <c r="AA363">
        <v>62496.272011890796</v>
      </c>
      <c r="AB363">
        <v>983.76854541041996</v>
      </c>
      <c r="AC363">
        <v>894.39481698018801</v>
      </c>
      <c r="AD363">
        <v>54.297625717446898</v>
      </c>
      <c r="AE363">
        <v>177273.677037296</v>
      </c>
      <c r="AF363">
        <v>8598.0531843310091</v>
      </c>
      <c r="AG363">
        <v>1.63143153058779</v>
      </c>
      <c r="AH363">
        <v>0.38141368285159599</v>
      </c>
      <c r="AI363">
        <v>196.44586300184099</v>
      </c>
      <c r="AJ363">
        <v>18.9107795718636</v>
      </c>
      <c r="AK363">
        <v>9.7393072397140301</v>
      </c>
      <c r="AL363">
        <v>0.57369756825858598</v>
      </c>
      <c r="AM363">
        <v>5.2339928716506403</v>
      </c>
      <c r="AN363">
        <v>0.17043137807113701</v>
      </c>
      <c r="AO363">
        <v>2.7326358944886402</v>
      </c>
      <c r="AP363">
        <v>0.116476592535402</v>
      </c>
      <c r="AQ363">
        <v>0.64030426868416801</v>
      </c>
      <c r="AR363">
        <v>5.9503209569473997E-2</v>
      </c>
      <c r="AS363">
        <v>37.177759985053498</v>
      </c>
      <c r="AT363">
        <v>0.65917840305610298</v>
      </c>
      <c r="AU363">
        <v>6.2636617401056798</v>
      </c>
      <c r="AV363">
        <v>0.119268226246352</v>
      </c>
      <c r="AW363">
        <v>0.20009672858764699</v>
      </c>
      <c r="AX363">
        <v>7.9338691660960997E-2</v>
      </c>
    </row>
    <row r="364" spans="1:50" x14ac:dyDescent="0.25">
      <c r="A364" t="s">
        <v>1242</v>
      </c>
      <c r="B364">
        <v>141.005256038521</v>
      </c>
      <c r="C364">
        <v>652.44874186230095</v>
      </c>
      <c r="D364" s="63">
        <v>2.2170656366237602</v>
      </c>
      <c r="E364">
        <v>0.29333762635488803</v>
      </c>
      <c r="F364" s="31">
        <f t="shared" si="36"/>
        <v>2.2779912287081743</v>
      </c>
      <c r="G364" s="31">
        <f t="shared" si="37"/>
        <v>0.29333762635488803</v>
      </c>
      <c r="H364">
        <v>0.30910430021528901</v>
      </c>
      <c r="I364">
        <v>1.7983763551203999E-2</v>
      </c>
      <c r="J364" s="64">
        <v>0.43973022110549032</v>
      </c>
      <c r="K364" s="63">
        <v>7.1292446179490003</v>
      </c>
      <c r="L364">
        <v>1.3088152576835199</v>
      </c>
      <c r="M364" s="32">
        <f t="shared" si="38"/>
        <v>7.325158280714807</v>
      </c>
      <c r="N364" s="92">
        <f t="shared" si="39"/>
        <v>1.3088152576835199</v>
      </c>
      <c r="O364" s="50">
        <v>3.2213171254304598</v>
      </c>
      <c r="P364" s="50">
        <v>0.61986472829808803</v>
      </c>
      <c r="Q364" s="77">
        <v>0.95405055710781161</v>
      </c>
      <c r="R364" s="61"/>
      <c r="Y364">
        <v>10836.2017800224</v>
      </c>
      <c r="Z364">
        <v>159.650357733296</v>
      </c>
      <c r="AA364">
        <v>59551.7706224746</v>
      </c>
      <c r="AB364">
        <v>943.06928474295205</v>
      </c>
      <c r="AC364">
        <v>578.33807113431999</v>
      </c>
      <c r="AD364">
        <v>36.2806587945106</v>
      </c>
      <c r="AE364">
        <v>178081.38140715301</v>
      </c>
      <c r="AF364">
        <v>8634.3223902782302</v>
      </c>
      <c r="AG364">
        <v>5.1120613507295999E-2</v>
      </c>
      <c r="AH364">
        <v>9.476875656191E-3</v>
      </c>
      <c r="AI364">
        <v>120.035584720806</v>
      </c>
      <c r="AJ364">
        <v>13.168185778319399</v>
      </c>
      <c r="AK364">
        <v>7.9243288254604796</v>
      </c>
      <c r="AL364">
        <v>3.5508765235286601</v>
      </c>
      <c r="AM364">
        <v>0.21602847639228601</v>
      </c>
      <c r="AN364">
        <v>3.4046898978726002E-2</v>
      </c>
      <c r="AO364">
        <v>0.166631653116186</v>
      </c>
      <c r="AP364">
        <v>2.9169982249832999E-2</v>
      </c>
      <c r="AQ364">
        <v>0.162432113900076</v>
      </c>
      <c r="AR364">
        <v>3.0927606786262999E-2</v>
      </c>
      <c r="AS364">
        <v>18.290634540355601</v>
      </c>
      <c r="AT364">
        <v>0.365244845046101</v>
      </c>
      <c r="AU364">
        <v>2.8614073894508301</v>
      </c>
      <c r="AV364">
        <v>5.3165673314686003E-2</v>
      </c>
      <c r="AW364">
        <v>0.17700912016225101</v>
      </c>
      <c r="AX364">
        <v>9.1394450910091005E-2</v>
      </c>
    </row>
    <row r="365" spans="1:50" x14ac:dyDescent="0.25">
      <c r="A365" t="s">
        <v>1243</v>
      </c>
      <c r="B365">
        <v>1398.73190719437</v>
      </c>
      <c r="C365">
        <v>7266.1394537016304</v>
      </c>
      <c r="D365" s="63">
        <v>0.20478368409794401</v>
      </c>
      <c r="E365">
        <v>6.4065985205211007E-2</v>
      </c>
      <c r="F365" s="31">
        <f t="shared" si="36"/>
        <v>0.21041119777944906</v>
      </c>
      <c r="G365" s="31">
        <f t="shared" si="37"/>
        <v>6.4065985205211007E-2</v>
      </c>
      <c r="H365">
        <v>0.28214853658972</v>
      </c>
      <c r="I365">
        <v>3.0639646266659E-2</v>
      </c>
      <c r="J365" s="64">
        <v>0.34711532472724627</v>
      </c>
      <c r="K365" s="63">
        <v>0.72574258057942298</v>
      </c>
      <c r="L365">
        <v>0.23096126422642099</v>
      </c>
      <c r="M365" s="32">
        <f t="shared" si="38"/>
        <v>0.74568619239328271</v>
      </c>
      <c r="N365" s="92">
        <f t="shared" si="39"/>
        <v>0.23096126422642099</v>
      </c>
      <c r="O365" s="50">
        <v>3.5448859532001999</v>
      </c>
      <c r="P365" s="50">
        <v>0.200627351411549</v>
      </c>
      <c r="Q365" s="77">
        <v>0.17784076949941713</v>
      </c>
      <c r="R365" s="61"/>
      <c r="Y365">
        <v>10831.890575425799</v>
      </c>
      <c r="Z365">
        <v>162.35266704278001</v>
      </c>
      <c r="AA365">
        <v>62009.776484161499</v>
      </c>
      <c r="AB365">
        <v>955.270558175372</v>
      </c>
      <c r="AC365">
        <v>883.240673559431</v>
      </c>
      <c r="AD365">
        <v>52.1665637737091</v>
      </c>
      <c r="AE365">
        <v>178977.28631848301</v>
      </c>
      <c r="AF365">
        <v>8702.9411964503506</v>
      </c>
      <c r="AG365">
        <v>1.85636673259834</v>
      </c>
      <c r="AH365">
        <v>0.36535190411840301</v>
      </c>
      <c r="AI365">
        <v>140.62016853885001</v>
      </c>
      <c r="AJ365">
        <v>14.6644104599201</v>
      </c>
      <c r="AK365">
        <v>70.135022896394901</v>
      </c>
      <c r="AL365">
        <v>21.489290549412502</v>
      </c>
      <c r="AM365">
        <v>0.93914437363680303</v>
      </c>
      <c r="AN365">
        <v>0.19137693189916299</v>
      </c>
      <c r="AO365">
        <v>0.99364157370511597</v>
      </c>
      <c r="AP365">
        <v>0.25069286586915002</v>
      </c>
      <c r="AQ365">
        <v>0.47097678036799401</v>
      </c>
      <c r="AR365">
        <v>8.0642024806943005E-2</v>
      </c>
      <c r="AS365">
        <v>17.8943612342999</v>
      </c>
      <c r="AT365">
        <v>0.231600923148991</v>
      </c>
      <c r="AU365">
        <v>2.7503634485164401</v>
      </c>
      <c r="AV365">
        <v>3.2253515974828E-2</v>
      </c>
      <c r="AW365">
        <v>1.85484408394357</v>
      </c>
      <c r="AX365">
        <v>0.56915437017338599</v>
      </c>
    </row>
    <row r="366" spans="1:50" x14ac:dyDescent="0.25">
      <c r="A366" t="s">
        <v>1244</v>
      </c>
      <c r="B366">
        <v>353.59132494591398</v>
      </c>
      <c r="C366">
        <v>1706.61543873497</v>
      </c>
      <c r="D366" s="63">
        <v>2.2797314652066798</v>
      </c>
      <c r="E366">
        <v>0.49973657598049698</v>
      </c>
      <c r="F366" s="31">
        <f t="shared" si="36"/>
        <v>2.3423791320221286</v>
      </c>
      <c r="G366" s="31">
        <f t="shared" si="37"/>
        <v>0.49973657598049698</v>
      </c>
      <c r="H366">
        <v>0.30064293070563403</v>
      </c>
      <c r="I366">
        <v>3.5577458320292001E-2</v>
      </c>
      <c r="J366" s="64">
        <v>0.53984176251813609</v>
      </c>
      <c r="K366" s="63">
        <v>7.5983389077498602</v>
      </c>
      <c r="L366">
        <v>1.39990465236566</v>
      </c>
      <c r="M366" s="32">
        <f t="shared" si="38"/>
        <v>7.807143414556287</v>
      </c>
      <c r="N366" s="92">
        <f t="shared" si="39"/>
        <v>1.39990465236566</v>
      </c>
      <c r="O366" s="50">
        <v>3.3284434729535999</v>
      </c>
      <c r="P366" s="50">
        <v>0.27398853853414701</v>
      </c>
      <c r="Q366" s="77">
        <v>0.44679819884568306</v>
      </c>
      <c r="R366" s="61"/>
      <c r="Y366">
        <v>10749.297191813101</v>
      </c>
      <c r="Z366">
        <v>189.20272586066301</v>
      </c>
      <c r="AA366">
        <v>60922.528223138303</v>
      </c>
      <c r="AB366">
        <v>1117.89900745105</v>
      </c>
      <c r="AC366">
        <v>1128.73017408288</v>
      </c>
      <c r="AD366">
        <v>159.6151007842</v>
      </c>
      <c r="AE366">
        <v>178059.345704331</v>
      </c>
      <c r="AF366">
        <v>8719.51620925924</v>
      </c>
      <c r="AG366">
        <v>8.192067774306E-2</v>
      </c>
      <c r="AH366">
        <v>1.108197198356E-2</v>
      </c>
      <c r="AI366">
        <v>201.384466991446</v>
      </c>
      <c r="AJ366">
        <v>20.091656322865202</v>
      </c>
      <c r="AK366">
        <v>16.377206621020601</v>
      </c>
      <c r="AL366">
        <v>5.0917501815015704</v>
      </c>
      <c r="AM366">
        <v>0.40325257487576199</v>
      </c>
      <c r="AN366">
        <v>4.3965853764601999E-2</v>
      </c>
      <c r="AO366">
        <v>0.34329884263795002</v>
      </c>
      <c r="AP366">
        <v>3.8707839269679002E-2</v>
      </c>
      <c r="AQ366">
        <v>0.19925911137567201</v>
      </c>
      <c r="AR366">
        <v>3.1624381308627998E-2</v>
      </c>
      <c r="AS366">
        <v>39.687587535428598</v>
      </c>
      <c r="AT366">
        <v>0.54037667466060602</v>
      </c>
      <c r="AU366">
        <v>6.6501077828222899</v>
      </c>
      <c r="AV366">
        <v>7.8591136589624994E-2</v>
      </c>
      <c r="AW366">
        <v>0.39423518570465299</v>
      </c>
      <c r="AX366">
        <v>0.13104952941737599</v>
      </c>
    </row>
    <row r="367" spans="1:50" x14ac:dyDescent="0.25">
      <c r="A367" t="s">
        <v>1245</v>
      </c>
      <c r="B367">
        <v>289.65687925379501</v>
      </c>
      <c r="C367">
        <v>1415.9099569377599</v>
      </c>
      <c r="D367" s="63">
        <v>2.2456185290697599</v>
      </c>
      <c r="E367">
        <v>0.37277834023776601</v>
      </c>
      <c r="F367" s="31">
        <f t="shared" si="36"/>
        <v>2.3073287627314274</v>
      </c>
      <c r="G367" s="31">
        <f t="shared" si="37"/>
        <v>0.37277834023776601</v>
      </c>
      <c r="H367">
        <v>0.30358674597173402</v>
      </c>
      <c r="I367">
        <v>2.8300735701309001E-2</v>
      </c>
      <c r="J367" s="64">
        <v>0.56156525720446926</v>
      </c>
      <c r="K367" s="63">
        <v>7.4029678649458797</v>
      </c>
      <c r="L367">
        <v>1.3968594306281701</v>
      </c>
      <c r="M367" s="32">
        <f t="shared" si="38"/>
        <v>7.6064035201214146</v>
      </c>
      <c r="N367" s="92">
        <f t="shared" si="39"/>
        <v>1.3968594306281701</v>
      </c>
      <c r="O367" s="50">
        <v>3.2926559853661099</v>
      </c>
      <c r="P367" s="50">
        <v>0.23125268191117301</v>
      </c>
      <c r="Q367" s="77">
        <v>0.37221475051505959</v>
      </c>
      <c r="R367" s="61"/>
      <c r="Y367">
        <v>10618.8252031266</v>
      </c>
      <c r="Z367">
        <v>167.873479990672</v>
      </c>
      <c r="AA367">
        <v>60749.550323675103</v>
      </c>
      <c r="AB367">
        <v>1024.2355823748501</v>
      </c>
      <c r="AC367">
        <v>743.34021560605299</v>
      </c>
      <c r="AD367">
        <v>44.2111149641228</v>
      </c>
      <c r="AE367">
        <v>177539.55019153599</v>
      </c>
      <c r="AF367">
        <v>8655.9139009398004</v>
      </c>
      <c r="AG367">
        <v>0.27657117226985301</v>
      </c>
      <c r="AH367">
        <v>2.0791238879760001E-2</v>
      </c>
      <c r="AI367">
        <v>174.72710108213701</v>
      </c>
      <c r="AJ367">
        <v>17.992446723095899</v>
      </c>
      <c r="AK367">
        <v>14.2419740188551</v>
      </c>
      <c r="AL367">
        <v>5.5019529895232004</v>
      </c>
      <c r="AM367">
        <v>2.6391255029573801</v>
      </c>
      <c r="AN367">
        <v>1.07473971687379</v>
      </c>
      <c r="AO367">
        <v>1.6538002476432601</v>
      </c>
      <c r="AP367">
        <v>0.61223029803893103</v>
      </c>
      <c r="AQ367">
        <v>0.47375529973119002</v>
      </c>
      <c r="AR367">
        <v>4.9701170422978003E-2</v>
      </c>
      <c r="AS367">
        <v>32.055045292713601</v>
      </c>
      <c r="AT367">
        <v>0.42009396894682</v>
      </c>
      <c r="AU367">
        <v>5.3130730551583998</v>
      </c>
      <c r="AV367">
        <v>5.4063721370377002E-2</v>
      </c>
      <c r="AW367">
        <v>0.336838655719915</v>
      </c>
      <c r="AX367">
        <v>0.14193648454859001</v>
      </c>
    </row>
    <row r="368" spans="1:50" x14ac:dyDescent="0.25">
      <c r="A368" t="s">
        <v>1246</v>
      </c>
      <c r="B368">
        <v>798.18473266778096</v>
      </c>
      <c r="C368">
        <v>4104.7477079419896</v>
      </c>
      <c r="D368" s="63">
        <v>0.41950755208025697</v>
      </c>
      <c r="E368">
        <v>9.7223620289643001E-2</v>
      </c>
      <c r="F368" s="31">
        <f t="shared" si="36"/>
        <v>0.43103573851378751</v>
      </c>
      <c r="G368" s="31">
        <f t="shared" si="37"/>
        <v>9.7223620289643001E-2</v>
      </c>
      <c r="H368">
        <v>0.28096323547139601</v>
      </c>
      <c r="I368">
        <v>1.0242964932712E-2</v>
      </c>
      <c r="J368" s="64">
        <v>0.15730560060215024</v>
      </c>
      <c r="K368" s="63">
        <v>1.4909179336620799</v>
      </c>
      <c r="L368">
        <v>0.34133599669304299</v>
      </c>
      <c r="M368" s="32">
        <f t="shared" si="38"/>
        <v>1.531888781054745</v>
      </c>
      <c r="N368" s="92">
        <f t="shared" si="39"/>
        <v>0.34133599669304299</v>
      </c>
      <c r="O368" s="50">
        <v>3.5576827865617902</v>
      </c>
      <c r="P368" s="50">
        <v>0.119641746170762</v>
      </c>
      <c r="Q368" s="77">
        <v>0.14688828780659594</v>
      </c>
      <c r="R368" s="61"/>
      <c r="Y368">
        <v>10367.562025147799</v>
      </c>
      <c r="Z368">
        <v>154.59655858564901</v>
      </c>
      <c r="AA368">
        <v>62805.324103342296</v>
      </c>
      <c r="AB368">
        <v>1022.95143139221</v>
      </c>
      <c r="AC368">
        <v>949.17829839655803</v>
      </c>
      <c r="AD368">
        <v>59.427871885320798</v>
      </c>
      <c r="AE368">
        <v>174705.92848794401</v>
      </c>
      <c r="AF368">
        <v>8500.5000243755803</v>
      </c>
      <c r="AG368">
        <v>22.645569487621</v>
      </c>
      <c r="AH368">
        <v>1.3283387759798999</v>
      </c>
      <c r="AI368">
        <v>141.55435926462101</v>
      </c>
      <c r="AJ368">
        <v>14.2972674358488</v>
      </c>
      <c r="AK368">
        <v>37.661991895749402</v>
      </c>
      <c r="AL368">
        <v>7.1664391088917103</v>
      </c>
      <c r="AM368">
        <v>24.3708830410872</v>
      </c>
      <c r="AN368">
        <v>0.818376173047762</v>
      </c>
      <c r="AO368">
        <v>15.1758769211133</v>
      </c>
      <c r="AP368">
        <v>0.483750253402284</v>
      </c>
      <c r="AQ368">
        <v>4.4641273401675203</v>
      </c>
      <c r="AR368">
        <v>0.18074108513336201</v>
      </c>
      <c r="AS368">
        <v>19.1674224335373</v>
      </c>
      <c r="AT368">
        <v>0.31573861169822298</v>
      </c>
      <c r="AU368">
        <v>3.0355301248824298</v>
      </c>
      <c r="AV368">
        <v>3.8284522423557003E-2</v>
      </c>
      <c r="AW368">
        <v>0.98190877916596997</v>
      </c>
      <c r="AX368">
        <v>0.18737751848181999</v>
      </c>
    </row>
    <row r="369" spans="1:50" x14ac:dyDescent="0.25">
      <c r="A369" t="s">
        <v>1247</v>
      </c>
      <c r="B369">
        <v>6743.3311688117001</v>
      </c>
      <c r="C369">
        <v>33805.776050997803</v>
      </c>
      <c r="D369" s="63">
        <v>0.32424778651763497</v>
      </c>
      <c r="E369">
        <v>3.7334651892966003E-2</v>
      </c>
      <c r="F369" s="31">
        <f t="shared" si="36"/>
        <v>0.33315820759372516</v>
      </c>
      <c r="G369" s="31">
        <f t="shared" si="37"/>
        <v>3.7334651892966003E-2</v>
      </c>
      <c r="H369">
        <v>0.28844631162260997</v>
      </c>
      <c r="I369">
        <v>3.4651611615799998E-3</v>
      </c>
      <c r="J369" s="64">
        <v>0.10433340035230262</v>
      </c>
      <c r="K369" s="63">
        <v>1.1252767000866699</v>
      </c>
      <c r="L369">
        <v>0.12501494827867399</v>
      </c>
      <c r="M369" s="32">
        <f t="shared" si="38"/>
        <v>1.15619962274582</v>
      </c>
      <c r="N369" s="92">
        <f t="shared" si="39"/>
        <v>0.12501494827867399</v>
      </c>
      <c r="O369" s="50">
        <v>3.4671641634036101</v>
      </c>
      <c r="P369" s="50">
        <v>3.7606956245315001E-2</v>
      </c>
      <c r="Q369" s="77">
        <v>9.7631769497420848E-2</v>
      </c>
      <c r="R369" s="61"/>
      <c r="Y369">
        <v>10672.844125063901</v>
      </c>
      <c r="Z369">
        <v>211.42821526173699</v>
      </c>
      <c r="AA369">
        <v>203949.28393535101</v>
      </c>
      <c r="AB369">
        <v>5689.4584167088396</v>
      </c>
      <c r="AC369">
        <v>895.96663614561999</v>
      </c>
      <c r="AD369">
        <v>54.2009789547458</v>
      </c>
      <c r="AE369">
        <v>175657.61288334601</v>
      </c>
      <c r="AF369">
        <v>8672.8904197867596</v>
      </c>
      <c r="AG369">
        <v>309.958257637781</v>
      </c>
      <c r="AH369">
        <v>7.7208389761206897</v>
      </c>
      <c r="AI369">
        <v>429.15015059649397</v>
      </c>
      <c r="AJ369">
        <v>39.520434815884201</v>
      </c>
      <c r="AK369">
        <v>334.97608945294002</v>
      </c>
      <c r="AL369">
        <v>37.126635216013902</v>
      </c>
      <c r="AM369">
        <v>44.275013090093502</v>
      </c>
      <c r="AN369">
        <v>4.4751535627279599</v>
      </c>
      <c r="AO369">
        <v>29.347830801207799</v>
      </c>
      <c r="AP369">
        <v>2.4747628341104901</v>
      </c>
      <c r="AQ369">
        <v>10.030770167800499</v>
      </c>
      <c r="AR369">
        <v>0.63599191539746802</v>
      </c>
      <c r="AS369">
        <v>110.700754335635</v>
      </c>
      <c r="AT369">
        <v>1.8198389430086399</v>
      </c>
      <c r="AU369">
        <v>20.655915652355301</v>
      </c>
      <c r="AV369">
        <v>0.33587123728734902</v>
      </c>
      <c r="AW369">
        <v>8.6359783783466799</v>
      </c>
      <c r="AX369">
        <v>0.95390277402835399</v>
      </c>
    </row>
    <row r="370" spans="1:50" x14ac:dyDescent="0.25">
      <c r="A370" t="s">
        <v>1248</v>
      </c>
      <c r="B370">
        <v>1861.81830370481</v>
      </c>
      <c r="C370">
        <v>9538.7142283899102</v>
      </c>
      <c r="D370" s="63">
        <v>5.8240032372314003E-2</v>
      </c>
      <c r="E370">
        <v>2.4282686588659001E-2</v>
      </c>
      <c r="F370" s="31">
        <f t="shared" si="36"/>
        <v>5.9840484969063544E-2</v>
      </c>
      <c r="G370" s="31">
        <f t="shared" si="37"/>
        <v>2.4282686588659001E-2</v>
      </c>
      <c r="H370">
        <v>0.28089156968075202</v>
      </c>
      <c r="I370">
        <v>1.0883252570218001E-2</v>
      </c>
      <c r="J370" s="64">
        <v>9.2927633212392169E-2</v>
      </c>
      <c r="K370" s="63">
        <v>0.206895416615303</v>
      </c>
      <c r="L370">
        <v>9.0355428898184001E-2</v>
      </c>
      <c r="M370" s="32">
        <f t="shared" si="38"/>
        <v>0.21258096130492016</v>
      </c>
      <c r="N370" s="92">
        <f t="shared" si="39"/>
        <v>9.0355428898184001E-2</v>
      </c>
      <c r="O370" s="50">
        <v>3.5591659121702599</v>
      </c>
      <c r="P370" s="50">
        <v>9.7216310977362996E-2</v>
      </c>
      <c r="Q370" s="77">
        <v>6.2544269119072696E-2</v>
      </c>
      <c r="R370" s="61"/>
      <c r="Y370">
        <v>11610.692010854</v>
      </c>
      <c r="Z370">
        <v>173.16590115562099</v>
      </c>
      <c r="AA370">
        <v>60521.482893173197</v>
      </c>
      <c r="AB370">
        <v>1008.1200513433801</v>
      </c>
      <c r="AC370">
        <v>518.87080978482504</v>
      </c>
      <c r="AD370">
        <v>31.587084770106902</v>
      </c>
      <c r="AE370">
        <v>182818.858202781</v>
      </c>
      <c r="AF370">
        <v>8913.2711416718594</v>
      </c>
      <c r="AG370">
        <v>4.1003210702822299</v>
      </c>
      <c r="AH370">
        <v>8.9580154722668004E-2</v>
      </c>
      <c r="AI370">
        <v>73.754419379970898</v>
      </c>
      <c r="AJ370">
        <v>8.3129184703664194</v>
      </c>
      <c r="AK370">
        <v>85.792673556613096</v>
      </c>
      <c r="AL370">
        <v>20.529323076118899</v>
      </c>
      <c r="AM370">
        <v>10.8151018072647</v>
      </c>
      <c r="AN370">
        <v>3.4765801303100901</v>
      </c>
      <c r="AO370">
        <v>6.5659027951907802</v>
      </c>
      <c r="AP370">
        <v>0.18401263112195701</v>
      </c>
      <c r="AQ370">
        <v>1.7225193042803499</v>
      </c>
      <c r="AR370">
        <v>0.49971747486347001</v>
      </c>
      <c r="AS370">
        <v>6.8347957313821004</v>
      </c>
      <c r="AT370">
        <v>0.12774662372734499</v>
      </c>
      <c r="AU370">
        <v>0.98089980365778795</v>
      </c>
      <c r="AV370">
        <v>2.1890508635290001E-2</v>
      </c>
      <c r="AW370">
        <v>2.3087229679019901</v>
      </c>
      <c r="AX370">
        <v>0.54211642713588903</v>
      </c>
    </row>
    <row r="371" spans="1:50" x14ac:dyDescent="0.25">
      <c r="A371" t="s">
        <v>1249</v>
      </c>
      <c r="B371">
        <v>1430.4571107419199</v>
      </c>
      <c r="C371">
        <v>7010.7335076320896</v>
      </c>
      <c r="D371" s="63">
        <v>0.64500014784367299</v>
      </c>
      <c r="E371">
        <v>0.235385982144524</v>
      </c>
      <c r="F371" s="31">
        <f t="shared" si="36"/>
        <v>0.6627249347208688</v>
      </c>
      <c r="G371" s="31">
        <f t="shared" si="37"/>
        <v>0.235385982144524</v>
      </c>
      <c r="H371">
        <v>0.29048234416007002</v>
      </c>
      <c r="I371">
        <v>2.2241777473661E-2</v>
      </c>
      <c r="J371" s="64">
        <v>0.20981134557848496</v>
      </c>
      <c r="K371" s="63">
        <v>2.2129536208380101</v>
      </c>
      <c r="L371">
        <v>0.63442755547248697</v>
      </c>
      <c r="M371" s="32">
        <f t="shared" si="38"/>
        <v>2.27376621356315</v>
      </c>
      <c r="N371" s="92">
        <f t="shared" si="39"/>
        <v>0.63442755547248697</v>
      </c>
      <c r="O371" s="50">
        <v>3.4304750203247099</v>
      </c>
      <c r="P371" s="50">
        <v>0.177633751186593</v>
      </c>
      <c r="Q371" s="77">
        <v>0.18061819598301912</v>
      </c>
      <c r="R371" s="61"/>
      <c r="Y371">
        <v>10974.1333353764</v>
      </c>
      <c r="Z371">
        <v>120.76562201917</v>
      </c>
      <c r="AA371">
        <v>59953.257080802003</v>
      </c>
      <c r="AB371">
        <v>855.82266899230103</v>
      </c>
      <c r="AC371">
        <v>960.08342388977201</v>
      </c>
      <c r="AD371">
        <v>57.161692049452803</v>
      </c>
      <c r="AE371">
        <v>181568.938161778</v>
      </c>
      <c r="AF371">
        <v>7582.1932251279704</v>
      </c>
      <c r="AG371">
        <v>0.122924148235717</v>
      </c>
      <c r="AH371">
        <v>1.4821221291348E-2</v>
      </c>
      <c r="AI371">
        <v>189.142444992387</v>
      </c>
      <c r="AJ371">
        <v>27.046872884106801</v>
      </c>
      <c r="AK371">
        <v>75.573434813079402</v>
      </c>
      <c r="AL371">
        <v>22.2741831448079</v>
      </c>
      <c r="AM371">
        <v>1.09738362907952</v>
      </c>
      <c r="AN371">
        <v>0.100469216359272</v>
      </c>
      <c r="AO371">
        <v>0.82005566132739505</v>
      </c>
      <c r="AP371">
        <v>8.1365144509519996E-2</v>
      </c>
      <c r="AQ371">
        <v>0.22343212933634399</v>
      </c>
      <c r="AR371">
        <v>3.6549491942229999E-2</v>
      </c>
      <c r="AS371">
        <v>49.336801574828897</v>
      </c>
      <c r="AT371">
        <v>1.1487901628861701</v>
      </c>
      <c r="AU371">
        <v>9.0044461642314602</v>
      </c>
      <c r="AV371">
        <v>0.23917727727847801</v>
      </c>
      <c r="AW371">
        <v>1.92375191724602</v>
      </c>
      <c r="AX371">
        <v>0.57087699626051702</v>
      </c>
    </row>
    <row r="372" spans="1:50" x14ac:dyDescent="0.25">
      <c r="A372" t="s">
        <v>1250</v>
      </c>
      <c r="B372">
        <v>1430.1364710519399</v>
      </c>
      <c r="C372">
        <v>7274.2530980665997</v>
      </c>
      <c r="D372" s="63">
        <v>0.87636010827849598</v>
      </c>
      <c r="E372">
        <v>0.172326212660975</v>
      </c>
      <c r="F372" s="31">
        <f t="shared" si="36"/>
        <v>0.90044273244353301</v>
      </c>
      <c r="G372" s="31">
        <f t="shared" si="37"/>
        <v>0.172326212660975</v>
      </c>
      <c r="H372">
        <v>0.28495977180538201</v>
      </c>
      <c r="I372">
        <v>7.6545037799480003E-3</v>
      </c>
      <c r="J372" s="64">
        <v>0.13660441775369039</v>
      </c>
      <c r="K372" s="63">
        <v>3.0770126117415901</v>
      </c>
      <c r="L372">
        <v>0.58658612169122604</v>
      </c>
      <c r="M372" s="32">
        <f t="shared" si="38"/>
        <v>3.1615697904397599</v>
      </c>
      <c r="N372" s="92">
        <f t="shared" si="39"/>
        <v>0.58658612169122604</v>
      </c>
      <c r="O372" s="50">
        <v>3.5076977927161099</v>
      </c>
      <c r="P372" s="50">
        <v>8.5983967075632994E-2</v>
      </c>
      <c r="Q372" s="77">
        <v>0.12858573797151654</v>
      </c>
      <c r="R372" s="61"/>
      <c r="Y372">
        <v>10185.607430443601</v>
      </c>
      <c r="Z372">
        <v>130.45330336426801</v>
      </c>
      <c r="AA372">
        <v>64143.7479883005</v>
      </c>
      <c r="AB372">
        <v>1491.0744556781699</v>
      </c>
      <c r="AC372">
        <v>986.69763551838503</v>
      </c>
      <c r="AD372">
        <v>65.786230384370896</v>
      </c>
      <c r="AE372">
        <v>174514.526691876</v>
      </c>
      <c r="AF372">
        <v>7380.5295536068897</v>
      </c>
      <c r="AG372">
        <v>37.121916949687602</v>
      </c>
      <c r="AH372">
        <v>1.83741042994451</v>
      </c>
      <c r="AI372">
        <v>224.84525429046499</v>
      </c>
      <c r="AJ372">
        <v>31.721733551018499</v>
      </c>
      <c r="AK372">
        <v>69.403243426366998</v>
      </c>
      <c r="AL372">
        <v>12.505536463357201</v>
      </c>
      <c r="AM372">
        <v>15.714448113677699</v>
      </c>
      <c r="AN372">
        <v>2.7633512480141</v>
      </c>
      <c r="AO372">
        <v>9.8039500099353791</v>
      </c>
      <c r="AP372">
        <v>1.70998697459838</v>
      </c>
      <c r="AQ372">
        <v>2.93390696697158</v>
      </c>
      <c r="AR372">
        <v>0.47898037174285002</v>
      </c>
      <c r="AS372">
        <v>62.334141466626498</v>
      </c>
      <c r="AT372">
        <v>1.2500227378603299</v>
      </c>
      <c r="AU372">
        <v>11.434074775901999</v>
      </c>
      <c r="AV372">
        <v>0.22305338030024099</v>
      </c>
      <c r="AW372">
        <v>1.7712288088549799</v>
      </c>
      <c r="AX372">
        <v>0.31728129202835298</v>
      </c>
    </row>
    <row r="373" spans="1:50" x14ac:dyDescent="0.25">
      <c r="A373" t="s">
        <v>1251</v>
      </c>
      <c r="B373">
        <v>3073.6343991469598</v>
      </c>
      <c r="C373">
        <v>15955.3023936111</v>
      </c>
      <c r="D373" s="63">
        <v>8.4941570159296001E-2</v>
      </c>
      <c r="E373">
        <v>1.0971555808902E-2</v>
      </c>
      <c r="F373" s="31">
        <f t="shared" si="36"/>
        <v>8.7275788582533931E-2</v>
      </c>
      <c r="G373" s="31">
        <f t="shared" si="37"/>
        <v>1.0971555808902E-2</v>
      </c>
      <c r="H373">
        <v>0.28145677495153398</v>
      </c>
      <c r="I373">
        <v>4.2434226286110002E-3</v>
      </c>
      <c r="J373" s="64">
        <v>0.11672305587697215</v>
      </c>
      <c r="K373" s="63">
        <v>0.301546517740161</v>
      </c>
      <c r="L373">
        <v>3.9332022536770997E-2</v>
      </c>
      <c r="M373" s="32">
        <f t="shared" si="38"/>
        <v>0.30983310151595311</v>
      </c>
      <c r="N373" s="92">
        <f t="shared" si="39"/>
        <v>3.9332022536770997E-2</v>
      </c>
      <c r="O373" s="50">
        <v>3.5517315945882402</v>
      </c>
      <c r="P373" s="50">
        <v>4.7761320377334E-2</v>
      </c>
      <c r="Q373" s="77">
        <v>0.10309657179005875</v>
      </c>
      <c r="R373" s="61"/>
      <c r="Y373">
        <v>10788.413676583201</v>
      </c>
      <c r="Z373">
        <v>104.74589874971799</v>
      </c>
      <c r="AA373">
        <v>60232.249675487197</v>
      </c>
      <c r="AB373">
        <v>776.83760454983803</v>
      </c>
      <c r="AC373">
        <v>645.75479828468394</v>
      </c>
      <c r="AD373">
        <v>38.698501060011502</v>
      </c>
      <c r="AE373">
        <v>181648.963056682</v>
      </c>
      <c r="AF373">
        <v>7564.74425883606</v>
      </c>
      <c r="AG373">
        <v>6.7585048250339997E-3</v>
      </c>
      <c r="AH373">
        <v>3.3154071575680001E-3</v>
      </c>
      <c r="AI373">
        <v>156.087549565611</v>
      </c>
      <c r="AJ373">
        <v>22.421725511357401</v>
      </c>
      <c r="AK373">
        <v>151.91089397988</v>
      </c>
      <c r="AL373">
        <v>16.8824530626935</v>
      </c>
      <c r="AM373">
        <v>3.5200681404029999E-3</v>
      </c>
      <c r="AN373">
        <v>4.173071366487E-3</v>
      </c>
      <c r="AO373">
        <v>1.6401431567724001E-2</v>
      </c>
      <c r="AP373">
        <v>8.7949290309059999E-3</v>
      </c>
      <c r="AQ373">
        <v>0.20960578238482899</v>
      </c>
      <c r="AR373">
        <v>3.3846005340742003E-2</v>
      </c>
      <c r="AS373">
        <v>16.358235470948799</v>
      </c>
      <c r="AT373">
        <v>0.229758135326119</v>
      </c>
      <c r="AU373">
        <v>2.4613699687104198</v>
      </c>
      <c r="AV373">
        <v>3.6371237374608997E-2</v>
      </c>
      <c r="AW373">
        <v>4.0001173982264797</v>
      </c>
      <c r="AX373">
        <v>0.42865332530980399</v>
      </c>
    </row>
    <row r="374" spans="1:50" x14ac:dyDescent="0.25">
      <c r="A374" t="s">
        <v>1252</v>
      </c>
      <c r="B374">
        <v>843.335409861882</v>
      </c>
      <c r="C374">
        <v>4158.10789821874</v>
      </c>
      <c r="D374" s="63">
        <v>2.2718403073994802</v>
      </c>
      <c r="E374">
        <v>0.66509520872404304</v>
      </c>
      <c r="F374" s="31">
        <f t="shared" si="36"/>
        <v>2.3342711229617712</v>
      </c>
      <c r="G374" s="31">
        <f t="shared" si="37"/>
        <v>0.66509520872404304</v>
      </c>
      <c r="H374">
        <v>0.293705643023561</v>
      </c>
      <c r="I374">
        <v>3.4821567537020003E-2</v>
      </c>
      <c r="J374" s="64">
        <v>0.40497667292567907</v>
      </c>
      <c r="K374" s="63">
        <v>7.7163489132918901</v>
      </c>
      <c r="L374">
        <v>1.6973726640661899</v>
      </c>
      <c r="M374" s="32">
        <f t="shared" si="38"/>
        <v>7.9283963684985643</v>
      </c>
      <c r="N374" s="92">
        <f t="shared" si="39"/>
        <v>1.6973726640661899</v>
      </c>
      <c r="O374" s="50">
        <v>3.4014499272548302</v>
      </c>
      <c r="P374" s="50">
        <v>0.26979986705094899</v>
      </c>
      <c r="Q374" s="77">
        <v>0.3605888576196441</v>
      </c>
      <c r="R374" s="61"/>
      <c r="Y374">
        <v>13483.725102856301</v>
      </c>
      <c r="Z374">
        <v>223.798645544923</v>
      </c>
      <c r="AA374">
        <v>65372.086988971598</v>
      </c>
      <c r="AB374">
        <v>1025.1863158992101</v>
      </c>
      <c r="AC374">
        <v>824.81958676045804</v>
      </c>
      <c r="AD374">
        <v>48.985705024446503</v>
      </c>
      <c r="AE374">
        <v>180231.847941963</v>
      </c>
      <c r="AF374">
        <v>7545.0906537894698</v>
      </c>
      <c r="AG374">
        <v>14.854917624897601</v>
      </c>
      <c r="AH374">
        <v>1.13747819676844</v>
      </c>
      <c r="AI374">
        <v>326.78502082693802</v>
      </c>
      <c r="AJ374">
        <v>44.751611944163301</v>
      </c>
      <c r="AK374">
        <v>41.440237847632503</v>
      </c>
      <c r="AL374">
        <v>14.062294599705799</v>
      </c>
      <c r="AM374">
        <v>16.838048929595299</v>
      </c>
      <c r="AN374">
        <v>6.4688954273881798</v>
      </c>
      <c r="AO374">
        <v>9.9421230888469196</v>
      </c>
      <c r="AP374">
        <v>3.7284162289226201</v>
      </c>
      <c r="AQ374">
        <v>2.2550591453957298</v>
      </c>
      <c r="AR374">
        <v>0.11931984941453599</v>
      </c>
      <c r="AS374">
        <v>101.06890484470701</v>
      </c>
      <c r="AT374">
        <v>1.23054856074551</v>
      </c>
      <c r="AU374">
        <v>18.538654291322899</v>
      </c>
      <c r="AV374">
        <v>0.19841141929425701</v>
      </c>
      <c r="AW374">
        <v>1.1110507127447999</v>
      </c>
      <c r="AX374">
        <v>0.38355572138385602</v>
      </c>
    </row>
    <row r="375" spans="1:50" x14ac:dyDescent="0.25">
      <c r="A375" t="s">
        <v>1253</v>
      </c>
      <c r="B375">
        <v>2063.3501632707998</v>
      </c>
      <c r="C375">
        <v>10487.867958177099</v>
      </c>
      <c r="D375" s="63">
        <v>0.109008131276042</v>
      </c>
      <c r="E375">
        <v>4.6636045737631998E-2</v>
      </c>
      <c r="F375" s="31">
        <f t="shared" si="36"/>
        <v>0.11200370562003038</v>
      </c>
      <c r="G375" s="31">
        <f t="shared" si="37"/>
        <v>4.6636045737631998E-2</v>
      </c>
      <c r="H375">
        <v>0.28449028142962601</v>
      </c>
      <c r="I375">
        <v>1.3119586113886E-2</v>
      </c>
      <c r="J375" s="64">
        <v>0.10779283013967965</v>
      </c>
      <c r="K375" s="63">
        <v>0.38332627668303398</v>
      </c>
      <c r="L375">
        <v>0.17386292518277499</v>
      </c>
      <c r="M375" s="32">
        <f t="shared" si="38"/>
        <v>0.39386019141367445</v>
      </c>
      <c r="N375" s="92">
        <f t="shared" si="39"/>
        <v>0.17386292518277499</v>
      </c>
      <c r="O375" s="50">
        <v>3.5132395817627899</v>
      </c>
      <c r="P375" s="50">
        <v>0.210621843210091</v>
      </c>
      <c r="Q375" s="77">
        <v>0.13217741393271279</v>
      </c>
      <c r="R375" s="61"/>
      <c r="Y375">
        <v>10776.6039524889</v>
      </c>
      <c r="Z375">
        <v>125.939125269583</v>
      </c>
      <c r="AA375">
        <v>61737.657715772802</v>
      </c>
      <c r="AB375">
        <v>899.49034294140404</v>
      </c>
      <c r="AC375">
        <v>1355.2384001887201</v>
      </c>
      <c r="AD375">
        <v>99.915515342052799</v>
      </c>
      <c r="AE375">
        <v>180213.72357535601</v>
      </c>
      <c r="AF375">
        <v>7579.0366679811996</v>
      </c>
      <c r="AG375">
        <v>4.1152430412764298</v>
      </c>
      <c r="AH375">
        <v>0.77936019422296998</v>
      </c>
      <c r="AI375">
        <v>100.985750424015</v>
      </c>
      <c r="AJ375">
        <v>14.694568721559</v>
      </c>
      <c r="AK375">
        <v>95.138753808957802</v>
      </c>
      <c r="AL375">
        <v>17.087939128767299</v>
      </c>
      <c r="AM375">
        <v>6.5509991687424201</v>
      </c>
      <c r="AN375">
        <v>1.05591233632592</v>
      </c>
      <c r="AO375">
        <v>4.0310890451977199</v>
      </c>
      <c r="AP375">
        <v>0.62767757163292204</v>
      </c>
      <c r="AQ375">
        <v>1.13994944601825</v>
      </c>
      <c r="AR375">
        <v>7.8434627609778998E-2</v>
      </c>
      <c r="AS375">
        <v>12.7619271075445</v>
      </c>
      <c r="AT375">
        <v>0.22790415741711401</v>
      </c>
      <c r="AU375">
        <v>2.0010659340361698</v>
      </c>
      <c r="AV375">
        <v>3.6220997760950002E-2</v>
      </c>
      <c r="AW375">
        <v>2.48698517336133</v>
      </c>
      <c r="AX375">
        <v>0.44814393294070698</v>
      </c>
    </row>
    <row r="376" spans="1:50" x14ac:dyDescent="0.25">
      <c r="A376" t="s">
        <v>1254</v>
      </c>
      <c r="B376">
        <v>1169.1037359412501</v>
      </c>
      <c r="C376">
        <v>5881.5111064800503</v>
      </c>
      <c r="D376" s="63">
        <v>0.38638350147983103</v>
      </c>
      <c r="E376">
        <v>0.166820376751876</v>
      </c>
      <c r="F376" s="31">
        <f t="shared" si="36"/>
        <v>0.39700142961440643</v>
      </c>
      <c r="G376" s="31">
        <f t="shared" si="37"/>
        <v>0.166820376751876</v>
      </c>
      <c r="H376">
        <v>0.287807242214286</v>
      </c>
      <c r="I376">
        <v>1.5314941136142001E-2</v>
      </c>
      <c r="J376" s="64">
        <v>0.12324891081419537</v>
      </c>
      <c r="K376" s="63">
        <v>1.3418151521047099</v>
      </c>
      <c r="L376">
        <v>0.61482560034050404</v>
      </c>
      <c r="M376" s="32">
        <f t="shared" si="38"/>
        <v>1.3786886127995008</v>
      </c>
      <c r="N376" s="92">
        <f t="shared" si="39"/>
        <v>0.61482560034050404</v>
      </c>
      <c r="O376" s="50">
        <v>3.4726197610263698</v>
      </c>
      <c r="P376" s="50">
        <v>0.14468191961633001</v>
      </c>
      <c r="Q376" s="77">
        <v>9.0928029416617248E-2</v>
      </c>
      <c r="R376" s="61"/>
      <c r="Y376">
        <v>9858.0173378273394</v>
      </c>
      <c r="Z376">
        <v>98.225459409882504</v>
      </c>
      <c r="AA376">
        <v>64141.867942751502</v>
      </c>
      <c r="AB376">
        <v>899.80315815693098</v>
      </c>
      <c r="AC376">
        <v>1088.4677846930499</v>
      </c>
      <c r="AD376">
        <v>65.595316997386504</v>
      </c>
      <c r="AE376">
        <v>177457.941156068</v>
      </c>
      <c r="AF376">
        <v>7395.2271693381899</v>
      </c>
      <c r="AG376">
        <v>0.45384696490876097</v>
      </c>
      <c r="AH376">
        <v>2.7082507324970001E-2</v>
      </c>
      <c r="AI376">
        <v>131.60538848139899</v>
      </c>
      <c r="AJ376">
        <v>18.921018568966399</v>
      </c>
      <c r="AK376">
        <v>56.234982147121201</v>
      </c>
      <c r="AL376">
        <v>11.0731872843989</v>
      </c>
      <c r="AM376">
        <v>1.4710658533442</v>
      </c>
      <c r="AN376">
        <v>0.12436269418413</v>
      </c>
      <c r="AO376">
        <v>1.13861238537511</v>
      </c>
      <c r="AP376">
        <v>9.0329299577041E-2</v>
      </c>
      <c r="AQ376">
        <v>0.32891974052449802</v>
      </c>
      <c r="AR376">
        <v>4.1929290103822001E-2</v>
      </c>
      <c r="AS376">
        <v>24.256105683708</v>
      </c>
      <c r="AT376">
        <v>0.29402135277366098</v>
      </c>
      <c r="AU376">
        <v>4.0751497460108101</v>
      </c>
      <c r="AV376">
        <v>4.6188244714878E-2</v>
      </c>
      <c r="AW376">
        <v>1.4334455581976799</v>
      </c>
      <c r="AX376">
        <v>0.27936997551281201</v>
      </c>
    </row>
    <row r="377" spans="1:50" x14ac:dyDescent="0.25">
      <c r="A377" t="s">
        <v>1255</v>
      </c>
      <c r="B377">
        <v>2550.80140776904</v>
      </c>
      <c r="C377">
        <v>12948.021890714301</v>
      </c>
      <c r="D377" s="63">
        <v>0.152801988786992</v>
      </c>
      <c r="E377">
        <v>4.9926194002190998E-2</v>
      </c>
      <c r="F377" s="31">
        <f t="shared" si="36"/>
        <v>0.15700103074801416</v>
      </c>
      <c r="G377" s="31">
        <f t="shared" si="37"/>
        <v>4.9926194002190998E-2</v>
      </c>
      <c r="H377">
        <v>0.284919111287879</v>
      </c>
      <c r="I377">
        <v>7.0749945421070002E-3</v>
      </c>
      <c r="J377" s="64">
        <v>7.5998509516704393E-2</v>
      </c>
      <c r="K377" s="63">
        <v>0.53629610414138595</v>
      </c>
      <c r="L377">
        <v>0.14430803604523801</v>
      </c>
      <c r="M377" s="32">
        <f t="shared" si="38"/>
        <v>0.55103367308730855</v>
      </c>
      <c r="N377" s="92">
        <f t="shared" si="39"/>
        <v>0.14430803604523801</v>
      </c>
      <c r="O377" s="50">
        <v>3.5118204135509199</v>
      </c>
      <c r="P377" s="50">
        <v>8.1855642625825994E-2</v>
      </c>
      <c r="Q377" s="77">
        <v>8.6622447262404492E-2</v>
      </c>
      <c r="R377" s="61"/>
      <c r="Y377">
        <v>10931.9727159063</v>
      </c>
      <c r="Z377">
        <v>119.38222285867</v>
      </c>
      <c r="AA377">
        <v>61616.641522534897</v>
      </c>
      <c r="AB377">
        <v>871.09528628275405</v>
      </c>
      <c r="AC377">
        <v>722.83753223904898</v>
      </c>
      <c r="AD377">
        <v>43.519380111536002</v>
      </c>
      <c r="AE377">
        <v>178940.08873694501</v>
      </c>
      <c r="AF377">
        <v>7464.05350233023</v>
      </c>
      <c r="AG377">
        <v>4.6618568225251096</v>
      </c>
      <c r="AH377">
        <v>0.84924864036663505</v>
      </c>
      <c r="AI377">
        <v>130.31266391057201</v>
      </c>
      <c r="AJ377">
        <v>18.836805949134899</v>
      </c>
      <c r="AK377">
        <v>124.91211267878001</v>
      </c>
      <c r="AL377">
        <v>22.042995877150901</v>
      </c>
      <c r="AM377">
        <v>16.546274994702198</v>
      </c>
      <c r="AN377">
        <v>2.9070855652616099</v>
      </c>
      <c r="AO377">
        <v>9.5506266458793796</v>
      </c>
      <c r="AP377">
        <v>1.66989392212774</v>
      </c>
      <c r="AQ377">
        <v>2.2789947433750202</v>
      </c>
      <c r="AR377">
        <v>0.37694483278630903</v>
      </c>
      <c r="AS377">
        <v>21.2868723425395</v>
      </c>
      <c r="AT377">
        <v>0.29425881674001497</v>
      </c>
      <c r="AU377">
        <v>3.55593360702423</v>
      </c>
      <c r="AV377">
        <v>4.6832853818486002E-2</v>
      </c>
      <c r="AW377">
        <v>3.17725295007918</v>
      </c>
      <c r="AX377">
        <v>0.56171428754356001</v>
      </c>
    </row>
    <row r="378" spans="1:50" x14ac:dyDescent="0.25">
      <c r="A378" t="s">
        <v>1256</v>
      </c>
      <c r="B378">
        <v>108.337408474553</v>
      </c>
      <c r="C378">
        <v>468.74076392264197</v>
      </c>
      <c r="D378" s="63">
        <v>3.5757018223292798</v>
      </c>
      <c r="E378">
        <v>0.45234748955618598</v>
      </c>
      <c r="F378" s="31">
        <f t="shared" si="36"/>
        <v>3.6739631218794746</v>
      </c>
      <c r="G378" s="31">
        <f t="shared" si="37"/>
        <v>0.45234748955618598</v>
      </c>
      <c r="H378">
        <v>0.33418701138443702</v>
      </c>
      <c r="I378">
        <v>2.7071267535748001E-2</v>
      </c>
      <c r="J378" s="64">
        <v>0.6403363200474298</v>
      </c>
      <c r="K378" s="63">
        <v>10.699027472607</v>
      </c>
      <c r="L378">
        <v>1.4255487481874101</v>
      </c>
      <c r="M378" s="32">
        <f t="shared" si="38"/>
        <v>10.993039780013763</v>
      </c>
      <c r="N378" s="92">
        <f t="shared" si="39"/>
        <v>1.4255487481874101</v>
      </c>
      <c r="O378" s="50">
        <v>2.9896497050672899</v>
      </c>
      <c r="P378" s="50">
        <v>0.20042118751294999</v>
      </c>
      <c r="Q378" s="77">
        <v>0.50313618831812779</v>
      </c>
      <c r="R378" s="61"/>
      <c r="Y378">
        <v>10819.3288076382</v>
      </c>
      <c r="Z378">
        <v>127.66431222863299</v>
      </c>
      <c r="AA378">
        <v>59612.158880449097</v>
      </c>
      <c r="AB378">
        <v>871.29037936510304</v>
      </c>
      <c r="AC378">
        <v>708.76301837772098</v>
      </c>
      <c r="AD378">
        <v>42.436624433097698</v>
      </c>
      <c r="AE378">
        <v>179854.295711924</v>
      </c>
      <c r="AF378">
        <v>7574.2527510899799</v>
      </c>
      <c r="AG378">
        <v>9.3161373588182994E-2</v>
      </c>
      <c r="AH378">
        <v>1.2188853273094E-2</v>
      </c>
      <c r="AI378">
        <v>121.113746706398</v>
      </c>
      <c r="AJ378">
        <v>17.406787176138099</v>
      </c>
      <c r="AK378">
        <v>5.59982571192187</v>
      </c>
      <c r="AL378">
        <v>0.99213949701131599</v>
      </c>
      <c r="AM378">
        <v>1.07913958590434</v>
      </c>
      <c r="AN378">
        <v>9.3663280151317002E-2</v>
      </c>
      <c r="AO378">
        <v>0.94665316081415096</v>
      </c>
      <c r="AP378">
        <v>9.1185410893975E-2</v>
      </c>
      <c r="AQ378">
        <v>0.26750996076233002</v>
      </c>
      <c r="AR378">
        <v>3.7793888079978001E-2</v>
      </c>
      <c r="AS378">
        <v>18.679961313718501</v>
      </c>
      <c r="AT378">
        <v>0.30878913467420499</v>
      </c>
      <c r="AU378">
        <v>3.0088976605393798</v>
      </c>
      <c r="AV378">
        <v>4.8601985088236002E-2</v>
      </c>
      <c r="AW378">
        <v>0.114377902697455</v>
      </c>
      <c r="AX378">
        <v>2.5310594563064E-2</v>
      </c>
    </row>
    <row r="379" spans="1:50" x14ac:dyDescent="0.25">
      <c r="A379" t="s">
        <v>1257</v>
      </c>
      <c r="B379">
        <v>1488.26593793353</v>
      </c>
      <c r="C379">
        <v>7664.7565454903097</v>
      </c>
      <c r="D379" s="63">
        <v>0.150865136102763</v>
      </c>
      <c r="E379">
        <v>5.2604022633648002E-2</v>
      </c>
      <c r="F379" s="31">
        <f t="shared" si="36"/>
        <v>0.15501095280305421</v>
      </c>
      <c r="G379" s="31">
        <f t="shared" si="37"/>
        <v>5.2604022633648002E-2</v>
      </c>
      <c r="H379">
        <v>0.28429982598866499</v>
      </c>
      <c r="I379">
        <v>1.4703430582401001E-2</v>
      </c>
      <c r="J379" s="64">
        <v>0.14832419998938906</v>
      </c>
      <c r="K379" s="63">
        <v>0.53016179602404301</v>
      </c>
      <c r="L379">
        <v>0.19013188803586001</v>
      </c>
      <c r="M379" s="32">
        <f t="shared" si="38"/>
        <v>0.5447307924442345</v>
      </c>
      <c r="N379" s="92">
        <f t="shared" si="39"/>
        <v>0.19013188803586001</v>
      </c>
      <c r="O379" s="50">
        <v>3.5206074138823902</v>
      </c>
      <c r="P379" s="50">
        <v>0.12798483051860199</v>
      </c>
      <c r="Q379" s="77">
        <v>0.10136648019173107</v>
      </c>
      <c r="R379" s="61"/>
      <c r="Y379">
        <v>10228.5645424171</v>
      </c>
      <c r="Z379">
        <v>138.00964972073501</v>
      </c>
      <c r="AA379">
        <v>76647.568939698103</v>
      </c>
      <c r="AB379">
        <v>2064.8954726044199</v>
      </c>
      <c r="AC379">
        <v>1065.6230697501401</v>
      </c>
      <c r="AD379">
        <v>91.0132301394721</v>
      </c>
      <c r="AE379">
        <v>170659.535856081</v>
      </c>
      <c r="AF379">
        <v>7296.0304110862999</v>
      </c>
      <c r="AG379">
        <v>78.959631830661195</v>
      </c>
      <c r="AH379">
        <v>4.1497792478700699</v>
      </c>
      <c r="AI379">
        <v>118.73353667079</v>
      </c>
      <c r="AJ379">
        <v>17.113272449791701</v>
      </c>
      <c r="AK379">
        <v>69.418089256427095</v>
      </c>
      <c r="AL379">
        <v>19.3189250436515</v>
      </c>
      <c r="AM379">
        <v>72.069729120519099</v>
      </c>
      <c r="AN379">
        <v>10.2924506427007</v>
      </c>
      <c r="AO379">
        <v>41.520846899028101</v>
      </c>
      <c r="AP379">
        <v>5.7799615805287798</v>
      </c>
      <c r="AQ379">
        <v>10.974947606149501</v>
      </c>
      <c r="AR379">
        <v>1.29401911443665</v>
      </c>
      <c r="AS379">
        <v>12.208038237627999</v>
      </c>
      <c r="AT379">
        <v>0.218990355467192</v>
      </c>
      <c r="AU379">
        <v>1.9130069086033099</v>
      </c>
      <c r="AV379">
        <v>3.5195077620603997E-2</v>
      </c>
      <c r="AW379">
        <v>1.74746523569609</v>
      </c>
      <c r="AX379">
        <v>0.49968851687634203</v>
      </c>
    </row>
    <row r="380" spans="1:50" x14ac:dyDescent="0.25">
      <c r="A380" t="s">
        <v>1258</v>
      </c>
      <c r="B380">
        <v>2969.7628757020402</v>
      </c>
      <c r="C380">
        <v>15866.5977675261</v>
      </c>
      <c r="D380" s="63">
        <v>0.100685579206108</v>
      </c>
      <c r="E380">
        <v>2.6584451802442999E-2</v>
      </c>
      <c r="F380" s="31">
        <f t="shared" si="36"/>
        <v>0.1034524474603271</v>
      </c>
      <c r="G380" s="31">
        <f t="shared" si="37"/>
        <v>2.6584451802442999E-2</v>
      </c>
      <c r="H380">
        <v>0.27540729060160302</v>
      </c>
      <c r="I380">
        <v>6.5185966697510001E-3</v>
      </c>
      <c r="J380" s="64">
        <v>8.9643383721830575E-2</v>
      </c>
      <c r="K380" s="63">
        <v>0.36362425398541498</v>
      </c>
      <c r="L380">
        <v>9.3931355010833995E-2</v>
      </c>
      <c r="M380" s="32">
        <f t="shared" si="38"/>
        <v>0.37361675154811769</v>
      </c>
      <c r="N380" s="92">
        <f t="shared" si="39"/>
        <v>9.3931355010833995E-2</v>
      </c>
      <c r="O380" s="50">
        <v>3.6481133198229898</v>
      </c>
      <c r="P380" s="50">
        <v>8.2414039528155E-2</v>
      </c>
      <c r="Q380" s="77">
        <v>8.745308562608714E-2</v>
      </c>
      <c r="R380" s="61"/>
      <c r="Y380">
        <v>10347.112190387899</v>
      </c>
      <c r="Z380">
        <v>136.121453643341</v>
      </c>
      <c r="AA380">
        <v>65004.724497761403</v>
      </c>
      <c r="AB380">
        <v>1056.8292738392799</v>
      </c>
      <c r="AC380">
        <v>816.94253086493597</v>
      </c>
      <c r="AD380">
        <v>49.434063294890599</v>
      </c>
      <c r="AE380">
        <v>174040.63040114701</v>
      </c>
      <c r="AF380">
        <v>7318.4476359844502</v>
      </c>
      <c r="AG380">
        <v>39.001037449301599</v>
      </c>
      <c r="AH380">
        <v>1.38205477228369</v>
      </c>
      <c r="AI380">
        <v>125.405028969085</v>
      </c>
      <c r="AJ380">
        <v>18.208189349729999</v>
      </c>
      <c r="AK380">
        <v>153.76212187842</v>
      </c>
      <c r="AL380">
        <v>36.422040987699397</v>
      </c>
      <c r="AM380">
        <v>24.178496442053898</v>
      </c>
      <c r="AN380">
        <v>0.474722151140477</v>
      </c>
      <c r="AO380">
        <v>14.807895521680001</v>
      </c>
      <c r="AP380">
        <v>0.35915822811975001</v>
      </c>
      <c r="AQ380">
        <v>4.0441474934697004</v>
      </c>
      <c r="AR380">
        <v>0.189323215097986</v>
      </c>
      <c r="AS380">
        <v>17.208486731144099</v>
      </c>
      <c r="AT380">
        <v>0.31932695091771801</v>
      </c>
      <c r="AU380">
        <v>2.7354094516919498</v>
      </c>
      <c r="AV380">
        <v>5.2852805303027002E-2</v>
      </c>
      <c r="AW380">
        <v>3.8483984139079799</v>
      </c>
      <c r="AX380">
        <v>0.89806301383354004</v>
      </c>
    </row>
    <row r="381" spans="1:50" x14ac:dyDescent="0.25">
      <c r="A381" t="s">
        <v>1259</v>
      </c>
      <c r="B381">
        <v>4772.8542620546796</v>
      </c>
      <c r="C381">
        <v>24669.2538695572</v>
      </c>
      <c r="D381" s="63">
        <v>3.9183988762467002E-2</v>
      </c>
      <c r="E381">
        <v>2.1731948702049E-2</v>
      </c>
      <c r="F381" s="31">
        <f t="shared" si="36"/>
        <v>4.0260775879702657E-2</v>
      </c>
      <c r="G381" s="31">
        <f t="shared" si="37"/>
        <v>2.1731948702049E-2</v>
      </c>
      <c r="H381">
        <v>0.28069985927808699</v>
      </c>
      <c r="I381">
        <v>1.4597514116009999E-2</v>
      </c>
      <c r="J381" s="64">
        <v>9.3766278803226757E-2</v>
      </c>
      <c r="K381" s="63">
        <v>0.13958078095671</v>
      </c>
      <c r="L381">
        <v>7.5267920375919006E-2</v>
      </c>
      <c r="M381" s="32">
        <f t="shared" si="38"/>
        <v>0.14341650037922687</v>
      </c>
      <c r="N381" s="92">
        <f t="shared" si="39"/>
        <v>7.5267920375919006E-2</v>
      </c>
      <c r="O381" s="50">
        <v>3.5625428470094098</v>
      </c>
      <c r="P381" s="50">
        <v>0.102244746448686</v>
      </c>
      <c r="Q381" s="77">
        <v>5.3222664506755848E-2</v>
      </c>
      <c r="R381" s="61"/>
      <c r="Y381">
        <v>11606.8515916133</v>
      </c>
      <c r="Z381">
        <v>123.886240871399</v>
      </c>
      <c r="AA381">
        <v>59936.300825115897</v>
      </c>
      <c r="AB381">
        <v>818.39433342660595</v>
      </c>
      <c r="AC381">
        <v>433.53966955828997</v>
      </c>
      <c r="AD381">
        <v>28.487483812712298</v>
      </c>
      <c r="AE381">
        <v>183328.06252269199</v>
      </c>
      <c r="AF381">
        <v>7660.2056536456303</v>
      </c>
      <c r="AG381">
        <v>8.2375813963957292</v>
      </c>
      <c r="AH381">
        <v>0.35543202174658201</v>
      </c>
      <c r="AI381">
        <v>127.62166749313</v>
      </c>
      <c r="AJ381">
        <v>18.243612455901602</v>
      </c>
      <c r="AK381">
        <v>249.868962517634</v>
      </c>
      <c r="AL381">
        <v>68.359935163102506</v>
      </c>
      <c r="AM381">
        <v>8.9990325468328997E-2</v>
      </c>
      <c r="AN381">
        <v>2.1141666615198E-2</v>
      </c>
      <c r="AO381">
        <v>7.0738458625457995E-2</v>
      </c>
      <c r="AP381">
        <v>1.8297998713856001E-2</v>
      </c>
      <c r="AQ381">
        <v>0.22060212968337001</v>
      </c>
      <c r="AR381">
        <v>3.4743642115520001E-2</v>
      </c>
      <c r="AS381">
        <v>12.7550395466026</v>
      </c>
      <c r="AT381">
        <v>0.218566194621541</v>
      </c>
      <c r="AU381">
        <v>1.7982233211149901</v>
      </c>
      <c r="AV381">
        <v>3.0031591632552999E-2</v>
      </c>
      <c r="AW381">
        <v>6.1868155051026097</v>
      </c>
      <c r="AX381">
        <v>1.67991914611483</v>
      </c>
    </row>
    <row r="382" spans="1:50" x14ac:dyDescent="0.25">
      <c r="A382" t="s">
        <v>1260</v>
      </c>
      <c r="B382">
        <v>137.794175978178</v>
      </c>
      <c r="C382">
        <v>616.61081186485205</v>
      </c>
      <c r="D382" s="63">
        <v>9.7336088500416995</v>
      </c>
      <c r="E382">
        <v>1.1204680957739199</v>
      </c>
      <c r="F382" s="31">
        <f t="shared" si="36"/>
        <v>10.001091180068684</v>
      </c>
      <c r="G382" s="31">
        <f t="shared" si="37"/>
        <v>1.1204680957739199</v>
      </c>
      <c r="H382">
        <v>0.34576437223289602</v>
      </c>
      <c r="I382">
        <v>5.4905634873799999E-2</v>
      </c>
      <c r="J382" s="64">
        <v>0.72491807521027063</v>
      </c>
      <c r="K382" s="63">
        <v>27.535436880211599</v>
      </c>
      <c r="L382">
        <v>3.1377529607660302</v>
      </c>
      <c r="M382" s="32">
        <f t="shared" si="38"/>
        <v>28.29211849013662</v>
      </c>
      <c r="N382" s="92">
        <f t="shared" si="39"/>
        <v>3.1377529607660302</v>
      </c>
      <c r="O382" s="50">
        <v>2.9450946549117401</v>
      </c>
      <c r="P382" s="50">
        <v>0.48098783471248802</v>
      </c>
      <c r="Q382" s="77">
        <v>0.69773730253003441</v>
      </c>
      <c r="R382" s="61"/>
      <c r="Y382">
        <v>11924.6185613376</v>
      </c>
      <c r="Z382">
        <v>123.001144665266</v>
      </c>
      <c r="AA382">
        <v>55678.860573736201</v>
      </c>
      <c r="AB382">
        <v>753.18800103584101</v>
      </c>
      <c r="AC382">
        <v>443.29104006646099</v>
      </c>
      <c r="AD382">
        <v>77.380343916573594</v>
      </c>
      <c r="AE382">
        <v>187721.08578873001</v>
      </c>
      <c r="AF382">
        <v>7817.6169138914902</v>
      </c>
      <c r="AG382">
        <v>1.5415439718802999E-2</v>
      </c>
      <c r="AH382">
        <v>5.0913521478329997E-3</v>
      </c>
      <c r="AI382">
        <v>345.18266672731198</v>
      </c>
      <c r="AJ382">
        <v>46.785508882625301</v>
      </c>
      <c r="AK382">
        <v>6.8110046666551396</v>
      </c>
      <c r="AL382">
        <v>0.47574126818395301</v>
      </c>
      <c r="AM382">
        <v>1.2351212806731999E-2</v>
      </c>
      <c r="AN382">
        <v>7.9239575068679995E-3</v>
      </c>
      <c r="AO382">
        <v>5.3994134446981E-2</v>
      </c>
      <c r="AP382">
        <v>1.6170610757772999E-2</v>
      </c>
      <c r="AQ382">
        <v>0.46533499613698198</v>
      </c>
      <c r="AR382">
        <v>5.1292500062242001E-2</v>
      </c>
      <c r="AS382">
        <v>60.172156056260903</v>
      </c>
      <c r="AT382">
        <v>0.68671480337327695</v>
      </c>
      <c r="AU382">
        <v>9.8469197947231493</v>
      </c>
      <c r="AV382">
        <v>0.116608599998828</v>
      </c>
      <c r="AW382">
        <v>0.15809547798848</v>
      </c>
      <c r="AX382">
        <v>0.10926786923588599</v>
      </c>
    </row>
    <row r="383" spans="1:50" x14ac:dyDescent="0.25">
      <c r="A383" t="s">
        <v>1261</v>
      </c>
      <c r="B383">
        <v>4350.88912589549</v>
      </c>
      <c r="C383">
        <v>22340.646256765402</v>
      </c>
      <c r="D383" s="63">
        <v>0.16329606778108099</v>
      </c>
      <c r="E383">
        <v>0.13247636458843401</v>
      </c>
      <c r="F383" s="31">
        <f t="shared" si="36"/>
        <v>0.16778349000723106</v>
      </c>
      <c r="G383" s="31">
        <f t="shared" si="37"/>
        <v>0.13247636458843401</v>
      </c>
      <c r="H383">
        <v>0.28611175018555401</v>
      </c>
      <c r="I383">
        <v>5.8971324683147003E-2</v>
      </c>
      <c r="J383" s="64">
        <v>0.25406363926308856</v>
      </c>
      <c r="K383" s="63">
        <v>0.57039074693060599</v>
      </c>
      <c r="L383">
        <v>0.30491665719884797</v>
      </c>
      <c r="M383" s="32">
        <f t="shared" si="38"/>
        <v>0.58606524632392987</v>
      </c>
      <c r="N383" s="92">
        <f t="shared" si="39"/>
        <v>0.30491665719884797</v>
      </c>
      <c r="O383" s="50">
        <v>3.4969763981974999</v>
      </c>
      <c r="P383" s="50">
        <v>0.182841138469853</v>
      </c>
      <c r="Q383" s="77">
        <v>9.7807585350108736E-2</v>
      </c>
      <c r="R383" s="61"/>
      <c r="Y383">
        <v>12283.8893866363</v>
      </c>
      <c r="Z383">
        <v>119.054447311644</v>
      </c>
      <c r="AA383">
        <v>55866.772842769104</v>
      </c>
      <c r="AB383">
        <v>792.62158027978001</v>
      </c>
      <c r="AC383">
        <v>256.19857842666602</v>
      </c>
      <c r="AD383">
        <v>16.272729014276798</v>
      </c>
      <c r="AE383">
        <v>186834.55945959699</v>
      </c>
      <c r="AF383">
        <v>7789.3861183722202</v>
      </c>
      <c r="AG383">
        <v>8.9094477263193E-2</v>
      </c>
      <c r="AH383">
        <v>1.2269491694033E-2</v>
      </c>
      <c r="AI383">
        <v>272.864360606785</v>
      </c>
      <c r="AJ383">
        <v>38.076507568863299</v>
      </c>
      <c r="AK383">
        <v>215.233733827854</v>
      </c>
      <c r="AL383">
        <v>6.21929406173901</v>
      </c>
      <c r="AM383">
        <v>0.80142133152600303</v>
      </c>
      <c r="AN383">
        <v>6.8145212871603994E-2</v>
      </c>
      <c r="AO383">
        <v>0.53213942872041398</v>
      </c>
      <c r="AP383">
        <v>5.5223209088707002E-2</v>
      </c>
      <c r="AQ383">
        <v>0.50192738931532999</v>
      </c>
      <c r="AR383">
        <v>5.3341801952953002E-2</v>
      </c>
      <c r="AS383">
        <v>41.265755727329797</v>
      </c>
      <c r="AT383">
        <v>1.0141362554256499</v>
      </c>
      <c r="AU383">
        <v>6.7633543024477403</v>
      </c>
      <c r="AV383">
        <v>0.18283046414678999</v>
      </c>
      <c r="AW383">
        <v>5.7341346034566101</v>
      </c>
      <c r="AX383">
        <v>1.20149676092109</v>
      </c>
    </row>
    <row r="384" spans="1:50" x14ac:dyDescent="0.25">
      <c r="A384" t="s">
        <v>1262</v>
      </c>
      <c r="B384">
        <v>146.601275302945</v>
      </c>
      <c r="C384">
        <v>780.15008056543502</v>
      </c>
      <c r="D384" s="63">
        <v>2.2758367859456401</v>
      </c>
      <c r="E384">
        <v>0.43574117476672403</v>
      </c>
      <c r="F384" s="31">
        <f t="shared" si="36"/>
        <v>2.3383774258711143</v>
      </c>
      <c r="G384" s="31">
        <f t="shared" si="37"/>
        <v>0.43574117476672403</v>
      </c>
      <c r="H384">
        <v>0.28593929904131299</v>
      </c>
      <c r="I384">
        <v>3.6519734973298003E-2</v>
      </c>
      <c r="J384" s="64">
        <v>0.66706212399924725</v>
      </c>
      <c r="K384" s="63">
        <v>7.9153444805520703</v>
      </c>
      <c r="L384">
        <v>1.7232942620666301</v>
      </c>
      <c r="M384" s="32">
        <f t="shared" si="38"/>
        <v>8.1328603903490038</v>
      </c>
      <c r="N384" s="92">
        <f t="shared" si="39"/>
        <v>1.7232942620666301</v>
      </c>
      <c r="O384" s="50">
        <v>3.5049372055196901</v>
      </c>
      <c r="P384" s="50">
        <v>0.35982923343332202</v>
      </c>
      <c r="Q384" s="77">
        <v>0.471548731016881</v>
      </c>
      <c r="R384" s="61"/>
      <c r="Y384">
        <v>11541.2545500291</v>
      </c>
      <c r="Z384">
        <v>111.856891452599</v>
      </c>
      <c r="AA384">
        <v>59586.101068219999</v>
      </c>
      <c r="AB384">
        <v>847.81033683963096</v>
      </c>
      <c r="AC384">
        <v>376.03800076741402</v>
      </c>
      <c r="AD384">
        <v>23.740708397868801</v>
      </c>
      <c r="AE384">
        <v>185288.016827502</v>
      </c>
      <c r="AF384">
        <v>7733.1917923721303</v>
      </c>
      <c r="AG384">
        <v>0.22571232919304501</v>
      </c>
      <c r="AH384">
        <v>1.9387894855755001E-2</v>
      </c>
      <c r="AI384">
        <v>180.25699594521501</v>
      </c>
      <c r="AJ384">
        <v>25.517234875288601</v>
      </c>
      <c r="AK384">
        <v>8.8879167429265102</v>
      </c>
      <c r="AL384">
        <v>0.55106057865411595</v>
      </c>
      <c r="AM384">
        <v>3.389687725607E-3</v>
      </c>
      <c r="AN384">
        <v>4.1108275768010002E-3</v>
      </c>
      <c r="AO384">
        <v>2.5687264571671999E-2</v>
      </c>
      <c r="AP384">
        <v>1.1039901709834999E-2</v>
      </c>
      <c r="AQ384">
        <v>0.22661642197064299</v>
      </c>
      <c r="AR384">
        <v>3.5264623466121997E-2</v>
      </c>
      <c r="AS384">
        <v>20.531917426731599</v>
      </c>
      <c r="AT384">
        <v>0.26758636411994302</v>
      </c>
      <c r="AU384">
        <v>2.9299096516156999</v>
      </c>
      <c r="AV384">
        <v>3.4810323933171003E-2</v>
      </c>
      <c r="AW384">
        <v>0.19607870883206499</v>
      </c>
      <c r="AX384">
        <v>0.108325762809019</v>
      </c>
    </row>
    <row r="385" spans="1:50" x14ac:dyDescent="0.25">
      <c r="A385" t="s">
        <v>1263</v>
      </c>
      <c r="B385">
        <v>398.71392040669298</v>
      </c>
      <c r="C385">
        <v>1956.58419552092</v>
      </c>
      <c r="D385" s="63">
        <v>1.0006782341101199</v>
      </c>
      <c r="E385">
        <v>0.352989959852961</v>
      </c>
      <c r="F385" s="31">
        <f t="shared" si="36"/>
        <v>1.0281771556088934</v>
      </c>
      <c r="G385" s="31">
        <f t="shared" si="37"/>
        <v>0.352989959852961</v>
      </c>
      <c r="H385">
        <v>0.29589026321299</v>
      </c>
      <c r="I385">
        <v>3.4551438084023001E-2</v>
      </c>
      <c r="J385" s="64">
        <v>0.33103015283726078</v>
      </c>
      <c r="K385" s="63">
        <v>3.3841027694721499</v>
      </c>
      <c r="L385">
        <v>0.99299675428511303</v>
      </c>
      <c r="M385" s="32">
        <f t="shared" si="38"/>
        <v>3.4770988727442997</v>
      </c>
      <c r="N385" s="92">
        <f t="shared" si="39"/>
        <v>0.99299675428511303</v>
      </c>
      <c r="O385" s="50">
        <v>3.3776674754449698</v>
      </c>
      <c r="P385" s="50">
        <v>0.19399830948320801</v>
      </c>
      <c r="Q385" s="77">
        <v>0.19573873079195483</v>
      </c>
      <c r="R385" s="61"/>
      <c r="Y385">
        <v>11284.1438527757</v>
      </c>
      <c r="Z385">
        <v>109.36499568604199</v>
      </c>
      <c r="AA385">
        <v>59806.406281012903</v>
      </c>
      <c r="AB385">
        <v>798.59926122357297</v>
      </c>
      <c r="AC385">
        <v>343.31031320389701</v>
      </c>
      <c r="AD385">
        <v>21.5712068296857</v>
      </c>
      <c r="AE385">
        <v>182499.59701238299</v>
      </c>
      <c r="AF385">
        <v>7600.1687843851096</v>
      </c>
      <c r="AG385">
        <v>8.3405084998958099</v>
      </c>
      <c r="AH385">
        <v>1.1205491706405299</v>
      </c>
      <c r="AI385">
        <v>212.851651409943</v>
      </c>
      <c r="AJ385">
        <v>29.632625788563502</v>
      </c>
      <c r="AK385">
        <v>20.771392174643601</v>
      </c>
      <c r="AL385">
        <v>4.84271468555258</v>
      </c>
      <c r="AM385">
        <v>50.780673272936603</v>
      </c>
      <c r="AN385">
        <v>7.52610171427028</v>
      </c>
      <c r="AO385">
        <v>30.089955736556799</v>
      </c>
      <c r="AP385">
        <v>4.3810866014911003</v>
      </c>
      <c r="AQ385">
        <v>7.3804478412095298</v>
      </c>
      <c r="AR385">
        <v>1.0404689469294599</v>
      </c>
      <c r="AS385">
        <v>24.482547171298499</v>
      </c>
      <c r="AT385">
        <v>0.29328549324617897</v>
      </c>
      <c r="AU385">
        <v>3.5723100383503201</v>
      </c>
      <c r="AV385">
        <v>3.8878827888531003E-2</v>
      </c>
      <c r="AW385">
        <v>0.48183545050073701</v>
      </c>
      <c r="AX385">
        <v>0.113395485170368</v>
      </c>
    </row>
    <row r="386" spans="1:50" x14ac:dyDescent="0.25">
      <c r="A386" t="s">
        <v>1264</v>
      </c>
      <c r="B386">
        <v>301.25665770133901</v>
      </c>
      <c r="C386">
        <v>1476.327719094</v>
      </c>
      <c r="D386" s="63">
        <v>1.5844942689752901</v>
      </c>
      <c r="E386">
        <v>0.319993099906346</v>
      </c>
      <c r="F386" s="31">
        <f t="shared" si="36"/>
        <v>1.6280366205850016</v>
      </c>
      <c r="G386" s="31">
        <f t="shared" si="37"/>
        <v>0.319993099906346</v>
      </c>
      <c r="H386">
        <v>0.30015816362282</v>
      </c>
      <c r="I386">
        <v>1.2012586500286001E-2</v>
      </c>
      <c r="J386" s="64">
        <v>0.19816932375620092</v>
      </c>
      <c r="K386" s="63">
        <v>5.2910138027775302</v>
      </c>
      <c r="L386">
        <v>1.2971967863930001</v>
      </c>
      <c r="M386" s="32">
        <f t="shared" si="38"/>
        <v>5.436412361726795</v>
      </c>
      <c r="N386" s="92">
        <f t="shared" si="39"/>
        <v>1.2971967863930001</v>
      </c>
      <c r="O386" s="50">
        <v>3.32812776285762</v>
      </c>
      <c r="P386" s="50">
        <v>0.39512618699885499</v>
      </c>
      <c r="Q386" s="77">
        <v>0.48424913531887337</v>
      </c>
      <c r="R386" s="61"/>
      <c r="Y386">
        <v>12413.837826761101</v>
      </c>
      <c r="Z386">
        <v>170.015798199617</v>
      </c>
      <c r="AA386">
        <v>56309.8297128509</v>
      </c>
      <c r="AB386">
        <v>820.89069232098905</v>
      </c>
      <c r="AC386">
        <v>330.75990794936098</v>
      </c>
      <c r="AD386">
        <v>20.7460230386082</v>
      </c>
      <c r="AE386">
        <v>184608.71532766201</v>
      </c>
      <c r="AF386">
        <v>7734.3801324977003</v>
      </c>
      <c r="AG386">
        <v>0.31020246700799697</v>
      </c>
      <c r="AH386">
        <v>2.5926025245018001E-2</v>
      </c>
      <c r="AI386">
        <v>235.49923008021099</v>
      </c>
      <c r="AJ386">
        <v>32.394203469515503</v>
      </c>
      <c r="AK386">
        <v>15.6858277027704</v>
      </c>
      <c r="AL386">
        <v>0.78218980508328995</v>
      </c>
      <c r="AM386">
        <v>0.85599538428454303</v>
      </c>
      <c r="AN386">
        <v>7.6102647714160004E-2</v>
      </c>
      <c r="AO386">
        <v>0.71172898731215195</v>
      </c>
      <c r="AP386">
        <v>7.2040216738959995E-2</v>
      </c>
      <c r="AQ386">
        <v>0.64161526686988202</v>
      </c>
      <c r="AR386">
        <v>7.3676697189323001E-2</v>
      </c>
      <c r="AS386">
        <v>27.424265030774801</v>
      </c>
      <c r="AT386">
        <v>0.37874579352066601</v>
      </c>
      <c r="AU386">
        <v>4.2394824949960501</v>
      </c>
      <c r="AV386">
        <v>5.8586952721316997E-2</v>
      </c>
      <c r="AW386">
        <v>0.37135059278614901</v>
      </c>
      <c r="AX386">
        <v>0.154445569985835</v>
      </c>
    </row>
    <row r="387" spans="1:50" x14ac:dyDescent="0.25">
      <c r="A387" t="s">
        <v>1265</v>
      </c>
      <c r="B387">
        <v>553.17321558442598</v>
      </c>
      <c r="C387">
        <v>2834.2674318270101</v>
      </c>
      <c r="D387" s="63">
        <v>0.93033920593082098</v>
      </c>
      <c r="E387">
        <v>0.14799844943335599</v>
      </c>
      <c r="F387" s="31">
        <f t="shared" si="36"/>
        <v>0.95590519099881188</v>
      </c>
      <c r="G387" s="31">
        <f t="shared" si="37"/>
        <v>0.14799844943335599</v>
      </c>
      <c r="H387">
        <v>0.29149678352119501</v>
      </c>
      <c r="I387">
        <v>1.9427428725778999E-2</v>
      </c>
      <c r="J387" s="64">
        <v>0.41895339606062021</v>
      </c>
      <c r="K387" s="63">
        <v>3.1790646018869202</v>
      </c>
      <c r="L387">
        <v>0.50448687637696998</v>
      </c>
      <c r="M387" s="32">
        <f t="shared" si="38"/>
        <v>3.2664261981992051</v>
      </c>
      <c r="N387" s="92">
        <f t="shared" si="39"/>
        <v>0.50448687637696998</v>
      </c>
      <c r="O387" s="50">
        <v>3.4408689784695698</v>
      </c>
      <c r="P387" s="50">
        <v>0.18818213838095799</v>
      </c>
      <c r="Q387" s="77">
        <v>0.344635287891494</v>
      </c>
      <c r="R387" s="61"/>
      <c r="Y387">
        <v>11657.835176504401</v>
      </c>
      <c r="Z387">
        <v>113.624757121592</v>
      </c>
      <c r="AA387">
        <v>57770.686617774802</v>
      </c>
      <c r="AB387">
        <v>785.28402079816794</v>
      </c>
      <c r="AC387">
        <v>6321.69747450881</v>
      </c>
      <c r="AD387">
        <v>474.17151889331802</v>
      </c>
      <c r="AE387">
        <v>187813.52358859201</v>
      </c>
      <c r="AF387">
        <v>7865.82487085309</v>
      </c>
      <c r="AG387">
        <v>3.4284326032971997E-2</v>
      </c>
      <c r="AH387">
        <v>7.4618985297899999E-3</v>
      </c>
      <c r="AI387">
        <v>227.33394260076599</v>
      </c>
      <c r="AJ387">
        <v>31.6322589517602</v>
      </c>
      <c r="AK387">
        <v>26.321755944980499</v>
      </c>
      <c r="AL387">
        <v>1.0994291965219301</v>
      </c>
      <c r="AM387">
        <v>0.36834319818832001</v>
      </c>
      <c r="AN387">
        <v>4.2677826637492998E-2</v>
      </c>
      <c r="AO387">
        <v>0.20472429216747901</v>
      </c>
      <c r="AP387">
        <v>3.1063263335929001E-2</v>
      </c>
      <c r="AQ387">
        <v>0.277762145567233</v>
      </c>
      <c r="AR387">
        <v>3.8865550457976003E-2</v>
      </c>
      <c r="AS387">
        <v>29.562160322978698</v>
      </c>
      <c r="AT387">
        <v>0.35623098594462099</v>
      </c>
      <c r="AU387">
        <v>4.5466025698233503</v>
      </c>
      <c r="AV387">
        <v>4.9408153296421002E-2</v>
      </c>
      <c r="AW387">
        <v>0.70442602554623002</v>
      </c>
      <c r="AX387">
        <v>0.31446178828726101</v>
      </c>
    </row>
    <row r="388" spans="1:50" x14ac:dyDescent="0.25">
      <c r="A388" t="s">
        <v>1266</v>
      </c>
      <c r="B388">
        <v>75.571538511537597</v>
      </c>
      <c r="C388">
        <v>276.08716965920598</v>
      </c>
      <c r="D388" s="63">
        <v>13.0181519876924</v>
      </c>
      <c r="E388">
        <v>1.7457795961626601</v>
      </c>
      <c r="F388" s="31">
        <f t="shared" si="36"/>
        <v>13.375894494090579</v>
      </c>
      <c r="G388" s="31">
        <f t="shared" si="37"/>
        <v>1.7457795961626601</v>
      </c>
      <c r="H388">
        <v>0.39751206787309201</v>
      </c>
      <c r="I388">
        <v>5.3382265461167998E-2</v>
      </c>
      <c r="J388" s="64">
        <v>0.99860421033513436</v>
      </c>
      <c r="K388" s="63">
        <v>32.784011454642297</v>
      </c>
      <c r="L388">
        <v>4.6122326055984999</v>
      </c>
      <c r="M388" s="32">
        <f t="shared" si="38"/>
        <v>33.684925381492924</v>
      </c>
      <c r="N388" s="92">
        <f t="shared" si="39"/>
        <v>4.6122326055984999</v>
      </c>
      <c r="O388" s="50">
        <v>2.5207032825761102</v>
      </c>
      <c r="P388" s="50">
        <v>0.299719169830585</v>
      </c>
      <c r="Q388" s="77">
        <v>0.84516924529720228</v>
      </c>
      <c r="R388" s="61"/>
      <c r="Y388">
        <v>12316.078597173</v>
      </c>
      <c r="Z388">
        <v>123.247289527617</v>
      </c>
      <c r="AA388">
        <v>56573.845116451303</v>
      </c>
      <c r="AB388">
        <v>762.40750544947798</v>
      </c>
      <c r="AC388">
        <v>419.59027170957597</v>
      </c>
      <c r="AD388">
        <v>25.571223635949899</v>
      </c>
      <c r="AE388">
        <v>183838.575566616</v>
      </c>
      <c r="AF388">
        <v>7671.7370389219404</v>
      </c>
      <c r="AG388">
        <v>18.670001679943599</v>
      </c>
      <c r="AH388">
        <v>1.5142615534837101</v>
      </c>
      <c r="AI388">
        <v>273.23431046908001</v>
      </c>
      <c r="AJ388">
        <v>37.293339767436301</v>
      </c>
      <c r="AK388">
        <v>3.6810598354448398</v>
      </c>
      <c r="AL388">
        <v>0.33784536334526599</v>
      </c>
      <c r="AM388">
        <v>0.40567891210879198</v>
      </c>
      <c r="AN388">
        <v>5.4695131641958002E-2</v>
      </c>
      <c r="AO388">
        <v>0.35745622593201798</v>
      </c>
      <c r="AP388">
        <v>4.1866735389058003E-2</v>
      </c>
      <c r="AQ388">
        <v>0.551825629511139</v>
      </c>
      <c r="AR388">
        <v>6.2506779956384997E-2</v>
      </c>
      <c r="AS388">
        <v>41.449088270943598</v>
      </c>
      <c r="AT388">
        <v>0.52347085569146401</v>
      </c>
      <c r="AU388">
        <v>6.83069046024585</v>
      </c>
      <c r="AV388">
        <v>6.9579943920049001E-2</v>
      </c>
      <c r="AW388">
        <v>7.1062351014423999E-2</v>
      </c>
      <c r="AX388">
        <v>2.5922191784127E-2</v>
      </c>
    </row>
    <row r="389" spans="1:50" x14ac:dyDescent="0.25">
      <c r="A389" t="s">
        <v>1267</v>
      </c>
      <c r="B389">
        <v>2460.94902119278</v>
      </c>
      <c r="C389">
        <v>12739.7566052456</v>
      </c>
      <c r="D389" s="63">
        <v>0.24323722405145201</v>
      </c>
      <c r="E389">
        <v>0.216979892989144</v>
      </c>
      <c r="F389" s="31">
        <f t="shared" si="36"/>
        <v>0.2499214519098891</v>
      </c>
      <c r="G389" s="31">
        <f t="shared" si="37"/>
        <v>0.216979892989144</v>
      </c>
      <c r="H389">
        <v>0.28245817169700099</v>
      </c>
      <c r="I389">
        <v>3.5945530439878998E-2</v>
      </c>
      <c r="J389" s="64">
        <v>0.14265969816054663</v>
      </c>
      <c r="K389" s="63">
        <v>0.86134129862643305</v>
      </c>
      <c r="L389">
        <v>0.64665128663292903</v>
      </c>
      <c r="M389" s="32">
        <f t="shared" si="38"/>
        <v>0.88501120164540237</v>
      </c>
      <c r="N389" s="92">
        <f t="shared" si="39"/>
        <v>0.64665128663292903</v>
      </c>
      <c r="O389" s="50">
        <v>3.5397069854980101</v>
      </c>
      <c r="P389" s="50">
        <v>0.15484249816783499</v>
      </c>
      <c r="Q389" s="77">
        <v>5.8267714188639193E-2</v>
      </c>
      <c r="R389" s="61"/>
      <c r="Y389">
        <v>11868.183102131999</v>
      </c>
      <c r="Z389">
        <v>117.025943300969</v>
      </c>
      <c r="AA389">
        <v>56018.715259936303</v>
      </c>
      <c r="AB389">
        <v>780.47508681568399</v>
      </c>
      <c r="AC389">
        <v>244.149686740319</v>
      </c>
      <c r="AD389">
        <v>15.733950310822401</v>
      </c>
      <c r="AE389">
        <v>186216.51093433099</v>
      </c>
      <c r="AF389">
        <v>7754.9591161244098</v>
      </c>
      <c r="AG389">
        <v>5.5222308638197903</v>
      </c>
      <c r="AH389">
        <v>0.91135798724276895</v>
      </c>
      <c r="AI389">
        <v>272.65027465464198</v>
      </c>
      <c r="AJ389">
        <v>37.633736451908298</v>
      </c>
      <c r="AK389">
        <v>117.254194387209</v>
      </c>
      <c r="AL389">
        <v>17.5052892106855</v>
      </c>
      <c r="AM389">
        <v>1.0555990666936299</v>
      </c>
      <c r="AN389">
        <v>0.39963634426684402</v>
      </c>
      <c r="AO389">
        <v>0.91044054703660504</v>
      </c>
      <c r="AP389">
        <v>0.24940648001763799</v>
      </c>
      <c r="AQ389">
        <v>0.66896960044980103</v>
      </c>
      <c r="AR389">
        <v>7.5458485503271999E-2</v>
      </c>
      <c r="AS389">
        <v>35.807507349236097</v>
      </c>
      <c r="AT389">
        <v>0.411159288387898</v>
      </c>
      <c r="AU389">
        <v>5.4449330619648304</v>
      </c>
      <c r="AV389">
        <v>5.9115731808541003E-2</v>
      </c>
      <c r="AW389">
        <v>3.0695740454193099</v>
      </c>
      <c r="AX389">
        <v>0.45478080979330099</v>
      </c>
    </row>
    <row r="390" spans="1:50" x14ac:dyDescent="0.25">
      <c r="A390" t="s">
        <v>1268</v>
      </c>
      <c r="B390">
        <v>116.818213135836</v>
      </c>
      <c r="C390">
        <v>542.00398136535603</v>
      </c>
      <c r="D390" s="63">
        <v>4.3939249982324604</v>
      </c>
      <c r="E390">
        <v>0.66373273754423501</v>
      </c>
      <c r="F390" s="31">
        <f t="shared" si="36"/>
        <v>4.5146713025680825</v>
      </c>
      <c r="G390" s="31">
        <f t="shared" si="37"/>
        <v>0.66373273754423501</v>
      </c>
      <c r="H390">
        <v>0.31280750578846001</v>
      </c>
      <c r="I390">
        <v>2.0057304970224999E-2</v>
      </c>
      <c r="J390" s="64">
        <v>0.4244776351019004</v>
      </c>
      <c r="K390" s="63">
        <v>14.0464784995897</v>
      </c>
      <c r="L390">
        <v>2.7276294819521398</v>
      </c>
      <c r="M390" s="32">
        <f t="shared" si="38"/>
        <v>14.432479709996683</v>
      </c>
      <c r="N390" s="92">
        <f t="shared" si="39"/>
        <v>2.7276294819521398</v>
      </c>
      <c r="O390" s="50">
        <v>3.1977876526978002</v>
      </c>
      <c r="P390" s="50">
        <v>0.41885651978725302</v>
      </c>
      <c r="Q390" s="77">
        <v>0.67452451986099515</v>
      </c>
      <c r="R390" s="61"/>
      <c r="Y390">
        <v>11673.7939083194</v>
      </c>
      <c r="Z390">
        <v>117.943477339767</v>
      </c>
      <c r="AA390">
        <v>58145.608126179402</v>
      </c>
      <c r="AB390">
        <v>794.05120262371997</v>
      </c>
      <c r="AC390">
        <v>395.00521107332997</v>
      </c>
      <c r="AD390">
        <v>24.2180662062739</v>
      </c>
      <c r="AE390">
        <v>182990.43039879401</v>
      </c>
      <c r="AF390">
        <v>7639.8017433506502</v>
      </c>
      <c r="AG390">
        <v>19.548090807697399</v>
      </c>
      <c r="AH390">
        <v>0.24295391538274699</v>
      </c>
      <c r="AI390">
        <v>259.90476818585603</v>
      </c>
      <c r="AJ390">
        <v>36.083567291524602</v>
      </c>
      <c r="AK390">
        <v>6.1887598999190496</v>
      </c>
      <c r="AL390">
        <v>2.1906525602500402</v>
      </c>
      <c r="AM390">
        <v>28.558534311767598</v>
      </c>
      <c r="AN390">
        <v>5.1768172391082903</v>
      </c>
      <c r="AO390">
        <v>17.808042733633101</v>
      </c>
      <c r="AP390">
        <v>0.36483984346564402</v>
      </c>
      <c r="AQ390">
        <v>5.3894727332025303</v>
      </c>
      <c r="AR390">
        <v>0.89329048315300497</v>
      </c>
      <c r="AS390">
        <v>28.0883585604202</v>
      </c>
      <c r="AT390">
        <v>0.35619007714486101</v>
      </c>
      <c r="AU390">
        <v>4.3832242833836199</v>
      </c>
      <c r="AV390">
        <v>4.6872908034123001E-2</v>
      </c>
      <c r="AW390">
        <v>0.134901786437539</v>
      </c>
      <c r="AX390">
        <v>5.3636831719606003E-2</v>
      </c>
    </row>
    <row r="391" spans="1:50" x14ac:dyDescent="0.25">
      <c r="A391" t="s">
        <v>1269</v>
      </c>
      <c r="B391">
        <v>53.474483654366502</v>
      </c>
      <c r="C391">
        <v>43.626059830683801</v>
      </c>
      <c r="D391" s="63">
        <v>179.03298472392399</v>
      </c>
      <c r="E391">
        <v>18.147313112378502</v>
      </c>
      <c r="F391" s="31">
        <f t="shared" si="36"/>
        <v>183.952861888028</v>
      </c>
      <c r="G391" s="31">
        <f t="shared" si="37"/>
        <v>18.147313112378502</v>
      </c>
      <c r="H391">
        <v>1.7766559994642701</v>
      </c>
      <c r="I391">
        <v>0.26887784451272001</v>
      </c>
      <c r="J391" s="64">
        <v>0.66977295870945786</v>
      </c>
      <c r="K391" s="63">
        <v>100.394109497152</v>
      </c>
      <c r="L391">
        <v>8.6938334667757005</v>
      </c>
      <c r="M391" s="32">
        <f t="shared" si="38"/>
        <v>103.1529680811568</v>
      </c>
      <c r="N391" s="92">
        <f t="shared" si="39"/>
        <v>8.6938334667757005</v>
      </c>
      <c r="O391" s="50">
        <v>0.56436296341470904</v>
      </c>
      <c r="P391" s="50">
        <v>7.8738157379891996E-2</v>
      </c>
      <c r="Q391" s="77">
        <v>0.62069227887357548</v>
      </c>
      <c r="R391" s="61"/>
      <c r="Y391">
        <v>11633.4215966382</v>
      </c>
      <c r="Z391">
        <v>113.463672516702</v>
      </c>
      <c r="AA391">
        <v>55524.3067833116</v>
      </c>
      <c r="AB391">
        <v>808.29774513801499</v>
      </c>
      <c r="AC391">
        <v>211.870291799265</v>
      </c>
      <c r="AD391">
        <v>14.296699518334099</v>
      </c>
      <c r="AE391">
        <v>186459.95864553901</v>
      </c>
      <c r="AF391">
        <v>7767.9879540007196</v>
      </c>
      <c r="AG391">
        <v>2.8494215997154799</v>
      </c>
      <c r="AH391">
        <v>0.21103442651968099</v>
      </c>
      <c r="AI391">
        <v>406.72117090982499</v>
      </c>
      <c r="AJ391">
        <v>55.347408525889499</v>
      </c>
      <c r="AK391">
        <v>0.73509424192900297</v>
      </c>
      <c r="AL391">
        <v>0.14418975517083499</v>
      </c>
      <c r="AM391">
        <v>0.61210552855155198</v>
      </c>
      <c r="AN391">
        <v>6.4110299131713996E-2</v>
      </c>
      <c r="AO391">
        <v>0.429116257722163</v>
      </c>
      <c r="AP391">
        <v>4.5366357358466003E-2</v>
      </c>
      <c r="AQ391">
        <v>0.37131877092299598</v>
      </c>
      <c r="AR391">
        <v>4.5244401452535998E-2</v>
      </c>
      <c r="AS391">
        <v>84.184975656947003</v>
      </c>
      <c r="AT391">
        <v>0.90448786712067397</v>
      </c>
      <c r="AU391">
        <v>14.251939523093499</v>
      </c>
      <c r="AV391">
        <v>0.13850556049729401</v>
      </c>
      <c r="AW391">
        <v>1.0945774179923E-2</v>
      </c>
      <c r="AX391">
        <v>1.1869847299630001E-3</v>
      </c>
    </row>
    <row r="392" spans="1:50" x14ac:dyDescent="0.25">
      <c r="A392" t="s">
        <v>1270</v>
      </c>
      <c r="B392">
        <v>4466.4978467925102</v>
      </c>
      <c r="C392">
        <v>22680.632694664298</v>
      </c>
      <c r="D392" s="63">
        <v>0.4175831886293</v>
      </c>
      <c r="E392">
        <v>0.110331037359927</v>
      </c>
      <c r="F392" s="31">
        <f t="shared" si="36"/>
        <v>0.42905849300976978</v>
      </c>
      <c r="G392" s="31">
        <f t="shared" si="37"/>
        <v>0.110331037359927</v>
      </c>
      <c r="H392">
        <v>0.28567299189609102</v>
      </c>
      <c r="I392">
        <v>4.5372485630129997E-3</v>
      </c>
      <c r="J392" s="64">
        <v>6.0113040246964976E-2</v>
      </c>
      <c r="K392" s="63">
        <v>1.4600010205654801</v>
      </c>
      <c r="L392">
        <v>0.35411498612552</v>
      </c>
      <c r="M392" s="32">
        <f t="shared" si="38"/>
        <v>1.500122262423371</v>
      </c>
      <c r="N392" s="92">
        <f t="shared" si="39"/>
        <v>0.35411498612552</v>
      </c>
      <c r="O392" s="50">
        <v>3.49722419305796</v>
      </c>
      <c r="P392" s="50">
        <v>5.1856520566161003E-2</v>
      </c>
      <c r="Q392" s="77">
        <v>6.1134836101395591E-2</v>
      </c>
      <c r="R392" s="61"/>
      <c r="Y392">
        <v>11559.361008691199</v>
      </c>
      <c r="Z392">
        <v>118.79968412435301</v>
      </c>
      <c r="AA392">
        <v>56596.107632236999</v>
      </c>
      <c r="AB392">
        <v>791.10107626051797</v>
      </c>
      <c r="AC392">
        <v>225.65636390490701</v>
      </c>
      <c r="AD392">
        <v>14.2310891882966</v>
      </c>
      <c r="AE392">
        <v>185903.31350183699</v>
      </c>
      <c r="AF392">
        <v>7812.7447766386704</v>
      </c>
      <c r="AG392">
        <v>1.6818675684384998E-2</v>
      </c>
      <c r="AH392">
        <v>5.1109472638929997E-3</v>
      </c>
      <c r="AI392">
        <v>438.378817444557</v>
      </c>
      <c r="AJ392">
        <v>59.062211927234401</v>
      </c>
      <c r="AK392">
        <v>213.551721427617</v>
      </c>
      <c r="AL392">
        <v>24.1405063856207</v>
      </c>
      <c r="AM392">
        <v>0.21682092821712901</v>
      </c>
      <c r="AN392">
        <v>3.1972243372781997E-2</v>
      </c>
      <c r="AO392">
        <v>0.18121786361022699</v>
      </c>
      <c r="AP392">
        <v>2.8552952884443001E-2</v>
      </c>
      <c r="AQ392">
        <v>0.43173792118653997</v>
      </c>
      <c r="AR392">
        <v>4.7519801971403E-2</v>
      </c>
      <c r="AS392">
        <v>94.002745892358305</v>
      </c>
      <c r="AT392">
        <v>1.1115238190305901</v>
      </c>
      <c r="AU392">
        <v>16.471916963584501</v>
      </c>
      <c r="AV392">
        <v>0.19374961326162601</v>
      </c>
      <c r="AW392">
        <v>5.37857401667834</v>
      </c>
      <c r="AX392">
        <v>0.59485593814784199</v>
      </c>
    </row>
    <row r="393" spans="1:50" x14ac:dyDescent="0.25">
      <c r="A393" t="s">
        <v>1271</v>
      </c>
      <c r="B393">
        <v>10441.380569609801</v>
      </c>
      <c r="C393">
        <v>53617.187559835103</v>
      </c>
      <c r="D393" s="63">
        <v>0.166410398369713</v>
      </c>
      <c r="E393">
        <v>2.2178303387054E-2</v>
      </c>
      <c r="F393" s="31">
        <f t="shared" si="36"/>
        <v>0.17098340328314332</v>
      </c>
      <c r="G393" s="31">
        <f t="shared" si="37"/>
        <v>2.2178303387054E-2</v>
      </c>
      <c r="H393">
        <v>0.28237657316576098</v>
      </c>
      <c r="I393">
        <v>4.206591339052E-3</v>
      </c>
      <c r="J393" s="64">
        <v>0.11177734763693635</v>
      </c>
      <c r="K393" s="63">
        <v>0.58961016230430796</v>
      </c>
      <c r="L393">
        <v>7.5913079763869004E-2</v>
      </c>
      <c r="M393" s="32">
        <f t="shared" si="38"/>
        <v>0.60581281667952147</v>
      </c>
      <c r="N393" s="92">
        <f t="shared" si="39"/>
        <v>7.5913079763869004E-2</v>
      </c>
      <c r="O393" s="50">
        <v>3.5381152825139401</v>
      </c>
      <c r="P393" s="50">
        <v>4.5647408128727002E-2</v>
      </c>
      <c r="Q393" s="77">
        <v>0.10020571543582592</v>
      </c>
      <c r="R393" s="61"/>
      <c r="Y393">
        <v>11647.7022664254</v>
      </c>
      <c r="Z393">
        <v>113.255508115724</v>
      </c>
      <c r="AA393">
        <v>56542.308035804097</v>
      </c>
      <c r="AB393">
        <v>788.47859480255704</v>
      </c>
      <c r="AC393">
        <v>255.87897416721901</v>
      </c>
      <c r="AD393">
        <v>15.909341410535401</v>
      </c>
      <c r="AE393">
        <v>186594.57728820099</v>
      </c>
      <c r="AF393">
        <v>7776.6634463079899</v>
      </c>
      <c r="AG393">
        <v>5.3926839234750001E-3</v>
      </c>
      <c r="AH393">
        <v>2.9145944731089998E-3</v>
      </c>
      <c r="AI393">
        <v>438.57487210526398</v>
      </c>
      <c r="AJ393">
        <v>59.534110517616398</v>
      </c>
      <c r="AK393">
        <v>505.68131575030702</v>
      </c>
      <c r="AL393">
        <v>55.093892131942503</v>
      </c>
      <c r="AM393">
        <v>1.8639528566369999E-3</v>
      </c>
      <c r="AN393">
        <v>2.9808092621589999E-3</v>
      </c>
      <c r="AO393">
        <v>3.3641785379420003E-2</v>
      </c>
      <c r="AP393">
        <v>1.2358670269147E-2</v>
      </c>
      <c r="AQ393">
        <v>0.39239949363752102</v>
      </c>
      <c r="AR393">
        <v>5.6608462565728997E-2</v>
      </c>
      <c r="AS393">
        <v>91.890226622217895</v>
      </c>
      <c r="AT393">
        <v>0.99866748664018701</v>
      </c>
      <c r="AU393">
        <v>15.7752633727623</v>
      </c>
      <c r="AV393">
        <v>0.14807318359886401</v>
      </c>
      <c r="AW393">
        <v>12.894341344421299</v>
      </c>
      <c r="AX393">
        <v>1.4355741045514101</v>
      </c>
    </row>
    <row r="394" spans="1:50" x14ac:dyDescent="0.25">
      <c r="A394" t="s">
        <v>1272</v>
      </c>
      <c r="B394">
        <v>926.22229470804996</v>
      </c>
      <c r="C394">
        <v>4527.7841874510495</v>
      </c>
      <c r="D394" s="63">
        <v>0.70861457152458296</v>
      </c>
      <c r="E394">
        <v>0.222777596052956</v>
      </c>
      <c r="F394" s="31">
        <f t="shared" si="36"/>
        <v>0.72808750079496942</v>
      </c>
      <c r="G394" s="31">
        <f t="shared" si="37"/>
        <v>0.222777596052956</v>
      </c>
      <c r="H394">
        <v>0.289994553814102</v>
      </c>
      <c r="I394">
        <v>3.7137230122188003E-2</v>
      </c>
      <c r="J394" s="64">
        <v>0.40734110052071709</v>
      </c>
      <c r="K394" s="63">
        <v>2.44805428427075</v>
      </c>
      <c r="L394">
        <v>0.76303854525856896</v>
      </c>
      <c r="M394" s="32">
        <f t="shared" si="38"/>
        <v>2.5153275098623538</v>
      </c>
      <c r="N394" s="92">
        <f t="shared" si="39"/>
        <v>0.76303854525856896</v>
      </c>
      <c r="O394" s="50">
        <v>3.4496960561243899</v>
      </c>
      <c r="P394" s="50">
        <v>0.26038711182096302</v>
      </c>
      <c r="Q394" s="77">
        <v>0.24216602826700151</v>
      </c>
      <c r="R394" s="61"/>
      <c r="Y394">
        <v>12024.385495094501</v>
      </c>
      <c r="Z394">
        <v>123.793386348018</v>
      </c>
      <c r="AA394">
        <v>56335.114100872801</v>
      </c>
      <c r="AB394">
        <v>805.70103026830498</v>
      </c>
      <c r="AC394">
        <v>398.44204547820198</v>
      </c>
      <c r="AD394">
        <v>33.427151192609699</v>
      </c>
      <c r="AE394">
        <v>186543.677198038</v>
      </c>
      <c r="AF394">
        <v>7768.5839068934702</v>
      </c>
      <c r="AG394">
        <v>8.2949800921241004E-2</v>
      </c>
      <c r="AH394">
        <v>1.1718450856927E-2</v>
      </c>
      <c r="AI394">
        <v>282.26967873510301</v>
      </c>
      <c r="AJ394">
        <v>39.367883861848597</v>
      </c>
      <c r="AK394">
        <v>44.922784660642698</v>
      </c>
      <c r="AL394">
        <v>1.63463562217647</v>
      </c>
      <c r="AM394">
        <v>3.5642357536414003E-2</v>
      </c>
      <c r="AN394">
        <v>1.3341141621285999E-2</v>
      </c>
      <c r="AO394">
        <v>6.6082926708122006E-2</v>
      </c>
      <c r="AP394">
        <v>1.7732109450456002E-2</v>
      </c>
      <c r="AQ394">
        <v>0.46385009585758002</v>
      </c>
      <c r="AR394">
        <v>5.0759783547265E-2</v>
      </c>
      <c r="AS394">
        <v>37.090509784973101</v>
      </c>
      <c r="AT394">
        <v>0.45606373368805497</v>
      </c>
      <c r="AU394">
        <v>5.8158046939426598</v>
      </c>
      <c r="AV394">
        <v>6.5349108577390999E-2</v>
      </c>
      <c r="AW394">
        <v>1.1400933771973001</v>
      </c>
      <c r="AX394">
        <v>0.423667140914056</v>
      </c>
    </row>
    <row r="395" spans="1:50" x14ac:dyDescent="0.25">
      <c r="A395" t="s">
        <v>1273</v>
      </c>
      <c r="B395">
        <v>30.0022642379544</v>
      </c>
      <c r="C395">
        <v>52.841679917235297</v>
      </c>
      <c r="D395" s="63">
        <v>70.723863415305701</v>
      </c>
      <c r="E395">
        <v>6.1661652692865996</v>
      </c>
      <c r="F395" s="31">
        <f t="shared" ref="F395:F460" si="40">IF(ISNUMBER(D395),(D395*(EXP(B$2*0.00001867)-1)/(EXP(B$3*0.00001867)-1)),"&lt; DL")</f>
        <v>72.667375227448758</v>
      </c>
      <c r="G395" s="31">
        <f t="shared" ref="G395:G460" si="41">E395</f>
        <v>6.1661652692865996</v>
      </c>
      <c r="H395">
        <v>0.82091554311841297</v>
      </c>
      <c r="I395">
        <v>0.117507111135248</v>
      </c>
      <c r="J395" s="64">
        <v>0.60909286647663274</v>
      </c>
      <c r="K395" s="63">
        <v>85.390121065685094</v>
      </c>
      <c r="L395">
        <v>16.887054935982899</v>
      </c>
      <c r="M395" s="32">
        <f t="shared" ref="M395:M460" si="42">IF(ISNUMBER(K395),(K395*(EXP(B$2*0.00001867)-1)/(EXP(B$3*0.00001867)-1)),"&lt; DL")</f>
        <v>87.736665794964807</v>
      </c>
      <c r="N395" s="92">
        <f t="shared" ref="N395:N460" si="43">L395</f>
        <v>16.887054935982899</v>
      </c>
      <c r="O395" s="50">
        <v>1.2199813409784499</v>
      </c>
      <c r="P395" s="50">
        <v>0.35475059298564598</v>
      </c>
      <c r="Q395" s="77">
        <v>0.68010559120290337</v>
      </c>
      <c r="R395" s="61"/>
      <c r="Y395">
        <v>11794.8003246231</v>
      </c>
      <c r="Z395">
        <v>121.656954207523</v>
      </c>
      <c r="AA395">
        <v>55670.131836504799</v>
      </c>
      <c r="AB395">
        <v>790.08601966972401</v>
      </c>
      <c r="AC395">
        <v>688.94406455090598</v>
      </c>
      <c r="AD395">
        <v>54.406428115959699</v>
      </c>
      <c r="AE395">
        <v>186891.00896473401</v>
      </c>
      <c r="AF395">
        <v>7805.3151849085798</v>
      </c>
      <c r="AG395">
        <v>9.6938354732163001E-2</v>
      </c>
      <c r="AH395">
        <v>1.2764563279317E-2</v>
      </c>
      <c r="AI395">
        <v>296.019004211447</v>
      </c>
      <c r="AJ395">
        <v>40.753987242534798</v>
      </c>
      <c r="AK395">
        <v>0.99855941116032199</v>
      </c>
      <c r="AL395">
        <v>0.17031437433851601</v>
      </c>
      <c r="AM395">
        <v>0.61136556724415503</v>
      </c>
      <c r="AN395">
        <v>5.5835629339252998E-2</v>
      </c>
      <c r="AO395">
        <v>0.290361143296411</v>
      </c>
      <c r="AP395">
        <v>3.7529902501937003E-2</v>
      </c>
      <c r="AQ395">
        <v>0.44299268287071297</v>
      </c>
      <c r="AR395">
        <v>4.9860055734182E-2</v>
      </c>
      <c r="AS395">
        <v>44.121553588746401</v>
      </c>
      <c r="AT395">
        <v>0.56431262146187899</v>
      </c>
      <c r="AU395">
        <v>6.9161437669290597</v>
      </c>
      <c r="AV395">
        <v>8.3514678340324E-2</v>
      </c>
      <c r="AW395">
        <v>1.3452381662205999E-2</v>
      </c>
      <c r="AX395">
        <v>1.47551238357E-3</v>
      </c>
    </row>
    <row r="396" spans="1:50" x14ac:dyDescent="0.25">
      <c r="A396" t="s">
        <v>1274</v>
      </c>
      <c r="B396">
        <v>63.160954754762301</v>
      </c>
      <c r="C396">
        <v>217.850786315725</v>
      </c>
      <c r="D396" s="63">
        <v>17.532425470383899</v>
      </c>
      <c r="E396">
        <v>6.0545197169750704</v>
      </c>
      <c r="F396" s="31">
        <f t="shared" si="40"/>
        <v>18.014221491581388</v>
      </c>
      <c r="G396" s="31">
        <f t="shared" si="41"/>
        <v>6.0545197169750704</v>
      </c>
      <c r="H396">
        <v>0.421012047524774</v>
      </c>
      <c r="I396">
        <v>3.7748988657824001E-2</v>
      </c>
      <c r="J396" s="64">
        <v>0.25964089695412601</v>
      </c>
      <c r="K396" s="63">
        <v>41.626137576993202</v>
      </c>
      <c r="L396">
        <v>7.8273101392742097</v>
      </c>
      <c r="M396" s="32">
        <f t="shared" si="42"/>
        <v>42.770035635838077</v>
      </c>
      <c r="N396" s="92">
        <f t="shared" si="43"/>
        <v>7.8273101392742097</v>
      </c>
      <c r="O396" s="50">
        <v>2.3701156362532299</v>
      </c>
      <c r="P396" s="50">
        <v>0.212346338133232</v>
      </c>
      <c r="Q396" s="77">
        <v>0.47646259726006485</v>
      </c>
      <c r="R396" s="61"/>
      <c r="Y396">
        <v>12083.293297631601</v>
      </c>
      <c r="Z396">
        <v>122.85254147585501</v>
      </c>
      <c r="AA396">
        <v>54672.564900929501</v>
      </c>
      <c r="AB396">
        <v>831.626127060155</v>
      </c>
      <c r="AC396">
        <v>268.10731609436903</v>
      </c>
      <c r="AD396">
        <v>19.922821822243801</v>
      </c>
      <c r="AE396">
        <v>186222.642347004</v>
      </c>
      <c r="AF396">
        <v>7784.0300769965297</v>
      </c>
      <c r="AG396">
        <v>0.155915959424373</v>
      </c>
      <c r="AH396">
        <v>2.0846608863042002E-2</v>
      </c>
      <c r="AI396">
        <v>387.182402786257</v>
      </c>
      <c r="AJ396">
        <v>53.152531599239197</v>
      </c>
      <c r="AK396">
        <v>4.0323502669851603</v>
      </c>
      <c r="AL396">
        <v>0.448337874536824</v>
      </c>
      <c r="AM396">
        <v>2.9739273305187699</v>
      </c>
      <c r="AN396">
        <v>0.499669823868295</v>
      </c>
      <c r="AO396">
        <v>0.87767281403835895</v>
      </c>
      <c r="AP396">
        <v>8.5741020079186006E-2</v>
      </c>
      <c r="AQ396">
        <v>0.53343097695795605</v>
      </c>
      <c r="AR396">
        <v>7.0254411906048003E-2</v>
      </c>
      <c r="AS396">
        <v>73.095077394870003</v>
      </c>
      <c r="AT396">
        <v>1.03159010217114</v>
      </c>
      <c r="AU396">
        <v>11.927807880628</v>
      </c>
      <c r="AV396">
        <v>0.17412498318119601</v>
      </c>
      <c r="AW396">
        <v>9.2015049530335E-2</v>
      </c>
      <c r="AX396">
        <v>3.9783449289019996E-3</v>
      </c>
    </row>
    <row r="397" spans="1:50" x14ac:dyDescent="0.25">
      <c r="A397" t="s">
        <v>1275</v>
      </c>
      <c r="B397">
        <v>47.040526542499798</v>
      </c>
      <c r="C397">
        <v>155.883418233589</v>
      </c>
      <c r="D397" s="63">
        <v>20.684191078248901</v>
      </c>
      <c r="E397">
        <v>3.2635474641793301</v>
      </c>
      <c r="F397" s="31">
        <f t="shared" si="40"/>
        <v>21.252598511665511</v>
      </c>
      <c r="G397" s="31">
        <f t="shared" si="41"/>
        <v>3.2635474641793301</v>
      </c>
      <c r="H397">
        <v>0.45342117815724597</v>
      </c>
      <c r="I397">
        <v>4.7489489179721997E-2</v>
      </c>
      <c r="J397" s="64">
        <v>0.66381078598472831</v>
      </c>
      <c r="K397" s="63">
        <v>45.198630594868298</v>
      </c>
      <c r="L397">
        <v>7.6980549620312901</v>
      </c>
      <c r="M397" s="32">
        <f t="shared" si="42"/>
        <v>46.440701774407486</v>
      </c>
      <c r="N397" s="92">
        <f t="shared" si="43"/>
        <v>7.6980549620312901</v>
      </c>
      <c r="O397" s="50">
        <v>2.2132622345618702</v>
      </c>
      <c r="P397" s="50">
        <v>0.36196241980504301</v>
      </c>
      <c r="Q397" s="77">
        <v>0.96022913432170331</v>
      </c>
      <c r="R397" s="61"/>
      <c r="Y397">
        <v>11901.483287670901</v>
      </c>
      <c r="Z397">
        <v>124.953641779752</v>
      </c>
      <c r="AA397">
        <v>54775.847043088201</v>
      </c>
      <c r="AB397">
        <v>751.93228447375895</v>
      </c>
      <c r="AC397">
        <v>276.77180290943602</v>
      </c>
      <c r="AD397">
        <v>17.2548171461546</v>
      </c>
      <c r="AE397">
        <v>180481.67713686099</v>
      </c>
      <c r="AF397">
        <v>7539.5116379929004</v>
      </c>
      <c r="AG397">
        <v>31.569047752483701</v>
      </c>
      <c r="AH397">
        <v>4.7318073220902797</v>
      </c>
      <c r="AI397">
        <v>221.43124916849399</v>
      </c>
      <c r="AJ397">
        <v>31.170430622961</v>
      </c>
      <c r="AK397">
        <v>2.1402139130363</v>
      </c>
      <c r="AL397">
        <v>0.253972904589092</v>
      </c>
      <c r="AM397">
        <v>0.192244179811944</v>
      </c>
      <c r="AN397">
        <v>3.1360409174947E-2</v>
      </c>
      <c r="AO397">
        <v>0.15478935381092901</v>
      </c>
      <c r="AP397">
        <v>2.7465535196454002E-2</v>
      </c>
      <c r="AQ397">
        <v>0.50803657598260599</v>
      </c>
      <c r="AR397">
        <v>5.3701386048537997E-2</v>
      </c>
      <c r="AS397">
        <v>34.572188563539697</v>
      </c>
      <c r="AT397">
        <v>0.47576762739084699</v>
      </c>
      <c r="AU397">
        <v>5.6299059718286397</v>
      </c>
      <c r="AV397">
        <v>7.4067218445732996E-2</v>
      </c>
      <c r="AW397">
        <v>4.0041206448947E-2</v>
      </c>
      <c r="AX397">
        <v>1.3390121167649999E-2</v>
      </c>
    </row>
    <row r="398" spans="1:50" x14ac:dyDescent="0.25">
      <c r="A398" t="s">
        <v>1276</v>
      </c>
      <c r="B398">
        <v>3542.1942321796801</v>
      </c>
      <c r="C398">
        <v>18354.096194143302</v>
      </c>
      <c r="D398" s="63">
        <v>7.1363893920060997E-2</v>
      </c>
      <c r="E398">
        <v>2.3197775783784999E-2</v>
      </c>
      <c r="F398" s="31">
        <f t="shared" si="40"/>
        <v>7.3324993951880621E-2</v>
      </c>
      <c r="G398" s="31">
        <f t="shared" si="41"/>
        <v>2.3197775783784999E-2</v>
      </c>
      <c r="H398">
        <v>0.28119067083181398</v>
      </c>
      <c r="I398">
        <v>4.0086848875999998E-3</v>
      </c>
      <c r="J398" s="64">
        <v>4.3856422642043917E-2</v>
      </c>
      <c r="K398" s="63">
        <v>0.25380238121450899</v>
      </c>
      <c r="L398">
        <v>8.2126344821436006E-2</v>
      </c>
      <c r="M398" s="32">
        <f t="shared" si="42"/>
        <v>0.26077694258630307</v>
      </c>
      <c r="N398" s="92">
        <f t="shared" si="43"/>
        <v>8.2126344821436006E-2</v>
      </c>
      <c r="O398" s="50">
        <v>3.5540052663014299</v>
      </c>
      <c r="P398" s="50">
        <v>4.5145995342438003E-2</v>
      </c>
      <c r="Q398" s="77">
        <v>3.9256751932114545E-2</v>
      </c>
      <c r="R398" s="61"/>
      <c r="Y398">
        <v>12537.345438526099</v>
      </c>
      <c r="Z398">
        <v>126.816277401582</v>
      </c>
      <c r="AA398">
        <v>56080.976448874098</v>
      </c>
      <c r="AB398">
        <v>804.48125454405704</v>
      </c>
      <c r="AC398">
        <v>307.484785408037</v>
      </c>
      <c r="AD398">
        <v>19.041139464312401</v>
      </c>
      <c r="AE398">
        <v>184297.76168438801</v>
      </c>
      <c r="AF398">
        <v>7681.2910796193501</v>
      </c>
      <c r="AG398">
        <v>4.2336356299548003E-2</v>
      </c>
      <c r="AH398">
        <v>8.3655486555630001E-3</v>
      </c>
      <c r="AI398">
        <v>144.568396843188</v>
      </c>
      <c r="AJ398">
        <v>20.410475603136401</v>
      </c>
      <c r="AK398">
        <v>183.70339520551099</v>
      </c>
      <c r="AL398">
        <v>20.236153537142801</v>
      </c>
      <c r="AM398">
        <v>0.33567985374331399</v>
      </c>
      <c r="AN398">
        <v>4.0977680340697001E-2</v>
      </c>
      <c r="AO398">
        <v>0.33673054657152302</v>
      </c>
      <c r="AP398">
        <v>4.0134702122228999E-2</v>
      </c>
      <c r="AQ398">
        <v>0.58365920370692603</v>
      </c>
      <c r="AR398">
        <v>5.6958825924094E-2</v>
      </c>
      <c r="AS398">
        <v>15.6817228704816</v>
      </c>
      <c r="AT398">
        <v>0.21749847904900199</v>
      </c>
      <c r="AU398">
        <v>2.3911705129857102</v>
      </c>
      <c r="AV398">
        <v>3.4908786401582001E-2</v>
      </c>
      <c r="AW398">
        <v>4.5977928892415001</v>
      </c>
      <c r="AX398">
        <v>0.49864615476795998</v>
      </c>
    </row>
    <row r="399" spans="1:50" x14ac:dyDescent="0.25">
      <c r="A399" t="s">
        <v>1277</v>
      </c>
      <c r="B399">
        <v>249.94131948262199</v>
      </c>
      <c r="C399">
        <v>1003.60617114349</v>
      </c>
      <c r="D399" s="63">
        <v>4.1470888046056</v>
      </c>
      <c r="E399">
        <v>0.87158947657116903</v>
      </c>
      <c r="F399" s="31">
        <f t="shared" si="40"/>
        <v>4.2610519803787854</v>
      </c>
      <c r="G399" s="31">
        <f t="shared" si="41"/>
        <v>0.87158947657116903</v>
      </c>
      <c r="H399">
        <v>0.35023400002472699</v>
      </c>
      <c r="I399">
        <v>6.1864406919794002E-2</v>
      </c>
      <c r="J399" s="64">
        <v>0.84045391948210046</v>
      </c>
      <c r="K399" s="63">
        <v>12.1206628455163</v>
      </c>
      <c r="L399">
        <v>2.48045770820953</v>
      </c>
      <c r="M399" s="32">
        <f t="shared" si="42"/>
        <v>12.453742095909263</v>
      </c>
      <c r="N399" s="92">
        <f t="shared" si="43"/>
        <v>2.48045770820953</v>
      </c>
      <c r="O399" s="50">
        <v>2.88473435354449</v>
      </c>
      <c r="P399" s="50">
        <v>0.40631521428065898</v>
      </c>
      <c r="Q399" s="77">
        <v>0.68825884643127755</v>
      </c>
      <c r="R399" s="61"/>
      <c r="Y399">
        <v>11870.8354813718</v>
      </c>
      <c r="Z399">
        <v>121.13690115704399</v>
      </c>
      <c r="AA399">
        <v>56894.806713566803</v>
      </c>
      <c r="AB399">
        <v>770.62734514436397</v>
      </c>
      <c r="AC399">
        <v>306.07348512682</v>
      </c>
      <c r="AD399">
        <v>18.875379874892001</v>
      </c>
      <c r="AE399">
        <v>184485.90442854899</v>
      </c>
      <c r="AF399">
        <v>7699.8865096029604</v>
      </c>
      <c r="AG399">
        <v>5.2306930901999997E-2</v>
      </c>
      <c r="AH399">
        <v>9.3998744348159999E-3</v>
      </c>
      <c r="AI399">
        <v>269.104957851888</v>
      </c>
      <c r="AJ399">
        <v>37.2333701726482</v>
      </c>
      <c r="AK399">
        <v>10.8208875699979</v>
      </c>
      <c r="AL399">
        <v>0.62549386028421905</v>
      </c>
      <c r="AM399">
        <v>0.17628562188765101</v>
      </c>
      <c r="AN399">
        <v>2.9972024005270999E-2</v>
      </c>
      <c r="AO399">
        <v>0.17526949347766099</v>
      </c>
      <c r="AP399">
        <v>2.917936019046E-2</v>
      </c>
      <c r="AQ399">
        <v>0.268056449014904</v>
      </c>
      <c r="AR399">
        <v>3.8729960976822998E-2</v>
      </c>
      <c r="AS399">
        <v>47.342321474480798</v>
      </c>
      <c r="AT399">
        <v>0.74680275479557701</v>
      </c>
      <c r="AU399">
        <v>7.60960375018312</v>
      </c>
      <c r="AV399">
        <v>0.114290329047627</v>
      </c>
      <c r="AW399">
        <v>0.25667811683562403</v>
      </c>
      <c r="AX399">
        <v>0.11546537323324001</v>
      </c>
    </row>
    <row r="400" spans="1:50" x14ac:dyDescent="0.25">
      <c r="A400" t="s">
        <v>1278</v>
      </c>
      <c r="B400">
        <v>554.28305831096498</v>
      </c>
      <c r="C400">
        <v>2595.4526191824302</v>
      </c>
      <c r="D400" s="63">
        <v>1.08038159256251</v>
      </c>
      <c r="E400">
        <v>0.17029624074529001</v>
      </c>
      <c r="F400" s="31">
        <f t="shared" si="40"/>
        <v>1.1100707849421327</v>
      </c>
      <c r="G400" s="31">
        <f t="shared" si="41"/>
        <v>0.17029624074529001</v>
      </c>
      <c r="H400">
        <v>0.29622806772836102</v>
      </c>
      <c r="I400">
        <v>8.8007252462529995E-3</v>
      </c>
      <c r="J400" s="64">
        <v>0.18847960895587651</v>
      </c>
      <c r="K400" s="63">
        <v>3.6264537931911098</v>
      </c>
      <c r="L400">
        <v>0.64887295310661397</v>
      </c>
      <c r="M400" s="32">
        <f t="shared" si="42"/>
        <v>3.7261097712853806</v>
      </c>
      <c r="N400" s="92">
        <f t="shared" si="43"/>
        <v>0.64887295310661397</v>
      </c>
      <c r="O400" s="50">
        <v>3.3665286011614999</v>
      </c>
      <c r="P400" s="50">
        <v>0.42331385379741898</v>
      </c>
      <c r="Q400" s="77">
        <v>0.70275290529960399</v>
      </c>
      <c r="R400" s="61"/>
      <c r="Y400">
        <v>11531.9846913035</v>
      </c>
      <c r="Z400">
        <v>111.767048742973</v>
      </c>
      <c r="AA400">
        <v>55932.544918605403</v>
      </c>
      <c r="AB400">
        <v>774.058600629495</v>
      </c>
      <c r="AC400">
        <v>227.08590568838699</v>
      </c>
      <c r="AD400">
        <v>14.7857734953923</v>
      </c>
      <c r="AE400">
        <v>181757.950719585</v>
      </c>
      <c r="AF400">
        <v>7595.0082356216999</v>
      </c>
      <c r="AG400">
        <v>6.1528582433863104</v>
      </c>
      <c r="AH400">
        <v>0.76061674282438696</v>
      </c>
      <c r="AI400">
        <v>233.664166946656</v>
      </c>
      <c r="AJ400">
        <v>32.1287473268941</v>
      </c>
      <c r="AK400">
        <v>27.179338529293201</v>
      </c>
      <c r="AL400">
        <v>1.1424480123617</v>
      </c>
      <c r="AM400">
        <v>0.51573266994918299</v>
      </c>
      <c r="AN400">
        <v>5.8803974764552E-2</v>
      </c>
      <c r="AO400">
        <v>0.299777314530354</v>
      </c>
      <c r="AP400">
        <v>3.8475433033550999E-2</v>
      </c>
      <c r="AQ400">
        <v>0.34842625056959398</v>
      </c>
      <c r="AR400">
        <v>4.4503658846182001E-2</v>
      </c>
      <c r="AS400">
        <v>32.945913838061202</v>
      </c>
      <c r="AT400">
        <v>0.43960720667282099</v>
      </c>
      <c r="AU400">
        <v>5.1146447507539801</v>
      </c>
      <c r="AV400">
        <v>6.1359097500680998E-2</v>
      </c>
      <c r="AW400">
        <v>0.67178124760883395</v>
      </c>
      <c r="AX400">
        <v>0.44338873145398999</v>
      </c>
    </row>
    <row r="401" spans="1:50" x14ac:dyDescent="0.25">
      <c r="A401" t="s">
        <v>1279</v>
      </c>
      <c r="B401">
        <v>1159.13114998021</v>
      </c>
      <c r="C401">
        <v>5851.6927389341199</v>
      </c>
      <c r="D401" s="63">
        <v>0.27929511552012398</v>
      </c>
      <c r="E401">
        <v>0.114530382649628</v>
      </c>
      <c r="F401" s="31">
        <f t="shared" si="40"/>
        <v>0.28697022445612347</v>
      </c>
      <c r="G401" s="31">
        <f t="shared" si="41"/>
        <v>0.114530382649628</v>
      </c>
      <c r="H401">
        <v>0.28663691764055899</v>
      </c>
      <c r="I401">
        <v>1.8131241875752001E-2</v>
      </c>
      <c r="J401" s="64">
        <v>0.15425457566922329</v>
      </c>
      <c r="K401" s="63">
        <v>0.97479414663018105</v>
      </c>
      <c r="L401">
        <v>0.48365891676959599</v>
      </c>
      <c r="M401" s="32">
        <f t="shared" si="42"/>
        <v>1.0015817660685964</v>
      </c>
      <c r="N401" s="92">
        <f t="shared" si="43"/>
        <v>0.48365891676959599</v>
      </c>
      <c r="O401" s="50">
        <v>3.48740275432765</v>
      </c>
      <c r="P401" s="50">
        <v>0.18362547086613601</v>
      </c>
      <c r="Q401" s="77">
        <v>0.10612178102522088</v>
      </c>
      <c r="R401" s="61"/>
      <c r="Y401">
        <v>11499.4988419044</v>
      </c>
      <c r="Z401">
        <v>112.94574936722501</v>
      </c>
      <c r="AA401">
        <v>56573.308303081598</v>
      </c>
      <c r="AB401">
        <v>759.32924550930295</v>
      </c>
      <c r="AC401">
        <v>280.99689659490298</v>
      </c>
      <c r="AD401">
        <v>17.664462164245698</v>
      </c>
      <c r="AE401">
        <v>175148.58104241101</v>
      </c>
      <c r="AF401">
        <v>7305.8595090811596</v>
      </c>
      <c r="AG401">
        <v>14.846212664062101</v>
      </c>
      <c r="AH401">
        <v>0.40743928984390199</v>
      </c>
      <c r="AI401">
        <v>163.64903834015101</v>
      </c>
      <c r="AJ401">
        <v>23.489725451591799</v>
      </c>
      <c r="AK401">
        <v>57.201967027442699</v>
      </c>
      <c r="AL401">
        <v>13.3080759766776</v>
      </c>
      <c r="AM401">
        <v>0.19519354241898601</v>
      </c>
      <c r="AN401">
        <v>3.1128904559223999E-2</v>
      </c>
      <c r="AO401">
        <v>0.17956592481454201</v>
      </c>
      <c r="AP401">
        <v>2.9147861641398001E-2</v>
      </c>
      <c r="AQ401">
        <v>0.51406519664851102</v>
      </c>
      <c r="AR401">
        <v>5.3338063743812003E-2</v>
      </c>
      <c r="AS401">
        <v>19.236276103319899</v>
      </c>
      <c r="AT401">
        <v>0.33917015583149202</v>
      </c>
      <c r="AU401">
        <v>2.9933463627830701</v>
      </c>
      <c r="AV401">
        <v>4.6322924508778E-2</v>
      </c>
      <c r="AW401">
        <v>1.4567264924746699</v>
      </c>
      <c r="AX401">
        <v>0.33718036113245498</v>
      </c>
    </row>
    <row r="402" spans="1:50" x14ac:dyDescent="0.25">
      <c r="A402" t="s">
        <v>1280</v>
      </c>
      <c r="B402">
        <v>640.46986253368402</v>
      </c>
      <c r="C402">
        <v>3363.0538850973298</v>
      </c>
      <c r="D402" s="63">
        <v>0.22878540773836201</v>
      </c>
      <c r="E402">
        <v>5.0519020867181998E-2</v>
      </c>
      <c r="F402" s="31">
        <f t="shared" si="40"/>
        <v>0.23507249558839088</v>
      </c>
      <c r="G402" s="31">
        <f t="shared" si="41"/>
        <v>5.0519020867181998E-2</v>
      </c>
      <c r="H402">
        <v>0.27667653522297098</v>
      </c>
      <c r="I402">
        <v>2.3501403094423001E-2</v>
      </c>
      <c r="J402" s="64">
        <v>0.38467579454246142</v>
      </c>
      <c r="K402" s="63">
        <v>0.82701065329893797</v>
      </c>
      <c r="L402">
        <v>0.194800905483731</v>
      </c>
      <c r="M402" s="32">
        <f t="shared" si="42"/>
        <v>0.84973714045386317</v>
      </c>
      <c r="N402" s="92">
        <f t="shared" si="43"/>
        <v>0.194800905483731</v>
      </c>
      <c r="O402" s="50">
        <v>3.6152811397821698</v>
      </c>
      <c r="P402" s="50">
        <v>0.24943877920145499</v>
      </c>
      <c r="Q402" s="77">
        <v>0.29291528149227353</v>
      </c>
      <c r="R402" s="61"/>
      <c r="Y402">
        <v>12278.5967657038</v>
      </c>
      <c r="Z402">
        <v>171.180906430303</v>
      </c>
      <c r="AA402">
        <v>54880.082738800404</v>
      </c>
      <c r="AB402">
        <v>904.76421090923805</v>
      </c>
      <c r="AC402">
        <v>266.58199625376801</v>
      </c>
      <c r="AD402">
        <v>17.029485713004402</v>
      </c>
      <c r="AE402">
        <v>176441.40141737601</v>
      </c>
      <c r="AF402">
        <v>7480.4826134158702</v>
      </c>
      <c r="AG402">
        <v>25.6539128428217</v>
      </c>
      <c r="AH402">
        <v>2.50776048687846</v>
      </c>
      <c r="AI402">
        <v>121.683546095301</v>
      </c>
      <c r="AJ402">
        <v>17.961661306073001</v>
      </c>
      <c r="AK402">
        <v>30.7096702872118</v>
      </c>
      <c r="AL402">
        <v>1.21156234977515</v>
      </c>
      <c r="AM402">
        <v>0.138391520409194</v>
      </c>
      <c r="AN402">
        <v>2.5429352920305001E-2</v>
      </c>
      <c r="AO402">
        <v>0.159311580945383</v>
      </c>
      <c r="AP402">
        <v>2.6639745619082E-2</v>
      </c>
      <c r="AQ402">
        <v>0.50566994243655605</v>
      </c>
      <c r="AR402">
        <v>5.6030858808895002E-2</v>
      </c>
      <c r="AS402">
        <v>10.0063201874457</v>
      </c>
      <c r="AT402">
        <v>0.20095423846156901</v>
      </c>
      <c r="AU402">
        <v>1.3355755208682001</v>
      </c>
      <c r="AV402">
        <v>2.1050658709076998E-2</v>
      </c>
      <c r="AW402">
        <v>0.78801725758787999</v>
      </c>
      <c r="AX402">
        <v>0.23620224929407799</v>
      </c>
    </row>
    <row r="403" spans="1:50" x14ac:dyDescent="0.25">
      <c r="A403" t="s">
        <v>1281</v>
      </c>
      <c r="B403">
        <v>53.144370133434798</v>
      </c>
      <c r="C403">
        <v>71.665319743767199</v>
      </c>
      <c r="D403" s="63">
        <v>92.665937705743403</v>
      </c>
      <c r="E403">
        <v>7.0548723025456601</v>
      </c>
      <c r="F403" s="31">
        <f t="shared" si="40"/>
        <v>95.212423938499882</v>
      </c>
      <c r="G403" s="31">
        <f t="shared" si="41"/>
        <v>7.0548723025456601</v>
      </c>
      <c r="H403">
        <v>1.0768095013930099</v>
      </c>
      <c r="I403">
        <v>0.14429308104864999</v>
      </c>
      <c r="J403" s="64">
        <v>0.56814920646990741</v>
      </c>
      <c r="K403" s="63">
        <v>86.253243616431604</v>
      </c>
      <c r="L403">
        <v>7.4747932934074601</v>
      </c>
      <c r="M403" s="32">
        <f t="shared" si="42"/>
        <v>88.623507198043427</v>
      </c>
      <c r="N403" s="92">
        <f t="shared" si="43"/>
        <v>7.4747932934074601</v>
      </c>
      <c r="O403" s="50">
        <v>0.92264442765083599</v>
      </c>
      <c r="P403" s="50">
        <v>0.10811382940938299</v>
      </c>
      <c r="Q403" s="77">
        <v>0.739565875392871</v>
      </c>
      <c r="R403" s="61"/>
      <c r="Y403">
        <v>11721.0058561391</v>
      </c>
      <c r="Z403">
        <v>117.283759815968</v>
      </c>
      <c r="AA403">
        <v>56336.6757988276</v>
      </c>
      <c r="AB403">
        <v>800.19153621558803</v>
      </c>
      <c r="AC403">
        <v>368.21028797894701</v>
      </c>
      <c r="AD403">
        <v>22.636554659260401</v>
      </c>
      <c r="AE403">
        <v>185467.20756096899</v>
      </c>
      <c r="AF403">
        <v>7723.75448772256</v>
      </c>
      <c r="AG403">
        <v>3.4034897497924002E-2</v>
      </c>
      <c r="AH403">
        <v>7.568461648824E-3</v>
      </c>
      <c r="AI403">
        <v>351.42811299139697</v>
      </c>
      <c r="AJ403">
        <v>47.409850756254002</v>
      </c>
      <c r="AK403">
        <v>1.3878425715957601</v>
      </c>
      <c r="AL403">
        <v>0.20219040825309401</v>
      </c>
      <c r="AM403">
        <v>0.31997273521192099</v>
      </c>
      <c r="AN403">
        <v>4.0336570247896997E-2</v>
      </c>
      <c r="AO403">
        <v>0.16210192113055399</v>
      </c>
      <c r="AP403">
        <v>2.7991632816194999E-2</v>
      </c>
      <c r="AQ403">
        <v>0.39742072512568</v>
      </c>
      <c r="AR403">
        <v>4.7171350013998997E-2</v>
      </c>
      <c r="AS403">
        <v>72.823109159626398</v>
      </c>
      <c r="AT403">
        <v>0.90516716454249602</v>
      </c>
      <c r="AU403">
        <v>12.4161660305782</v>
      </c>
      <c r="AV403">
        <v>0.16359740437123901</v>
      </c>
      <c r="AW403">
        <v>1.8234340938294E-2</v>
      </c>
      <c r="AX403">
        <v>1.636753946824E-3</v>
      </c>
    </row>
    <row r="404" spans="1:50" x14ac:dyDescent="0.25">
      <c r="A404" t="s">
        <v>1282</v>
      </c>
      <c r="B404">
        <v>1234.1354193320501</v>
      </c>
      <c r="C404">
        <v>6022.0001189211298</v>
      </c>
      <c r="D404" s="63">
        <v>1.1170542888545301</v>
      </c>
      <c r="E404">
        <v>0.469621036522897</v>
      </c>
      <c r="F404" s="31">
        <f t="shared" si="40"/>
        <v>1.1477512573225168</v>
      </c>
      <c r="G404" s="31">
        <f t="shared" si="41"/>
        <v>0.469621036522897</v>
      </c>
      <c r="H404">
        <v>0.29470623096700599</v>
      </c>
      <c r="I404">
        <v>2.9826502986298999E-2</v>
      </c>
      <c r="J404" s="64">
        <v>0.24073528861411664</v>
      </c>
      <c r="K404" s="63">
        <v>3.7966831906913701</v>
      </c>
      <c r="L404">
        <v>1.2767153828482301</v>
      </c>
      <c r="M404" s="32">
        <f t="shared" si="42"/>
        <v>3.9010171208776101</v>
      </c>
      <c r="N404" s="92">
        <f t="shared" si="43"/>
        <v>1.2767153828482301</v>
      </c>
      <c r="O404" s="50">
        <v>3.3933288163288902</v>
      </c>
      <c r="P404" s="50">
        <v>0.21259610679369501</v>
      </c>
      <c r="Q404" s="77">
        <v>0.1863114862722513</v>
      </c>
      <c r="R404" s="61"/>
      <c r="Y404">
        <v>12242.036101969201</v>
      </c>
      <c r="Z404">
        <v>129.99342324391699</v>
      </c>
      <c r="AA404">
        <v>54817.8935700945</v>
      </c>
      <c r="AB404">
        <v>807.61762341955</v>
      </c>
      <c r="AC404">
        <v>497.64364332565299</v>
      </c>
      <c r="AD404">
        <v>30.684684662777901</v>
      </c>
      <c r="AE404">
        <v>184842.195399669</v>
      </c>
      <c r="AF404">
        <v>6305.4821731355696</v>
      </c>
      <c r="AG404">
        <v>2.2836811752413699</v>
      </c>
      <c r="AH404">
        <v>0.14224318282033899</v>
      </c>
      <c r="AI404">
        <v>349.72273714688799</v>
      </c>
      <c r="AJ404">
        <v>48.343461302169601</v>
      </c>
      <c r="AK404">
        <v>60.347492407093299</v>
      </c>
      <c r="AL404">
        <v>2.0247334444366101</v>
      </c>
      <c r="AM404">
        <v>5.4885423186613904</v>
      </c>
      <c r="AN404">
        <v>1.43469552781471</v>
      </c>
      <c r="AO404">
        <v>2.7947329530665801</v>
      </c>
      <c r="AP404">
        <v>0.86476808023653795</v>
      </c>
      <c r="AQ404">
        <v>1.05117563194841</v>
      </c>
      <c r="AR404">
        <v>0.18443169702582399</v>
      </c>
      <c r="AS404">
        <v>72.297801450874104</v>
      </c>
      <c r="AT404">
        <v>0.82687075805710497</v>
      </c>
      <c r="AU404">
        <v>12.374205121340401</v>
      </c>
      <c r="AV404">
        <v>0.12124093751379</v>
      </c>
      <c r="AW404">
        <v>1.51305232392386</v>
      </c>
      <c r="AX404">
        <v>0.35067706590046999</v>
      </c>
    </row>
    <row r="405" spans="1:50" x14ac:dyDescent="0.25">
      <c r="A405" t="s">
        <v>1283</v>
      </c>
      <c r="B405">
        <v>44.5629262892149</v>
      </c>
      <c r="C405">
        <v>99.510286144740903</v>
      </c>
      <c r="D405" s="63">
        <v>57.927284473011099</v>
      </c>
      <c r="E405">
        <v>7.4972940239279602</v>
      </c>
      <c r="F405" s="31">
        <f t="shared" si="40"/>
        <v>59.519142668844665</v>
      </c>
      <c r="G405" s="31">
        <f t="shared" si="41"/>
        <v>7.4972940239279602</v>
      </c>
      <c r="H405">
        <v>0.68397610647228202</v>
      </c>
      <c r="I405">
        <v>0.106404715622767</v>
      </c>
      <c r="J405" s="64">
        <v>0.83195804999713752</v>
      </c>
      <c r="K405" s="63">
        <v>81.050300180548405</v>
      </c>
      <c r="L405">
        <v>7.9983978750221496</v>
      </c>
      <c r="M405" s="32">
        <f t="shared" si="42"/>
        <v>83.277585401855276</v>
      </c>
      <c r="N405" s="92">
        <f t="shared" si="43"/>
        <v>7.9983978750221496</v>
      </c>
      <c r="O405" s="50">
        <v>1.5271374581355599</v>
      </c>
      <c r="P405" s="50">
        <v>0.39860775375964103</v>
      </c>
      <c r="Q405" s="77">
        <v>0.37807744012134942</v>
      </c>
      <c r="R405" s="61"/>
      <c r="Y405">
        <v>11102.0475203528</v>
      </c>
      <c r="Z405">
        <v>109.442882926389</v>
      </c>
      <c r="AA405">
        <v>57985.426796654698</v>
      </c>
      <c r="AB405">
        <v>771.31046048758003</v>
      </c>
      <c r="AC405">
        <v>1986.3755110362499</v>
      </c>
      <c r="AD405">
        <v>291.77808118511399</v>
      </c>
      <c r="AE405">
        <v>179535.23535443901</v>
      </c>
      <c r="AF405">
        <v>7482.19028565181</v>
      </c>
      <c r="AG405">
        <v>10.261341911878899</v>
      </c>
      <c r="AH405">
        <v>0.67441852642038602</v>
      </c>
      <c r="AI405">
        <v>317.99624234458901</v>
      </c>
      <c r="AJ405">
        <v>43.330529169602698</v>
      </c>
      <c r="AK405">
        <v>1.6926456103032299</v>
      </c>
      <c r="AL405">
        <v>0.224897100018709</v>
      </c>
      <c r="AM405">
        <v>0.43055181910179302</v>
      </c>
      <c r="AN405">
        <v>4.6990600460917999E-2</v>
      </c>
      <c r="AO405">
        <v>0.32544293524592499</v>
      </c>
      <c r="AP405">
        <v>3.9902661453164998E-2</v>
      </c>
      <c r="AQ405">
        <v>0.31146766044523</v>
      </c>
      <c r="AR405">
        <v>4.1822955562536998E-2</v>
      </c>
      <c r="AS405">
        <v>59.1406783313519</v>
      </c>
      <c r="AT405">
        <v>0.71777974698026603</v>
      </c>
      <c r="AU405">
        <v>9.7243306015494007</v>
      </c>
      <c r="AV405">
        <v>0.12259054803799301</v>
      </c>
      <c r="AW405">
        <v>2.5487317189941999E-2</v>
      </c>
      <c r="AX405">
        <v>1.3902715512016999E-2</v>
      </c>
    </row>
    <row r="406" spans="1:50" x14ac:dyDescent="0.25">
      <c r="A406" t="s">
        <v>1284</v>
      </c>
      <c r="B406">
        <v>80.215020600713899</v>
      </c>
      <c r="C406">
        <v>231.092936425803</v>
      </c>
      <c r="D406" s="63">
        <v>14.2993197012179</v>
      </c>
      <c r="E406">
        <v>2.1064662875906599</v>
      </c>
      <c r="F406" s="31">
        <f t="shared" si="40"/>
        <v>14.692269059509213</v>
      </c>
      <c r="G406" s="31">
        <f t="shared" si="41"/>
        <v>2.1064662875906599</v>
      </c>
      <c r="H406">
        <v>0.47994500793921302</v>
      </c>
      <c r="I406">
        <v>3.8828923501199E-2</v>
      </c>
      <c r="J406" s="64">
        <v>0.54919267317135378</v>
      </c>
      <c r="K406" s="63">
        <v>32.0653908559512</v>
      </c>
      <c r="L406">
        <v>8.1512702277221205</v>
      </c>
      <c r="M406" s="32">
        <f t="shared" si="42"/>
        <v>32.946556885068865</v>
      </c>
      <c r="N406" s="92">
        <f t="shared" si="43"/>
        <v>8.1512702277221205</v>
      </c>
      <c r="O406" s="50">
        <v>2.1476638531162502</v>
      </c>
      <c r="P406" s="50">
        <v>0.78614259160533495</v>
      </c>
      <c r="Q406" s="77">
        <v>0.69447039147883494</v>
      </c>
      <c r="R406" s="61"/>
      <c r="Y406">
        <v>10988.445971139199</v>
      </c>
      <c r="Z406">
        <v>140.512447713455</v>
      </c>
      <c r="AA406">
        <v>57583.337999965697</v>
      </c>
      <c r="AB406">
        <v>894.96887548746304</v>
      </c>
      <c r="AC406">
        <v>288.44639975649301</v>
      </c>
      <c r="AD406">
        <v>18.379939819273801</v>
      </c>
      <c r="AE406">
        <v>174380.946767352</v>
      </c>
      <c r="AF406">
        <v>6004.91145960623</v>
      </c>
      <c r="AG406">
        <v>20.358590350043499</v>
      </c>
      <c r="AH406">
        <v>4.3049386237514797</v>
      </c>
      <c r="AI406">
        <v>238.32684828780199</v>
      </c>
      <c r="AJ406">
        <v>32.679510650877297</v>
      </c>
      <c r="AK406">
        <v>3.3172709078496601</v>
      </c>
      <c r="AL406">
        <v>0.312931676326616</v>
      </c>
      <c r="AM406">
        <v>0.15863862461903799</v>
      </c>
      <c r="AN406">
        <v>2.7771062798215999E-2</v>
      </c>
      <c r="AO406">
        <v>0.14141068332385601</v>
      </c>
      <c r="AP406">
        <v>2.5577814266717E-2</v>
      </c>
      <c r="AQ406">
        <v>0.25661962882113198</v>
      </c>
      <c r="AR406">
        <v>3.7021052320343001E-2</v>
      </c>
      <c r="AS406">
        <v>36.749809278329501</v>
      </c>
      <c r="AT406">
        <v>0.45015028175938898</v>
      </c>
      <c r="AU406">
        <v>5.6288400970819499</v>
      </c>
      <c r="AV406">
        <v>5.6854186114003002E-2</v>
      </c>
      <c r="AW406">
        <v>5.6224282146143001E-2</v>
      </c>
      <c r="AX406">
        <v>3.4793921219748003E-2</v>
      </c>
    </row>
    <row r="407" spans="1:50" x14ac:dyDescent="0.25">
      <c r="A407" t="s">
        <v>1285</v>
      </c>
      <c r="B407">
        <v>18.915885656678501</v>
      </c>
      <c r="C407">
        <v>30.389928508260201</v>
      </c>
      <c r="D407" s="63">
        <v>72.8084735266265</v>
      </c>
      <c r="E407">
        <v>31.800314523432899</v>
      </c>
      <c r="F407" s="31">
        <f t="shared" si="40"/>
        <v>74.809271015476355</v>
      </c>
      <c r="G407" s="31">
        <f t="shared" si="41"/>
        <v>31.800314523432899</v>
      </c>
      <c r="H407">
        <v>0.90225400099007003</v>
      </c>
      <c r="I407">
        <v>0.165484557862424</v>
      </c>
      <c r="J407" s="64">
        <v>0.41993219094917855</v>
      </c>
      <c r="K407" s="63">
        <v>80.8164541360008</v>
      </c>
      <c r="L407">
        <v>13.1862274832007</v>
      </c>
      <c r="M407" s="32">
        <f t="shared" si="42"/>
        <v>83.037313201723777</v>
      </c>
      <c r="N407" s="92">
        <f t="shared" si="43"/>
        <v>13.1862274832007</v>
      </c>
      <c r="O407" s="50">
        <v>1.1050418653454701</v>
      </c>
      <c r="P407" s="50">
        <v>0.20278887107899399</v>
      </c>
      <c r="Q407" s="77">
        <v>0.88910977813377801</v>
      </c>
      <c r="R407" s="61"/>
      <c r="Y407">
        <v>10850.6921498416</v>
      </c>
      <c r="Z407">
        <v>127.25556744414899</v>
      </c>
      <c r="AA407">
        <v>57614.219473485697</v>
      </c>
      <c r="AB407">
        <v>914.601182853968</v>
      </c>
      <c r="AC407">
        <v>229.14539184593801</v>
      </c>
      <c r="AD407">
        <v>14.847648271838899</v>
      </c>
      <c r="AE407">
        <v>173191.22914510901</v>
      </c>
      <c r="AF407">
        <v>5927.9941903188601</v>
      </c>
      <c r="AG407">
        <v>16.1574046119316</v>
      </c>
      <c r="AH407">
        <v>1.9277282111540801</v>
      </c>
      <c r="AI407">
        <v>220.96107936712599</v>
      </c>
      <c r="AJ407">
        <v>30.451198490203101</v>
      </c>
      <c r="AK407">
        <v>0.57017030155774595</v>
      </c>
      <c r="AL407">
        <v>0.130859269272766</v>
      </c>
      <c r="AM407">
        <v>0.61178920240707202</v>
      </c>
      <c r="AN407">
        <v>8.5771888115524997E-2</v>
      </c>
      <c r="AO407">
        <v>0.38593568275604201</v>
      </c>
      <c r="AP407">
        <v>4.4183717757370997E-2</v>
      </c>
      <c r="AQ407">
        <v>0.25711594641809998</v>
      </c>
      <c r="AR407">
        <v>3.8588480113180001E-2</v>
      </c>
      <c r="AS407">
        <v>28.942968722108201</v>
      </c>
      <c r="AT407">
        <v>0.412320516376459</v>
      </c>
      <c r="AU407">
        <v>4.2612531422686404</v>
      </c>
      <c r="AV407">
        <v>6.2869294897544004E-2</v>
      </c>
      <c r="AW407">
        <v>8.0229664039030008E-3</v>
      </c>
      <c r="AX407">
        <v>9.1369566135099996E-4</v>
      </c>
    </row>
    <row r="408" spans="1:50" x14ac:dyDescent="0.25">
      <c r="A408" t="s">
        <v>1286</v>
      </c>
      <c r="B408">
        <v>1906.6752020474601</v>
      </c>
      <c r="C408">
        <v>9687.3236962967494</v>
      </c>
      <c r="D408" s="63">
        <v>0.199418009529962</v>
      </c>
      <c r="E408">
        <v>7.3463123377721998E-2</v>
      </c>
      <c r="F408" s="31">
        <f t="shared" si="40"/>
        <v>0.20489807295352863</v>
      </c>
      <c r="G408" s="31">
        <f t="shared" si="41"/>
        <v>7.3463123377721998E-2</v>
      </c>
      <c r="H408">
        <v>0.28524147592033899</v>
      </c>
      <c r="I408">
        <v>6.1328782499874002E-2</v>
      </c>
      <c r="J408" s="64">
        <v>0.58364216031163951</v>
      </c>
      <c r="K408" s="63">
        <v>0.69894899669139898</v>
      </c>
      <c r="L408">
        <v>0.24800412741063599</v>
      </c>
      <c r="M408" s="32">
        <f t="shared" si="42"/>
        <v>0.71815631322582474</v>
      </c>
      <c r="N408" s="92">
        <f t="shared" si="43"/>
        <v>0.24800412741063599</v>
      </c>
      <c r="O408" s="50">
        <v>3.50519343982391</v>
      </c>
      <c r="P408" s="50">
        <v>0.30368827569711998</v>
      </c>
      <c r="Q408" s="77">
        <v>0.24417579628075645</v>
      </c>
      <c r="R408" s="61"/>
      <c r="Y408">
        <v>11356.140718185699</v>
      </c>
      <c r="Z408">
        <v>118.55963659529201</v>
      </c>
      <c r="AA408">
        <v>58112.842361318602</v>
      </c>
      <c r="AB408">
        <v>846.09403276593696</v>
      </c>
      <c r="AC408">
        <v>329.44696821468898</v>
      </c>
      <c r="AD408">
        <v>20.217834351125401</v>
      </c>
      <c r="AE408">
        <v>178841.36911878601</v>
      </c>
      <c r="AF408">
        <v>6096.2850938915499</v>
      </c>
      <c r="AG408">
        <v>11.1823076860478</v>
      </c>
      <c r="AH408">
        <v>0.92414789564825095</v>
      </c>
      <c r="AI408">
        <v>192.591250903381</v>
      </c>
      <c r="AJ408">
        <v>26.656302930047001</v>
      </c>
      <c r="AK408">
        <v>100.388846471739</v>
      </c>
      <c r="AL408">
        <v>46.868067908102603</v>
      </c>
      <c r="AM408">
        <v>0.204038349213788</v>
      </c>
      <c r="AN408">
        <v>3.2426635171342998E-2</v>
      </c>
      <c r="AO408">
        <v>9.4949115219728999E-2</v>
      </c>
      <c r="AP408">
        <v>2.1555287630375002E-2</v>
      </c>
      <c r="AQ408">
        <v>0.25097999968344797</v>
      </c>
      <c r="AR408">
        <v>3.7667669255777997E-2</v>
      </c>
      <c r="AS408">
        <v>24.5470432887121</v>
      </c>
      <c r="AT408">
        <v>0.50286034767058796</v>
      </c>
      <c r="AU408">
        <v>3.6798728374370002</v>
      </c>
      <c r="AV408">
        <v>8.0797883737032006E-2</v>
      </c>
      <c r="AW408">
        <v>2.4978310544575799</v>
      </c>
      <c r="AX408">
        <v>1.17338223491979</v>
      </c>
    </row>
    <row r="409" spans="1:50" x14ac:dyDescent="0.25">
      <c r="A409" t="s">
        <v>1287</v>
      </c>
      <c r="B409">
        <v>2019.9349042689701</v>
      </c>
      <c r="C409">
        <v>10048.4924567936</v>
      </c>
      <c r="D409" s="63">
        <v>0.58162308693996101</v>
      </c>
      <c r="E409">
        <v>0.20521570222930499</v>
      </c>
      <c r="F409" s="31">
        <f t="shared" si="40"/>
        <v>0.59760625422035996</v>
      </c>
      <c r="G409" s="31">
        <f t="shared" si="41"/>
        <v>0.20521570222930499</v>
      </c>
      <c r="H409">
        <v>0.29071293757671701</v>
      </c>
      <c r="I409">
        <v>1.2646296151599999E-2</v>
      </c>
      <c r="J409" s="64">
        <v>0.12329062022686392</v>
      </c>
      <c r="K409" s="63">
        <v>1.99764550379344</v>
      </c>
      <c r="L409">
        <v>0.66236952010355898</v>
      </c>
      <c r="M409" s="32">
        <f t="shared" si="42"/>
        <v>2.052541368436728</v>
      </c>
      <c r="N409" s="92">
        <f t="shared" si="43"/>
        <v>0.66236952010355898</v>
      </c>
      <c r="O409" s="50">
        <v>3.4371455229574202</v>
      </c>
      <c r="P409" s="50">
        <v>0.116421056833737</v>
      </c>
      <c r="Q409" s="77">
        <v>0.10215313518355186</v>
      </c>
      <c r="R409" s="61"/>
      <c r="Y409">
        <v>11911.4112440629</v>
      </c>
      <c r="Z409">
        <v>124.35673557405499</v>
      </c>
      <c r="AA409">
        <v>58897.837674975402</v>
      </c>
      <c r="AB409">
        <v>1018.48850768609</v>
      </c>
      <c r="AC409">
        <v>344.869413673022</v>
      </c>
      <c r="AD409">
        <v>21.679392554250501</v>
      </c>
      <c r="AE409">
        <v>181738.688955394</v>
      </c>
      <c r="AF409">
        <v>6208.2393878661496</v>
      </c>
      <c r="AG409">
        <v>4.2357987669157602</v>
      </c>
      <c r="AH409">
        <v>0.72720071014578902</v>
      </c>
      <c r="AI409">
        <v>280.88241480657899</v>
      </c>
      <c r="AJ409">
        <v>38.328324346359501</v>
      </c>
      <c r="AK409">
        <v>96.926161450139503</v>
      </c>
      <c r="AL409">
        <v>18.662255895968599</v>
      </c>
      <c r="AM409">
        <v>1.1393305784435099</v>
      </c>
      <c r="AN409">
        <v>7.5494243225423002E-2</v>
      </c>
      <c r="AO409">
        <v>0.666594348951423</v>
      </c>
      <c r="AP409">
        <v>5.6401512813154003E-2</v>
      </c>
      <c r="AQ409">
        <v>0.60207919678698296</v>
      </c>
      <c r="AR409">
        <v>5.7604742364833997E-2</v>
      </c>
      <c r="AS409">
        <v>60.030980100382699</v>
      </c>
      <c r="AT409">
        <v>0.72334905109548098</v>
      </c>
      <c r="AU409">
        <v>10.4680023519018</v>
      </c>
      <c r="AV409">
        <v>0.116344129874181</v>
      </c>
      <c r="AW409">
        <v>2.47761424403304</v>
      </c>
      <c r="AX409">
        <v>0.46150382796976103</v>
      </c>
    </row>
    <row r="410" spans="1:50" x14ac:dyDescent="0.25">
      <c r="A410" t="s">
        <v>1288</v>
      </c>
      <c r="B410">
        <v>21.720928775747701</v>
      </c>
      <c r="C410">
        <v>63.331361558628601</v>
      </c>
      <c r="D410" s="63">
        <v>20.742285584435301</v>
      </c>
      <c r="E410">
        <v>1.6529273103443101</v>
      </c>
      <c r="F410" s="31">
        <f t="shared" si="40"/>
        <v>21.312289471347825</v>
      </c>
      <c r="G410" s="31">
        <f t="shared" si="41"/>
        <v>1.6529273103443101</v>
      </c>
      <c r="H410">
        <v>0.49792953729088502</v>
      </c>
      <c r="I410">
        <v>7.7587890364271994E-2</v>
      </c>
      <c r="J410" s="64">
        <v>0.51141220918269104</v>
      </c>
      <c r="K410" s="63">
        <v>41.9681986445175</v>
      </c>
      <c r="L410">
        <v>11.4070902596679</v>
      </c>
      <c r="M410" s="32">
        <f t="shared" si="42"/>
        <v>43.121496638449401</v>
      </c>
      <c r="N410" s="92">
        <f t="shared" si="43"/>
        <v>11.4070902596679</v>
      </c>
      <c r="O410" s="50">
        <v>2.0223421774721801</v>
      </c>
      <c r="P410" s="50">
        <v>0.41323125329406102</v>
      </c>
      <c r="Q410" s="77">
        <v>0.75176823608756904</v>
      </c>
      <c r="R410" s="61"/>
      <c r="Y410">
        <v>11501.793683010201</v>
      </c>
      <c r="Z410">
        <v>120.08027313962199</v>
      </c>
      <c r="AA410">
        <v>59841.267672141701</v>
      </c>
      <c r="AB410">
        <v>942.13340936289205</v>
      </c>
      <c r="AC410">
        <v>396.269062735906</v>
      </c>
      <c r="AD410">
        <v>24.553587224057299</v>
      </c>
      <c r="AE410">
        <v>180821.30368759201</v>
      </c>
      <c r="AF410">
        <v>6186.2390110542701</v>
      </c>
      <c r="AG410">
        <v>4.1620569916386199</v>
      </c>
      <c r="AH410">
        <v>9.9771190363118004E-2</v>
      </c>
      <c r="AI410">
        <v>175.02905097924099</v>
      </c>
      <c r="AJ410">
        <v>25.489171252706299</v>
      </c>
      <c r="AK410">
        <v>1.5993961529134599</v>
      </c>
      <c r="AL410">
        <v>0.218618354619313</v>
      </c>
      <c r="AM410">
        <v>6.200553438776E-3</v>
      </c>
      <c r="AN410">
        <v>5.6352571479349996E-3</v>
      </c>
      <c r="AO410">
        <v>2.4130236767108001E-2</v>
      </c>
      <c r="AP410">
        <v>1.0837179648253E-2</v>
      </c>
      <c r="AQ410">
        <v>0.272469088471197</v>
      </c>
      <c r="AR410">
        <v>3.9208418618945001E-2</v>
      </c>
      <c r="AS410">
        <v>17.973574719201501</v>
      </c>
      <c r="AT410">
        <v>0.28848214697407798</v>
      </c>
      <c r="AU410">
        <v>2.4712528272228198</v>
      </c>
      <c r="AV410">
        <v>3.4012679965458002E-2</v>
      </c>
      <c r="AW410">
        <v>1.6270622613740002E-2</v>
      </c>
      <c r="AX410">
        <v>1.28710480362E-3</v>
      </c>
    </row>
    <row r="411" spans="1:50" s="56" customFormat="1" x14ac:dyDescent="0.25">
      <c r="A411" s="56" t="s">
        <v>1289</v>
      </c>
      <c r="B411" s="56">
        <v>2631.6610237049699</v>
      </c>
      <c r="C411" s="56">
        <v>13417.4377582169</v>
      </c>
      <c r="D411" s="83">
        <v>0.137084493574882</v>
      </c>
      <c r="E411" s="56">
        <v>5.2007441633314999E-2</v>
      </c>
      <c r="F411" s="57">
        <f t="shared" si="40"/>
        <v>0.14085161431261553</v>
      </c>
      <c r="G411" s="57">
        <f t="shared" si="41"/>
        <v>5.2007441633314999E-2</v>
      </c>
      <c r="H411" s="56">
        <v>0.28672046768918702</v>
      </c>
      <c r="I411" s="56">
        <v>1.6441674179614001E-2</v>
      </c>
      <c r="J411" s="84">
        <v>0.15115070699904837</v>
      </c>
      <c r="K411" s="83">
        <v>0.47845080397737999</v>
      </c>
      <c r="L411" s="56">
        <v>0.16445329171869499</v>
      </c>
      <c r="M411" s="58">
        <f t="shared" si="42"/>
        <v>0.49159876767951766</v>
      </c>
      <c r="N411" s="112">
        <f t="shared" si="43"/>
        <v>0.16445329171869499</v>
      </c>
      <c r="O411" s="60">
        <v>3.48735983123643</v>
      </c>
      <c r="P411" s="60">
        <v>0.13876385414293499</v>
      </c>
      <c r="Q411" s="106">
        <v>0.11576420957943433</v>
      </c>
      <c r="R411" s="62" t="s">
        <v>337</v>
      </c>
      <c r="Y411" s="56">
        <v>11289.5857921016</v>
      </c>
      <c r="Z411" s="56">
        <v>120.799521679088</v>
      </c>
      <c r="AA411" s="56">
        <v>63864.567325433498</v>
      </c>
      <c r="AB411" s="56">
        <v>950.25527283884605</v>
      </c>
      <c r="AC411" s="56">
        <v>492.78083575603802</v>
      </c>
      <c r="AD411" s="56">
        <v>29.922301741548399</v>
      </c>
      <c r="AE411" s="56">
        <v>174425.63966855899</v>
      </c>
      <c r="AF411" s="56">
        <v>5961.5377963563396</v>
      </c>
      <c r="AG411" s="56">
        <v>83.640595683389293</v>
      </c>
      <c r="AH411" s="56">
        <v>2.4375216836110001</v>
      </c>
      <c r="AI411" s="56">
        <v>197.32797601516299</v>
      </c>
      <c r="AJ411" s="56">
        <v>27.6268962736169</v>
      </c>
      <c r="AK411" s="56">
        <v>132.19449381551701</v>
      </c>
      <c r="AL411" s="56">
        <v>37.453480850701403</v>
      </c>
      <c r="AM411" s="56">
        <v>389.16652952898102</v>
      </c>
      <c r="AN411" s="56">
        <v>28.263465158566</v>
      </c>
      <c r="AO411" s="56">
        <v>223.352990510311</v>
      </c>
      <c r="AP411" s="56">
        <v>15.9029825374145</v>
      </c>
      <c r="AQ411" s="56">
        <v>56.460889608541301</v>
      </c>
      <c r="AR411" s="56">
        <v>4.0367216014864198</v>
      </c>
      <c r="AS411" s="56">
        <v>22.1560710722229</v>
      </c>
      <c r="AT411" s="56">
        <v>0.29832396016516599</v>
      </c>
      <c r="AU411" s="56">
        <v>3.3476258287532099</v>
      </c>
      <c r="AV411" s="56">
        <v>3.8370361619881999E-2</v>
      </c>
      <c r="AW411" s="56">
        <v>3.3396484605419401</v>
      </c>
      <c r="AX411" s="56">
        <v>0.94164241427276196</v>
      </c>
    </row>
    <row r="412" spans="1:50" x14ac:dyDescent="0.25">
      <c r="A412" t="s">
        <v>1290</v>
      </c>
      <c r="B412">
        <v>794.21450331591996</v>
      </c>
      <c r="C412">
        <v>4040.1851921951702</v>
      </c>
      <c r="D412" s="63">
        <v>0.71605265112215699</v>
      </c>
      <c r="E412">
        <v>0.29670142887506701</v>
      </c>
      <c r="F412" s="31">
        <f t="shared" si="40"/>
        <v>0.73572998092808339</v>
      </c>
      <c r="G412" s="31">
        <f t="shared" si="41"/>
        <v>0.29670142887506701</v>
      </c>
      <c r="H412">
        <v>0.28567081918017201</v>
      </c>
      <c r="I412">
        <v>1.1110232716838E-2</v>
      </c>
      <c r="J412" s="64">
        <v>9.3860441967236682E-2</v>
      </c>
      <c r="K412" s="63">
        <v>2.5083908008442499</v>
      </c>
      <c r="L412">
        <v>0.94761167184558104</v>
      </c>
      <c r="M412" s="32">
        <f t="shared" si="42"/>
        <v>2.5773220910126646</v>
      </c>
      <c r="N412" s="92">
        <f t="shared" si="43"/>
        <v>0.94761167184558104</v>
      </c>
      <c r="O412" s="50">
        <v>3.4982794301298701</v>
      </c>
      <c r="P412" s="50">
        <v>0.13039770986364399</v>
      </c>
      <c r="Q412" s="77">
        <v>9.8668895265627582E-2</v>
      </c>
      <c r="R412" s="61"/>
      <c r="Y412">
        <v>11550.457547649499</v>
      </c>
      <c r="Z412">
        <v>120.588330432159</v>
      </c>
      <c r="AA412">
        <v>58744.446538608703</v>
      </c>
      <c r="AB412">
        <v>850.50295804829796</v>
      </c>
      <c r="AC412">
        <v>294.401415968295</v>
      </c>
      <c r="AD412">
        <v>19.059378019500201</v>
      </c>
      <c r="AE412">
        <v>181926.916777976</v>
      </c>
      <c r="AF412">
        <v>6245.5217904810297</v>
      </c>
      <c r="AG412">
        <v>1.59344622729876</v>
      </c>
      <c r="AH412">
        <v>5.6912845699188003E-2</v>
      </c>
      <c r="AI412">
        <v>242.142677389467</v>
      </c>
      <c r="AJ412">
        <v>34.013233002545398</v>
      </c>
      <c r="AK412">
        <v>42.155433658136502</v>
      </c>
      <c r="AL412">
        <v>6.8559662491545899</v>
      </c>
      <c r="AM412">
        <v>0.29485909396603299</v>
      </c>
      <c r="AN412">
        <v>3.9675490344095003E-2</v>
      </c>
      <c r="AO412">
        <v>0.22452165112382999</v>
      </c>
      <c r="AP412">
        <v>3.3787188359549997E-2</v>
      </c>
      <c r="AQ412">
        <v>0.242451392016925</v>
      </c>
      <c r="AR412">
        <v>3.7649917796032002E-2</v>
      </c>
      <c r="AS412">
        <v>37.325606893003197</v>
      </c>
      <c r="AT412">
        <v>0.59502545850808697</v>
      </c>
      <c r="AU412">
        <v>5.6680861138359901</v>
      </c>
      <c r="AV412">
        <v>9.2202671756919999E-2</v>
      </c>
      <c r="AW412">
        <v>1.0770824523413001</v>
      </c>
      <c r="AX412">
        <v>0.17391104150579301</v>
      </c>
    </row>
    <row r="413" spans="1:50" x14ac:dyDescent="0.25">
      <c r="A413" t="s">
        <v>1291</v>
      </c>
      <c r="B413">
        <v>3445.0357209578401</v>
      </c>
      <c r="C413">
        <v>17610.299600956001</v>
      </c>
      <c r="D413" s="63">
        <v>0.111945403688687</v>
      </c>
      <c r="E413">
        <v>3.9589629756564E-2</v>
      </c>
      <c r="F413" s="31">
        <f t="shared" si="40"/>
        <v>0.11502169511109536</v>
      </c>
      <c r="G413" s="31">
        <f t="shared" si="41"/>
        <v>3.9589629756564E-2</v>
      </c>
      <c r="H413">
        <v>0.283746226336412</v>
      </c>
      <c r="I413">
        <v>5.8498660237389999E-3</v>
      </c>
      <c r="J413" s="64">
        <v>5.8296254431499203E-2</v>
      </c>
      <c r="K413" s="63">
        <v>0.39461026968587698</v>
      </c>
      <c r="L413">
        <v>0.129924979149242</v>
      </c>
      <c r="M413" s="32">
        <f t="shared" si="42"/>
        <v>0.40545427174249371</v>
      </c>
      <c r="N413" s="92">
        <f t="shared" si="43"/>
        <v>0.129924979149242</v>
      </c>
      <c r="O413" s="50">
        <v>3.52478142173829</v>
      </c>
      <c r="P413" s="50">
        <v>5.7289359717497997E-2</v>
      </c>
      <c r="Q413" s="77">
        <v>4.9364814052438803E-2</v>
      </c>
      <c r="R413" s="61"/>
      <c r="Y413">
        <v>12166.8299272566</v>
      </c>
      <c r="Z413">
        <v>127.02334098258</v>
      </c>
      <c r="AA413">
        <v>57448.379439092598</v>
      </c>
      <c r="AB413">
        <v>827.73665816101004</v>
      </c>
      <c r="AC413">
        <v>298.91864699553798</v>
      </c>
      <c r="AD413">
        <v>18.754695195046398</v>
      </c>
      <c r="AE413">
        <v>183909.514703266</v>
      </c>
      <c r="AF413">
        <v>6312.5822628469796</v>
      </c>
      <c r="AG413">
        <v>2.9882135170274702</v>
      </c>
      <c r="AH413">
        <v>0.175799160390533</v>
      </c>
      <c r="AI413">
        <v>192.50147743503999</v>
      </c>
      <c r="AJ413">
        <v>27.175042127980099</v>
      </c>
      <c r="AK413">
        <v>173.950647886193</v>
      </c>
      <c r="AL413">
        <v>21.7600233945215</v>
      </c>
      <c r="AM413">
        <v>8.8305886985990997E-2</v>
      </c>
      <c r="AN413">
        <v>2.1299140039641E-2</v>
      </c>
      <c r="AO413">
        <v>0.14975380025611401</v>
      </c>
      <c r="AP413">
        <v>2.7080543331157999E-2</v>
      </c>
      <c r="AQ413">
        <v>0.57149619233052096</v>
      </c>
      <c r="AR413">
        <v>5.7268922314494E-2</v>
      </c>
      <c r="AS413">
        <v>23.990559941077201</v>
      </c>
      <c r="AT413">
        <v>0.36018433469241601</v>
      </c>
      <c r="AU413">
        <v>3.6806932128565899</v>
      </c>
      <c r="AV413">
        <v>5.2838127074673003E-2</v>
      </c>
      <c r="AW413">
        <v>4.5319200121757399</v>
      </c>
      <c r="AX413">
        <v>0.55093946683806405</v>
      </c>
    </row>
    <row r="414" spans="1:50" x14ac:dyDescent="0.25">
      <c r="A414" t="s">
        <v>1292</v>
      </c>
      <c r="B414">
        <v>1271.43601176008</v>
      </c>
      <c r="C414">
        <v>6526.4499588285398</v>
      </c>
      <c r="D414" s="63">
        <v>0.10331775468852</v>
      </c>
      <c r="E414">
        <v>4.6137243642962997E-2</v>
      </c>
      <c r="F414" s="31">
        <f t="shared" si="40"/>
        <v>0.10615695587104168</v>
      </c>
      <c r="G414" s="31">
        <f t="shared" si="41"/>
        <v>4.6137243642962997E-2</v>
      </c>
      <c r="H414">
        <v>0.28326297554285501</v>
      </c>
      <c r="I414">
        <v>5.7431213769400004E-3</v>
      </c>
      <c r="J414" s="64">
        <v>4.540268078508776E-2</v>
      </c>
      <c r="K414" s="63">
        <v>0.36467579164763397</v>
      </c>
      <c r="L414">
        <v>0.33962266113768602</v>
      </c>
      <c r="M414" s="32">
        <f t="shared" si="42"/>
        <v>0.37469718576333511</v>
      </c>
      <c r="N414" s="92">
        <f t="shared" si="43"/>
        <v>0.33962266113768602</v>
      </c>
      <c r="O414" s="50">
        <v>3.5301706947006899</v>
      </c>
      <c r="P414" s="50">
        <v>0.34650624363503002</v>
      </c>
      <c r="Q414" s="77">
        <v>0.10539636502470616</v>
      </c>
      <c r="R414" s="61"/>
      <c r="Y414">
        <v>12461.903270949801</v>
      </c>
      <c r="Z414">
        <v>132.09088313292199</v>
      </c>
      <c r="AA414">
        <v>56352.924729509097</v>
      </c>
      <c r="AB414">
        <v>848.27523508102104</v>
      </c>
      <c r="AC414">
        <v>306.24497119788799</v>
      </c>
      <c r="AD414">
        <v>19.867970871385001</v>
      </c>
      <c r="AE414">
        <v>182553.94917588501</v>
      </c>
      <c r="AF414">
        <v>6283.9860278277702</v>
      </c>
      <c r="AG414">
        <v>4.9283911900125002E-2</v>
      </c>
      <c r="AH414">
        <v>9.0672139766829994E-3</v>
      </c>
      <c r="AI414">
        <v>91.781822672976801</v>
      </c>
      <c r="AJ414">
        <v>14.185537581107299</v>
      </c>
      <c r="AK414">
        <v>67.080246768112104</v>
      </c>
      <c r="AL414">
        <v>15.8624404743209</v>
      </c>
      <c r="AM414">
        <v>1.2157868839501E-2</v>
      </c>
      <c r="AN414">
        <v>7.7830024412560003E-3</v>
      </c>
      <c r="AO414">
        <v>5.6704883863712002E-2</v>
      </c>
      <c r="AP414">
        <v>1.6400842194702999E-2</v>
      </c>
      <c r="AQ414">
        <v>0.42928430696790698</v>
      </c>
      <c r="AR414">
        <v>4.8769847742747001E-2</v>
      </c>
      <c r="AS414">
        <v>8.6284696529008293</v>
      </c>
      <c r="AT414">
        <v>0.20647368224645801</v>
      </c>
      <c r="AU414">
        <v>1.2476970737729001</v>
      </c>
      <c r="AV414">
        <v>3.5217270265681E-2</v>
      </c>
      <c r="AW414">
        <v>1.6290378634828599</v>
      </c>
      <c r="AX414">
        <v>0.38157497661033601</v>
      </c>
    </row>
    <row r="415" spans="1:50" x14ac:dyDescent="0.25">
      <c r="A415" t="s">
        <v>1293</v>
      </c>
      <c r="B415">
        <v>1458.4341703954799</v>
      </c>
      <c r="C415">
        <v>7479.0070693750604</v>
      </c>
      <c r="D415" s="63">
        <v>0.40238916339277597</v>
      </c>
      <c r="E415">
        <v>0.14504549375838299</v>
      </c>
      <c r="F415" s="31">
        <f t="shared" si="40"/>
        <v>0.41344693165325502</v>
      </c>
      <c r="G415" s="31">
        <f t="shared" si="41"/>
        <v>0.14504549375838299</v>
      </c>
      <c r="H415">
        <v>0.28356652412962502</v>
      </c>
      <c r="I415">
        <v>5.4091732804030001E-3</v>
      </c>
      <c r="J415" s="64">
        <v>5.2919772668982915E-2</v>
      </c>
      <c r="K415" s="63">
        <v>1.41922189386682</v>
      </c>
      <c r="L415">
        <v>2.6270808703033999E-2</v>
      </c>
      <c r="M415" s="32">
        <f t="shared" si="42"/>
        <v>1.4582225137648737</v>
      </c>
      <c r="N415" s="92">
        <f t="shared" si="43"/>
        <v>2.6270808703033999E-2</v>
      </c>
      <c r="O415" s="50">
        <v>3.5260212740653101</v>
      </c>
      <c r="P415" s="50">
        <v>6.7116353229888001E-2</v>
      </c>
      <c r="Q415" s="77">
        <v>0.97247784717285568</v>
      </c>
      <c r="R415" s="61"/>
      <c r="Y415">
        <v>12295.2305845262</v>
      </c>
      <c r="Z415">
        <v>140.61767281734899</v>
      </c>
      <c r="AA415">
        <v>52869.543160578702</v>
      </c>
      <c r="AB415">
        <v>812.24238895679002</v>
      </c>
      <c r="AC415">
        <v>246.866005186715</v>
      </c>
      <c r="AD415">
        <v>16.642993048557301</v>
      </c>
      <c r="AE415">
        <v>185689.11362091999</v>
      </c>
      <c r="AF415">
        <v>6354.17347962861</v>
      </c>
      <c r="AG415">
        <v>0.25587650475721702</v>
      </c>
      <c r="AH415">
        <v>2.0675908850613E-2</v>
      </c>
      <c r="AI415">
        <v>269.42914037270799</v>
      </c>
      <c r="AJ415">
        <v>37.416301643791201</v>
      </c>
      <c r="AK415">
        <v>71.661832966089094</v>
      </c>
      <c r="AL415">
        <v>2.3120454098635799</v>
      </c>
      <c r="AM415">
        <v>0.43341719847569099</v>
      </c>
      <c r="AN415">
        <v>4.6174969860425998E-2</v>
      </c>
      <c r="AO415">
        <v>0.62701649850661101</v>
      </c>
      <c r="AP415">
        <v>8.4086929684640002E-2</v>
      </c>
      <c r="AQ415">
        <v>0.531434022625908</v>
      </c>
      <c r="AR415">
        <v>5.5406342879723E-2</v>
      </c>
      <c r="AS415">
        <v>36.283183671820098</v>
      </c>
      <c r="AT415">
        <v>0.446111649816338</v>
      </c>
      <c r="AU415">
        <v>5.4605502466624802</v>
      </c>
      <c r="AV415">
        <v>6.0796978735165E-2</v>
      </c>
      <c r="AW415">
        <v>1.8310221757503999</v>
      </c>
      <c r="AX415">
        <v>0.59148634228539199</v>
      </c>
    </row>
    <row r="416" spans="1:50" x14ac:dyDescent="0.25">
      <c r="A416" t="s">
        <v>1294</v>
      </c>
      <c r="B416">
        <v>1605.8207834591001</v>
      </c>
      <c r="C416">
        <v>8212.5762284550201</v>
      </c>
      <c r="D416" s="63">
        <v>0.16219198704436799</v>
      </c>
      <c r="E416">
        <v>7.9524133161338995E-2</v>
      </c>
      <c r="F416" s="31">
        <f t="shared" si="40"/>
        <v>0.16664906881894004</v>
      </c>
      <c r="G416" s="31">
        <f t="shared" si="41"/>
        <v>7.9524133161338995E-2</v>
      </c>
      <c r="H416">
        <v>0.285661645730522</v>
      </c>
      <c r="I416">
        <v>2.9906300186181001E-2</v>
      </c>
      <c r="J416" s="64">
        <v>0.21352130001498229</v>
      </c>
      <c r="K416" s="63">
        <v>0.56700284360507003</v>
      </c>
      <c r="L416">
        <v>0.25040886478344798</v>
      </c>
      <c r="M416" s="32">
        <f t="shared" si="42"/>
        <v>0.58258424245476403</v>
      </c>
      <c r="N416" s="92">
        <f t="shared" si="43"/>
        <v>0.25040886478344798</v>
      </c>
      <c r="O416" s="50">
        <v>3.5024145221271898</v>
      </c>
      <c r="P416" s="50">
        <v>0.177710968098544</v>
      </c>
      <c r="Q416" s="77">
        <v>0.11488999892430907</v>
      </c>
      <c r="R416" s="61"/>
      <c r="Y416">
        <v>11968.2216083331</v>
      </c>
      <c r="Z416">
        <v>128.850169758981</v>
      </c>
      <c r="AA416">
        <v>57982.057460842101</v>
      </c>
      <c r="AB416">
        <v>864.94774284496305</v>
      </c>
      <c r="AC416">
        <v>360.12037992060601</v>
      </c>
      <c r="AD416">
        <v>22.069019828503599</v>
      </c>
      <c r="AE416">
        <v>182218.57721378899</v>
      </c>
      <c r="AF416">
        <v>6274.1914547419601</v>
      </c>
      <c r="AG416">
        <v>1.19129277359477</v>
      </c>
      <c r="AH416">
        <v>0.28321335570220202</v>
      </c>
      <c r="AI416">
        <v>150.861470620218</v>
      </c>
      <c r="AJ416">
        <v>21.2375708061208</v>
      </c>
      <c r="AK416">
        <v>79.985321809934106</v>
      </c>
      <c r="AL416">
        <v>16.8155293956832</v>
      </c>
      <c r="AM416">
        <v>0.79370781728157602</v>
      </c>
      <c r="AN416">
        <v>6.2647649261299995E-2</v>
      </c>
      <c r="AO416">
        <v>0.46311409925832703</v>
      </c>
      <c r="AP416">
        <v>4.6731120750576997E-2</v>
      </c>
      <c r="AQ416">
        <v>0.62029390037818599</v>
      </c>
      <c r="AR416">
        <v>6.6765992823588E-2</v>
      </c>
      <c r="AS416">
        <v>15.641499549853</v>
      </c>
      <c r="AT416">
        <v>0.23327892857004201</v>
      </c>
      <c r="AU416">
        <v>2.3599345650623702</v>
      </c>
      <c r="AV416">
        <v>3.1713211360864003E-2</v>
      </c>
      <c r="AW416">
        <v>2.0091581855464602</v>
      </c>
      <c r="AX416">
        <v>0.42886407510839197</v>
      </c>
    </row>
    <row r="417" spans="1:51" x14ac:dyDescent="0.25">
      <c r="A417" t="s">
        <v>1295</v>
      </c>
      <c r="B417">
        <v>6373.9934382106703</v>
      </c>
      <c r="C417">
        <v>32785.835973249501</v>
      </c>
      <c r="D417" s="63">
        <v>5.3022264661176002E-2</v>
      </c>
      <c r="E417">
        <v>1.1283550362095E-2</v>
      </c>
      <c r="F417" s="31">
        <f t="shared" si="40"/>
        <v>5.447933152233491E-2</v>
      </c>
      <c r="G417" s="31">
        <f t="shared" si="41"/>
        <v>1.1283550362095E-2</v>
      </c>
      <c r="H417">
        <v>0.28425125651421401</v>
      </c>
      <c r="I417">
        <v>4.2329351255789996E-3</v>
      </c>
      <c r="J417" s="64">
        <v>6.9976420113669641E-2</v>
      </c>
      <c r="K417" s="63">
        <v>0.186560216392645</v>
      </c>
      <c r="L417">
        <v>4.0102307302398998E-2</v>
      </c>
      <c r="M417" s="32">
        <f t="shared" si="42"/>
        <v>0.19168694401647277</v>
      </c>
      <c r="N417" s="92">
        <f t="shared" si="43"/>
        <v>4.0102307302398998E-2</v>
      </c>
      <c r="O417" s="50">
        <v>3.5156032077975898</v>
      </c>
      <c r="P417" s="50">
        <v>4.0650381295133001E-2</v>
      </c>
      <c r="Q417" s="77">
        <v>5.3791598187267697E-2</v>
      </c>
      <c r="R417" s="61"/>
      <c r="Y417">
        <v>12112.412908219199</v>
      </c>
      <c r="Z417">
        <v>142.742627291834</v>
      </c>
      <c r="AA417">
        <v>57527.048698589198</v>
      </c>
      <c r="AB417">
        <v>931.28632480879901</v>
      </c>
      <c r="AC417">
        <v>394.10544775526398</v>
      </c>
      <c r="AD417">
        <v>24.172337119239099</v>
      </c>
      <c r="AE417">
        <v>180890.17928476</v>
      </c>
      <c r="AF417">
        <v>6255.0630485073998</v>
      </c>
      <c r="AG417">
        <v>1.0314437999933E-2</v>
      </c>
      <c r="AH417">
        <v>4.0697465283260001E-3</v>
      </c>
      <c r="AI417">
        <v>161.55528166124401</v>
      </c>
      <c r="AJ417">
        <v>22.597929047488599</v>
      </c>
      <c r="AK417">
        <v>308.59639130655597</v>
      </c>
      <c r="AL417">
        <v>52.8635430441145</v>
      </c>
      <c r="AM417">
        <v>3.7010255101029003E-2</v>
      </c>
      <c r="AN417">
        <v>1.3349466764077E-2</v>
      </c>
      <c r="AO417">
        <v>8.3382912584742994E-2</v>
      </c>
      <c r="AP417">
        <v>1.9558952927887001E-2</v>
      </c>
      <c r="AQ417">
        <v>0.52479556662600402</v>
      </c>
      <c r="AR417">
        <v>5.3159829911334E-2</v>
      </c>
      <c r="AS417">
        <v>19.876754430820899</v>
      </c>
      <c r="AT417">
        <v>0.29189252568537499</v>
      </c>
      <c r="AU417">
        <v>3.06298389568635</v>
      </c>
      <c r="AV417">
        <v>4.6812269146730999E-2</v>
      </c>
      <c r="AW417">
        <v>7.90244148982248</v>
      </c>
      <c r="AX417">
        <v>1.3726422712695101</v>
      </c>
    </row>
    <row r="418" spans="1:51" x14ac:dyDescent="0.25">
      <c r="A418" t="s">
        <v>1296</v>
      </c>
      <c r="B418">
        <v>96.811712082694399</v>
      </c>
      <c r="C418">
        <v>457.77628001005502</v>
      </c>
      <c r="D418" s="63">
        <v>5.1551456193424903</v>
      </c>
      <c r="E418">
        <v>0.84364343081460103</v>
      </c>
      <c r="F418" s="31">
        <f t="shared" si="40"/>
        <v>5.2968104821014075</v>
      </c>
      <c r="G418" s="31">
        <f t="shared" si="41"/>
        <v>0.84364343081460103</v>
      </c>
      <c r="H418">
        <v>0.307439079511163</v>
      </c>
      <c r="I418">
        <v>4.7763678708210001E-2</v>
      </c>
      <c r="J418" s="64">
        <v>0.94933765104801116</v>
      </c>
      <c r="K418" s="63">
        <v>16.788753435939199</v>
      </c>
      <c r="L418">
        <v>3.4997073109496499</v>
      </c>
      <c r="M418" s="32">
        <f t="shared" si="42"/>
        <v>17.250113138848807</v>
      </c>
      <c r="N418" s="92">
        <f t="shared" si="43"/>
        <v>3.4997073109496499</v>
      </c>
      <c r="O418" s="50">
        <v>3.2531177198038299</v>
      </c>
      <c r="P418" s="50">
        <v>0.46046966881117002</v>
      </c>
      <c r="Q418" s="77">
        <v>0.67902845723251481</v>
      </c>
      <c r="R418" s="61"/>
      <c r="Y418">
        <v>12011.127871394399</v>
      </c>
      <c r="Z418">
        <v>127.517803554946</v>
      </c>
      <c r="AA418">
        <v>56415.172454263397</v>
      </c>
      <c r="AB418">
        <v>858.85319903006098</v>
      </c>
      <c r="AC418">
        <v>279.065672664565</v>
      </c>
      <c r="AD418">
        <v>17.761409225005401</v>
      </c>
      <c r="AE418">
        <v>182860.402065781</v>
      </c>
      <c r="AF418">
        <v>6233.2845519439497</v>
      </c>
      <c r="AG418">
        <v>0.25019450033297003</v>
      </c>
      <c r="AH418">
        <v>2.0613109173957998E-2</v>
      </c>
      <c r="AI418">
        <v>194.99571417388</v>
      </c>
      <c r="AJ418">
        <v>27.330302510252</v>
      </c>
      <c r="AK418">
        <v>4.7360289741063202</v>
      </c>
      <c r="AL418">
        <v>0.383708582053777</v>
      </c>
      <c r="AM418">
        <v>4.65806836866855</v>
      </c>
      <c r="AN418">
        <v>0.15760083762934499</v>
      </c>
      <c r="AO418">
        <v>2.6598551778853401</v>
      </c>
      <c r="AP418">
        <v>0.116976066821908</v>
      </c>
      <c r="AQ418">
        <v>1.1295675736138799</v>
      </c>
      <c r="AR418">
        <v>0.27209267559799399</v>
      </c>
      <c r="AS418">
        <v>28.046410113519599</v>
      </c>
      <c r="AT418">
        <v>0.477479406521507</v>
      </c>
      <c r="AU418">
        <v>4.3574251178572201</v>
      </c>
      <c r="AV418">
        <v>7.1531219595330001E-2</v>
      </c>
      <c r="AW418">
        <v>0.11423333964346501</v>
      </c>
      <c r="AX418">
        <v>4.7601365327014998E-2</v>
      </c>
    </row>
    <row r="419" spans="1:51" x14ac:dyDescent="0.25">
      <c r="A419" t="s">
        <v>1297</v>
      </c>
      <c r="B419">
        <v>46.813817253100197</v>
      </c>
      <c r="C419">
        <v>52.252821632137703</v>
      </c>
      <c r="D419" s="63">
        <v>110.572988233562</v>
      </c>
      <c r="E419">
        <v>9.6569415489723198</v>
      </c>
      <c r="F419" s="31">
        <f t="shared" si="40"/>
        <v>113.61156529027545</v>
      </c>
      <c r="G419" s="31">
        <f t="shared" si="41"/>
        <v>9.6569415489723198</v>
      </c>
      <c r="H419">
        <v>1.3025930753853101</v>
      </c>
      <c r="I419">
        <v>0.18627838747320399</v>
      </c>
      <c r="J419" s="64">
        <v>0.61071255953909398</v>
      </c>
      <c r="K419" s="63">
        <v>84.711690548512095</v>
      </c>
      <c r="L419">
        <v>7.8231448221188504</v>
      </c>
      <c r="M419" s="32">
        <f t="shared" si="42"/>
        <v>87.039591814890187</v>
      </c>
      <c r="N419" s="92">
        <f t="shared" si="43"/>
        <v>7.8231448221188504</v>
      </c>
      <c r="O419" s="50">
        <v>0.76717887012821395</v>
      </c>
      <c r="P419" s="50">
        <v>0.10490614720321199</v>
      </c>
      <c r="Q419" s="77">
        <v>0.67535748364752834</v>
      </c>
      <c r="R419" s="61"/>
      <c r="Y419">
        <v>11988.2422465032</v>
      </c>
      <c r="Z419">
        <v>125.15886157395499</v>
      </c>
      <c r="AA419">
        <v>55729.079582874103</v>
      </c>
      <c r="AB419">
        <v>863.206969181094</v>
      </c>
      <c r="AC419">
        <v>249.84327543417999</v>
      </c>
      <c r="AD419">
        <v>16.335312876111399</v>
      </c>
      <c r="AE419">
        <v>184931.621989381</v>
      </c>
      <c r="AF419">
        <v>6305.4464337239096</v>
      </c>
      <c r="AG419">
        <v>0.24400634942746099</v>
      </c>
      <c r="AH419">
        <v>2.0560046449003999E-2</v>
      </c>
      <c r="AI419">
        <v>324.022157481666</v>
      </c>
      <c r="AJ419">
        <v>44.395662061888601</v>
      </c>
      <c r="AK419">
        <v>1.08427523759589</v>
      </c>
      <c r="AL419">
        <v>0.178131207758565</v>
      </c>
      <c r="AM419">
        <v>0.51179675630222299</v>
      </c>
      <c r="AN419">
        <v>5.1191214296537002E-2</v>
      </c>
      <c r="AO419">
        <v>0.260581494582447</v>
      </c>
      <c r="AP419">
        <v>3.5616830177217E-2</v>
      </c>
      <c r="AQ419">
        <v>0.43485849337169102</v>
      </c>
      <c r="AR419">
        <v>4.9556409820304001E-2</v>
      </c>
      <c r="AS419">
        <v>65.138531875031802</v>
      </c>
      <c r="AT419">
        <v>0.84218360368314105</v>
      </c>
      <c r="AU419">
        <v>10.770408379145399</v>
      </c>
      <c r="AV419">
        <v>0.12998517832614001</v>
      </c>
      <c r="AW419">
        <v>1.3312072001E-2</v>
      </c>
      <c r="AX419">
        <v>1.3528919022499999E-3</v>
      </c>
    </row>
    <row r="420" spans="1:51" x14ac:dyDescent="0.25">
      <c r="A420" t="s">
        <v>1298</v>
      </c>
      <c r="B420">
        <v>227.922938561813</v>
      </c>
      <c r="C420">
        <v>1102.34626618791</v>
      </c>
      <c r="D420" s="63">
        <v>2.1978414662055399</v>
      </c>
      <c r="E420">
        <v>0.74701727086792502</v>
      </c>
      <c r="F420" s="31">
        <f t="shared" si="40"/>
        <v>2.2582387726380935</v>
      </c>
      <c r="G420" s="31">
        <f t="shared" si="41"/>
        <v>0.74701727086792502</v>
      </c>
      <c r="H420">
        <v>0.300176179827711</v>
      </c>
      <c r="I420">
        <v>5.1863351253155998E-2</v>
      </c>
      <c r="J420" s="64">
        <v>0.50833506686415275</v>
      </c>
      <c r="K420" s="63">
        <v>7.3426111779060399</v>
      </c>
      <c r="L420">
        <v>1.76642320560829</v>
      </c>
      <c r="M420" s="32">
        <f t="shared" si="42"/>
        <v>7.5443882142146315</v>
      </c>
      <c r="N420" s="92">
        <f t="shared" si="43"/>
        <v>1.76642320560829</v>
      </c>
      <c r="O420" s="50">
        <v>3.33736494474444</v>
      </c>
      <c r="P420" s="50">
        <v>0.29861451858524202</v>
      </c>
      <c r="Q420" s="77">
        <v>0.37193152346518699</v>
      </c>
      <c r="R420" s="61"/>
      <c r="Y420">
        <v>11774.8195257471</v>
      </c>
      <c r="Z420">
        <v>122.930699662091</v>
      </c>
      <c r="AA420">
        <v>60658.855898266404</v>
      </c>
      <c r="AB420">
        <v>1189.8788751484601</v>
      </c>
      <c r="AC420">
        <v>289.65790173250701</v>
      </c>
      <c r="AD420">
        <v>17.9918024594892</v>
      </c>
      <c r="AE420">
        <v>183140.295835481</v>
      </c>
      <c r="AF420">
        <v>6246.0152591542101</v>
      </c>
      <c r="AG420">
        <v>8.7779588774117592</v>
      </c>
      <c r="AH420">
        <v>1.54626670374025</v>
      </c>
      <c r="AI420">
        <v>196.70245240816601</v>
      </c>
      <c r="AJ420">
        <v>27.752134871572199</v>
      </c>
      <c r="AK420">
        <v>11.1518732071805</v>
      </c>
      <c r="AL420">
        <v>0.61900388810544604</v>
      </c>
      <c r="AM420">
        <v>9.7200117230794997E-2</v>
      </c>
      <c r="AN420">
        <v>2.1636866331853001E-2</v>
      </c>
      <c r="AO420">
        <v>0.14153730782128299</v>
      </c>
      <c r="AP420">
        <v>2.5491735453013E-2</v>
      </c>
      <c r="AQ420">
        <v>0.33053605976164502</v>
      </c>
      <c r="AR420">
        <v>4.1943407228687002E-2</v>
      </c>
      <c r="AS420">
        <v>27.678523186326</v>
      </c>
      <c r="AT420">
        <v>0.340092447899568</v>
      </c>
      <c r="AU420">
        <v>4.2616688405807803</v>
      </c>
      <c r="AV420">
        <v>4.5803483676241999E-2</v>
      </c>
      <c r="AW420">
        <v>0.26578169884304498</v>
      </c>
      <c r="AX420">
        <v>5.9571808245153998E-2</v>
      </c>
    </row>
    <row r="421" spans="1:51" x14ac:dyDescent="0.25">
      <c r="A421" t="s">
        <v>1299</v>
      </c>
      <c r="B421">
        <v>1752.38509522768</v>
      </c>
      <c r="C421">
        <v>8712.2807374994409</v>
      </c>
      <c r="D421" s="63">
        <v>0.58095273489405697</v>
      </c>
      <c r="E421">
        <v>0.20412644603368299</v>
      </c>
      <c r="F421" s="31">
        <f t="shared" si="40"/>
        <v>0.59691748071023454</v>
      </c>
      <c r="G421" s="31">
        <f t="shared" si="41"/>
        <v>0.20412644603368299</v>
      </c>
      <c r="H421">
        <v>0.28593922144402201</v>
      </c>
      <c r="I421">
        <v>2.0081851938613001E-2</v>
      </c>
      <c r="J421" s="64">
        <v>0.19988101983223355</v>
      </c>
      <c r="K421" s="63">
        <v>2.0313000603356199</v>
      </c>
      <c r="L421">
        <v>0.68429015493488399</v>
      </c>
      <c r="M421" s="32">
        <f t="shared" si="42"/>
        <v>2.0871207617315055</v>
      </c>
      <c r="N421" s="92">
        <f t="shared" si="43"/>
        <v>0.68429015493488399</v>
      </c>
      <c r="O421" s="50">
        <v>3.4963204349477901</v>
      </c>
      <c r="P421" s="50">
        <v>0.15927397055525599</v>
      </c>
      <c r="Q421" s="77">
        <v>0.13522823134661024</v>
      </c>
      <c r="R421" s="61"/>
      <c r="Y421">
        <v>11591.645072482601</v>
      </c>
      <c r="Z421">
        <v>121.01833373148899</v>
      </c>
      <c r="AA421">
        <v>55935.322697042597</v>
      </c>
      <c r="AB421">
        <v>822.24846652674603</v>
      </c>
      <c r="AC421">
        <v>245.753900066526</v>
      </c>
      <c r="AD421">
        <v>16.152301877628599</v>
      </c>
      <c r="AE421">
        <v>184596.16104975599</v>
      </c>
      <c r="AF421">
        <v>6306.33715466576</v>
      </c>
      <c r="AG421">
        <v>1.42097252818569</v>
      </c>
      <c r="AH421">
        <v>0.14458189781386299</v>
      </c>
      <c r="AI421">
        <v>303.617894398891</v>
      </c>
      <c r="AJ421">
        <v>41.084741765727898</v>
      </c>
      <c r="AK421">
        <v>82.914043041951999</v>
      </c>
      <c r="AL421">
        <v>30.1828650045682</v>
      </c>
      <c r="AM421">
        <v>5.5520657017158896</v>
      </c>
      <c r="AN421">
        <v>0.24789112769794999</v>
      </c>
      <c r="AO421">
        <v>0.56893899084303701</v>
      </c>
      <c r="AP421">
        <v>5.9992096073392003E-2</v>
      </c>
      <c r="AQ421">
        <v>0.41631888939417699</v>
      </c>
      <c r="AR421">
        <v>4.8590835130221E-2</v>
      </c>
      <c r="AS421">
        <v>57.594096258672799</v>
      </c>
      <c r="AT421">
        <v>0.68890015423735196</v>
      </c>
      <c r="AU421">
        <v>9.3780843411940005</v>
      </c>
      <c r="AV421">
        <v>9.4488587742388996E-2</v>
      </c>
      <c r="AW421">
        <v>2.2307750183861699</v>
      </c>
      <c r="AX421">
        <v>0.83596955300204201</v>
      </c>
    </row>
    <row r="422" spans="1:51" x14ac:dyDescent="0.25">
      <c r="A422" t="s">
        <v>1300</v>
      </c>
      <c r="B422">
        <v>23.275071346351599</v>
      </c>
      <c r="C422">
        <v>72.154168797614503</v>
      </c>
      <c r="D422" s="63">
        <v>13.695775483973399</v>
      </c>
      <c r="E422">
        <v>1.0232693229193801</v>
      </c>
      <c r="F422" s="31">
        <f t="shared" si="40"/>
        <v>14.072139276110368</v>
      </c>
      <c r="G422" s="31">
        <f t="shared" si="41"/>
        <v>1.0232693229193801</v>
      </c>
      <c r="H422">
        <v>0.46861814422334602</v>
      </c>
      <c r="I422">
        <v>7.0013796135336995E-2</v>
      </c>
      <c r="J422" s="64">
        <v>0.5000792109271851</v>
      </c>
      <c r="K422" s="63">
        <v>29.252831663942601</v>
      </c>
      <c r="L422">
        <v>8.8991888635822107</v>
      </c>
      <c r="M422" s="32">
        <f t="shared" si="42"/>
        <v>30.056707769291236</v>
      </c>
      <c r="N422" s="92">
        <f t="shared" si="43"/>
        <v>8.8991888635822107</v>
      </c>
      <c r="O422" s="50">
        <v>2.1291899177143598</v>
      </c>
      <c r="P422" s="50">
        <v>0.41084789229087398</v>
      </c>
      <c r="Q422" s="77">
        <v>0.63428457585165332</v>
      </c>
      <c r="R422" s="61"/>
      <c r="Y422">
        <v>11853.731799700099</v>
      </c>
      <c r="Z422">
        <v>127.072528733089</v>
      </c>
      <c r="AA422">
        <v>61087.734332382301</v>
      </c>
      <c r="AB422">
        <v>879.90818896738494</v>
      </c>
      <c r="AC422">
        <v>507.78211743516403</v>
      </c>
      <c r="AD422">
        <v>32.3738804545157</v>
      </c>
      <c r="AE422">
        <v>181618.34731392199</v>
      </c>
      <c r="AF422">
        <v>6205.3333469557301</v>
      </c>
      <c r="AG422">
        <v>7.0586192300629902</v>
      </c>
      <c r="AH422">
        <v>0.90937631527674401</v>
      </c>
      <c r="AI422">
        <v>132.46426919469499</v>
      </c>
      <c r="AJ422">
        <v>19.193269480394299</v>
      </c>
      <c r="AK422">
        <v>1.64177878679081</v>
      </c>
      <c r="AL422">
        <v>0.245118334751533</v>
      </c>
      <c r="AM422">
        <v>0.39519736272172101</v>
      </c>
      <c r="AN422">
        <v>5.0121495640980999E-2</v>
      </c>
      <c r="AO422">
        <v>0.219288499792199</v>
      </c>
      <c r="AP422">
        <v>3.6411606548974997E-2</v>
      </c>
      <c r="AQ422">
        <v>0.39361255211998902</v>
      </c>
      <c r="AR422">
        <v>5.2458060423404999E-2</v>
      </c>
      <c r="AS422">
        <v>15.477614630706199</v>
      </c>
      <c r="AT422">
        <v>0.24961224457308601</v>
      </c>
      <c r="AU422">
        <v>2.3068703670302102</v>
      </c>
      <c r="AV422">
        <v>3.5385749379388001E-2</v>
      </c>
      <c r="AW422">
        <v>2.2895616468882E-2</v>
      </c>
      <c r="AX422">
        <v>1.88638562912E-3</v>
      </c>
    </row>
    <row r="423" spans="1:51" x14ac:dyDescent="0.25">
      <c r="A423" t="s">
        <v>1301</v>
      </c>
      <c r="B423">
        <v>1476.9753184477399</v>
      </c>
      <c r="C423">
        <v>7564.8418770841599</v>
      </c>
      <c r="D423" s="63">
        <v>0.25949735273061098</v>
      </c>
      <c r="E423">
        <v>0.11293339490710801</v>
      </c>
      <c r="F423" s="31">
        <f t="shared" si="40"/>
        <v>0.2666284135338115</v>
      </c>
      <c r="G423" s="31">
        <f t="shared" si="41"/>
        <v>0.11293339490710801</v>
      </c>
      <c r="H423">
        <v>0.287541750135279</v>
      </c>
      <c r="I423">
        <v>1.848926182324E-2</v>
      </c>
      <c r="J423" s="64">
        <v>0.14775058487157774</v>
      </c>
      <c r="K423" s="63">
        <v>0.90263133635945303</v>
      </c>
      <c r="L423">
        <v>0.34044519618267699</v>
      </c>
      <c r="M423" s="32">
        <f t="shared" si="42"/>
        <v>0.9274359013182929</v>
      </c>
      <c r="N423" s="92">
        <f t="shared" si="43"/>
        <v>0.34044519618267699</v>
      </c>
      <c r="O423" s="50">
        <v>3.4764365853677699</v>
      </c>
      <c r="P423" s="50">
        <v>0.150101423025054</v>
      </c>
      <c r="Q423" s="77">
        <v>0.1144758018036178</v>
      </c>
      <c r="R423" s="61"/>
      <c r="Y423">
        <v>16075.4714065027</v>
      </c>
      <c r="Z423">
        <v>316.66305068884901</v>
      </c>
      <c r="AA423">
        <v>53389.480435806901</v>
      </c>
      <c r="AB423">
        <v>818.57268834639001</v>
      </c>
      <c r="AC423">
        <v>564.20031356402706</v>
      </c>
      <c r="AD423">
        <v>49.952670871711703</v>
      </c>
      <c r="AE423">
        <v>185768.14548382501</v>
      </c>
      <c r="AF423">
        <v>6332.4027422353001</v>
      </c>
      <c r="AG423">
        <v>23.8724787461611</v>
      </c>
      <c r="AH423">
        <v>5.08135729252714</v>
      </c>
      <c r="AI423">
        <v>168.62726160418799</v>
      </c>
      <c r="AJ423">
        <v>24.513638326550399</v>
      </c>
      <c r="AK423">
        <v>74.502258856623399</v>
      </c>
      <c r="AL423">
        <v>19.976452118895999</v>
      </c>
      <c r="AM423">
        <v>2.16639989804818</v>
      </c>
      <c r="AN423">
        <v>0.33924947030463298</v>
      </c>
      <c r="AO423">
        <v>1.4954900478445401</v>
      </c>
      <c r="AP423">
        <v>0.21163050949130599</v>
      </c>
      <c r="AQ423">
        <v>0.92360831841143998</v>
      </c>
      <c r="AR423">
        <v>0.108919324169854</v>
      </c>
      <c r="AS423">
        <v>23.252761539346299</v>
      </c>
      <c r="AT423">
        <v>0.46290867492051102</v>
      </c>
      <c r="AU423">
        <v>3.6622410054997099</v>
      </c>
      <c r="AV423">
        <v>6.2619085891755993E-2</v>
      </c>
      <c r="AW423">
        <v>1.9605997091205101</v>
      </c>
      <c r="AX423">
        <v>0.52523217856971904</v>
      </c>
    </row>
    <row r="424" spans="1:51" x14ac:dyDescent="0.25">
      <c r="A424" t="s">
        <v>1302</v>
      </c>
      <c r="B424">
        <v>3003.9067946345999</v>
      </c>
      <c r="C424">
        <v>15490.6029592</v>
      </c>
      <c r="D424" s="63">
        <v>0.17806657142771701</v>
      </c>
      <c r="E424">
        <v>8.3031224455442004E-2</v>
      </c>
      <c r="F424" s="31">
        <f t="shared" si="40"/>
        <v>0.18295989128052764</v>
      </c>
      <c r="G424" s="31">
        <f t="shared" si="41"/>
        <v>8.3031224455442004E-2</v>
      </c>
      <c r="H424">
        <v>0.283557590455081</v>
      </c>
      <c r="I424">
        <v>1.1473283705583001E-2</v>
      </c>
      <c r="J424" s="64">
        <v>8.6773558872601575E-2</v>
      </c>
      <c r="K424" s="63">
        <v>0.62692520454453005</v>
      </c>
      <c r="L424">
        <v>0.29231762399629002</v>
      </c>
      <c r="M424" s="32">
        <f t="shared" si="42"/>
        <v>0.64415328685682638</v>
      </c>
      <c r="N424" s="92">
        <f t="shared" si="43"/>
        <v>0.29231762399629002</v>
      </c>
      <c r="O424" s="50">
        <v>3.5292582085303001</v>
      </c>
      <c r="P424" s="50">
        <v>0.107664856973215</v>
      </c>
      <c r="Q424" s="77">
        <v>6.5426134876924807E-2</v>
      </c>
      <c r="R424" s="61"/>
      <c r="Y424">
        <v>12167.4106695668</v>
      </c>
      <c r="Z424">
        <v>134.205978181181</v>
      </c>
      <c r="AA424">
        <v>56723.676605460503</v>
      </c>
      <c r="AB424">
        <v>878.64070216496305</v>
      </c>
      <c r="AC424">
        <v>683.74444966051203</v>
      </c>
      <c r="AD424">
        <v>41.595527709882901</v>
      </c>
      <c r="AE424">
        <v>183374.50510465799</v>
      </c>
      <c r="AF424">
        <v>6397.4288008499798</v>
      </c>
      <c r="AG424">
        <v>1.0242292282736001</v>
      </c>
      <c r="AH424">
        <v>4.3360455052957998E-2</v>
      </c>
      <c r="AI424">
        <v>204.39615291314101</v>
      </c>
      <c r="AJ424">
        <v>28.3017977410436</v>
      </c>
      <c r="AK424">
        <v>152.648641659997</v>
      </c>
      <c r="AL424">
        <v>26.826853521512199</v>
      </c>
      <c r="AM424">
        <v>0.65642671199626701</v>
      </c>
      <c r="AN424">
        <v>6.9990547381881998E-2</v>
      </c>
      <c r="AO424">
        <v>0.37546046506505099</v>
      </c>
      <c r="AP424">
        <v>4.2507654254754001E-2</v>
      </c>
      <c r="AQ424">
        <v>0.55477752965636895</v>
      </c>
      <c r="AR424">
        <v>6.2412793587511999E-2</v>
      </c>
      <c r="AS424">
        <v>30.943344686223199</v>
      </c>
      <c r="AT424">
        <v>0.44056722655900199</v>
      </c>
      <c r="AU424">
        <v>4.9748060695146901</v>
      </c>
      <c r="AV424">
        <v>6.3477993968913002E-2</v>
      </c>
      <c r="AW424">
        <v>3.8829995890551099</v>
      </c>
      <c r="AX424">
        <v>0.67671279872650103</v>
      </c>
    </row>
    <row r="425" spans="1:51" x14ac:dyDescent="0.25">
      <c r="A425" t="s">
        <v>1303</v>
      </c>
      <c r="B425">
        <v>29.183630837834102</v>
      </c>
      <c r="C425">
        <v>36.466977803913302</v>
      </c>
      <c r="D425" s="63">
        <v>94.276677427524007</v>
      </c>
      <c r="E425">
        <v>9.8796681165310094</v>
      </c>
      <c r="F425" s="31">
        <f t="shared" si="40"/>
        <v>96.867427244372109</v>
      </c>
      <c r="G425" s="31">
        <f t="shared" si="41"/>
        <v>9.8796681165310094</v>
      </c>
      <c r="H425">
        <v>1.16167419301236</v>
      </c>
      <c r="I425">
        <v>0.18077448784525299</v>
      </c>
      <c r="J425" s="64">
        <v>0.67341888144131168</v>
      </c>
      <c r="K425" s="63">
        <v>80.320505474393102</v>
      </c>
      <c r="L425">
        <v>12.820802824457999</v>
      </c>
      <c r="M425" s="32">
        <f t="shared" si="42"/>
        <v>82.527735730326782</v>
      </c>
      <c r="N425" s="92">
        <f t="shared" si="43"/>
        <v>12.820802824457999</v>
      </c>
      <c r="O425" s="50">
        <v>0.85491814533430699</v>
      </c>
      <c r="P425" s="50">
        <v>0.221352335225281</v>
      </c>
      <c r="Q425" s="77">
        <v>0.61649451218777296</v>
      </c>
      <c r="R425" s="61"/>
      <c r="Y425">
        <v>11762.198475961401</v>
      </c>
      <c r="Z425">
        <v>124.377479324982</v>
      </c>
      <c r="AA425">
        <v>55767.314115460103</v>
      </c>
      <c r="AB425">
        <v>825.18965237327495</v>
      </c>
      <c r="AC425">
        <v>227.37875706168001</v>
      </c>
      <c r="AD425">
        <v>15.107900967940401</v>
      </c>
      <c r="AE425">
        <v>183699.43305488999</v>
      </c>
      <c r="AF425">
        <v>6292.7288308215802</v>
      </c>
      <c r="AG425">
        <v>1.4038782886721E-2</v>
      </c>
      <c r="AH425">
        <v>4.9117952340239999E-3</v>
      </c>
      <c r="AI425">
        <v>272.22925746095302</v>
      </c>
      <c r="AJ425">
        <v>37.2985441910538</v>
      </c>
      <c r="AK425">
        <v>0.73588285761402406</v>
      </c>
      <c r="AL425">
        <v>0.14701282344616501</v>
      </c>
      <c r="AM425">
        <v>0.56001508252489396</v>
      </c>
      <c r="AN425">
        <v>5.3928668499026E-2</v>
      </c>
      <c r="AO425">
        <v>0.12715848637205601</v>
      </c>
      <c r="AP425">
        <v>2.4999567273833002E-2</v>
      </c>
      <c r="AQ425">
        <v>0.46902015116469897</v>
      </c>
      <c r="AR425">
        <v>5.2760475112215002E-2</v>
      </c>
      <c r="AS425">
        <v>40.953175584201396</v>
      </c>
      <c r="AT425">
        <v>0.55547615173470899</v>
      </c>
      <c r="AU425">
        <v>6.4657919875076004</v>
      </c>
      <c r="AV425">
        <v>7.5178632705064002E-2</v>
      </c>
      <c r="AW425">
        <v>9.4126548201499995E-3</v>
      </c>
      <c r="AX425">
        <v>1.0345636438959999E-3</v>
      </c>
    </row>
    <row r="426" spans="1:51" x14ac:dyDescent="0.25">
      <c r="A426" t="s">
        <v>1304</v>
      </c>
      <c r="B426">
        <v>3623.5943380778299</v>
      </c>
      <c r="C426">
        <v>18298.682177606999</v>
      </c>
      <c r="D426" s="63">
        <v>0.25915485694234602</v>
      </c>
      <c r="E426">
        <v>0.138869928130533</v>
      </c>
      <c r="F426" s="31">
        <f t="shared" si="40"/>
        <v>0.26627650586421037</v>
      </c>
      <c r="G426" s="31">
        <f t="shared" si="41"/>
        <v>0.138869928130533</v>
      </c>
      <c r="H426">
        <v>0.28648504827017901</v>
      </c>
      <c r="I426">
        <v>4.5595578650707999E-2</v>
      </c>
      <c r="J426" s="64">
        <v>0.29701057500054895</v>
      </c>
      <c r="K426" s="63">
        <v>0.90420877238917197</v>
      </c>
      <c r="L426">
        <v>0.371905804232046</v>
      </c>
      <c r="M426" s="32">
        <f t="shared" si="42"/>
        <v>0.92905668573720634</v>
      </c>
      <c r="N426" s="92">
        <f t="shared" si="43"/>
        <v>0.371905804232046</v>
      </c>
      <c r="O426" s="50">
        <v>3.48979942968209</v>
      </c>
      <c r="P426" s="50">
        <v>0.24135605630172399</v>
      </c>
      <c r="Q426" s="77">
        <v>0.16814869202440585</v>
      </c>
      <c r="R426" s="61"/>
      <c r="Y426">
        <v>11965.467433379101</v>
      </c>
      <c r="Z426">
        <v>124.921089461533</v>
      </c>
      <c r="AA426">
        <v>55985.046843621298</v>
      </c>
      <c r="AB426">
        <v>839.36295768165905</v>
      </c>
      <c r="AC426">
        <v>743.13645318297199</v>
      </c>
      <c r="AD426">
        <v>51.883871148626703</v>
      </c>
      <c r="AE426">
        <v>186940.66602934801</v>
      </c>
      <c r="AF426">
        <v>6372.3712325190299</v>
      </c>
      <c r="AG426">
        <v>0.13864912822660999</v>
      </c>
      <c r="AH426">
        <v>1.5561206769623999E-2</v>
      </c>
      <c r="AI426">
        <v>305.67752046804799</v>
      </c>
      <c r="AJ426">
        <v>42.182641148683203</v>
      </c>
      <c r="AK426">
        <v>181.31881681789201</v>
      </c>
      <c r="AL426">
        <v>5.1871882704855397</v>
      </c>
      <c r="AM426">
        <v>0.76243758463905997</v>
      </c>
      <c r="AN426">
        <v>8.3972128850928002E-2</v>
      </c>
      <c r="AO426">
        <v>0.62668593424132302</v>
      </c>
      <c r="AP426">
        <v>6.5229418003513007E-2</v>
      </c>
      <c r="AQ426">
        <v>0.49913898105480298</v>
      </c>
      <c r="AR426">
        <v>5.3653627036942E-2</v>
      </c>
      <c r="AS426">
        <v>55.864789937707599</v>
      </c>
      <c r="AT426">
        <v>0.62196951190679695</v>
      </c>
      <c r="AU426">
        <v>9.0569140578266705</v>
      </c>
      <c r="AV426">
        <v>8.6346723006314005E-2</v>
      </c>
      <c r="AW426">
        <v>4.7397014871265304</v>
      </c>
      <c r="AX426">
        <v>1.3176300212260199</v>
      </c>
    </row>
    <row r="427" spans="1:51" s="56" customFormat="1" x14ac:dyDescent="0.25">
      <c r="A427" s="56" t="s">
        <v>1305</v>
      </c>
      <c r="B427" s="56">
        <v>1435.6877945527699</v>
      </c>
      <c r="C427" s="56">
        <v>7369.20313925546</v>
      </c>
      <c r="D427" s="83">
        <v>7.8251184651075001E-2</v>
      </c>
      <c r="E427" s="56">
        <v>3.6999405760078E-2</v>
      </c>
      <c r="F427" s="57">
        <f t="shared" si="40"/>
        <v>8.0401549384269688E-2</v>
      </c>
      <c r="G427" s="57">
        <f t="shared" si="41"/>
        <v>3.6999405760078E-2</v>
      </c>
      <c r="H427" s="56">
        <v>0.28127176771106699</v>
      </c>
      <c r="I427" s="56">
        <v>5.3996178099569997E-3</v>
      </c>
      <c r="J427" s="84">
        <v>4.060065599233139E-2</v>
      </c>
      <c r="K427" s="83">
        <v>0.27781673848596999</v>
      </c>
      <c r="L427" s="56">
        <v>0.187775812887609</v>
      </c>
      <c r="M427" s="58">
        <f t="shared" si="42"/>
        <v>0.2854512212020498</v>
      </c>
      <c r="N427" s="112">
        <f t="shared" si="43"/>
        <v>0.187775812887609</v>
      </c>
      <c r="O427" s="60">
        <v>3.5528179932293198</v>
      </c>
      <c r="P427" s="60">
        <v>1.6235027214934099</v>
      </c>
      <c r="Q427" s="106">
        <v>0.67608113698793004</v>
      </c>
      <c r="R427" s="62" t="s">
        <v>419</v>
      </c>
      <c r="Y427" s="56">
        <v>13053.4008490261</v>
      </c>
      <c r="Z427" s="56">
        <v>166.036478446839</v>
      </c>
      <c r="AA427" s="56">
        <v>53417.753923970697</v>
      </c>
      <c r="AB427" s="56">
        <v>815.60085368959903</v>
      </c>
      <c r="AC427" s="56">
        <v>669.99439098838195</v>
      </c>
      <c r="AD427" s="56">
        <v>42.8617925356738</v>
      </c>
      <c r="AE427" s="56">
        <v>175964.865134436</v>
      </c>
      <c r="AF427" s="56">
        <v>6037.2818757206296</v>
      </c>
      <c r="AG427" s="56">
        <v>9.1025520350944102</v>
      </c>
      <c r="AH427" s="56">
        <v>1.809719550249</v>
      </c>
      <c r="AI427" s="56">
        <v>103.428004611441</v>
      </c>
      <c r="AJ427" s="56">
        <v>15.0636840206064</v>
      </c>
      <c r="AK427" s="56">
        <v>74.0984721758212</v>
      </c>
      <c r="AL427" s="56">
        <v>13.035969503236601</v>
      </c>
      <c r="AM427" s="56">
        <v>14.591672712661399</v>
      </c>
      <c r="AN427" s="56">
        <v>3.1616159519112501</v>
      </c>
      <c r="AO427" s="56">
        <v>8.6270196874195708</v>
      </c>
      <c r="AP427" s="56">
        <v>1.8238725658734001</v>
      </c>
      <c r="AQ427" s="56">
        <v>2.5117177788725198</v>
      </c>
      <c r="AR427" s="56">
        <v>0.43596300207006899</v>
      </c>
      <c r="AS427" s="56">
        <v>7.9873322720014803</v>
      </c>
      <c r="AT427" s="56">
        <v>0.14707576926843999</v>
      </c>
      <c r="AU427" s="56">
        <v>1.10567937163248</v>
      </c>
      <c r="AV427" s="56">
        <v>2.0758333197619001E-2</v>
      </c>
      <c r="AW427" s="56">
        <v>1.92039282835171</v>
      </c>
      <c r="AX427" s="56">
        <v>0.33142307793493198</v>
      </c>
      <c r="AY427"/>
    </row>
    <row r="428" spans="1:51" x14ac:dyDescent="0.25">
      <c r="A428" t="s">
        <v>1306</v>
      </c>
      <c r="B428">
        <v>19.9257913466001</v>
      </c>
      <c r="C428">
        <v>67.543592739797404</v>
      </c>
      <c r="D428" s="63">
        <v>29.2530115786995</v>
      </c>
      <c r="E428">
        <v>3.3693527930447802</v>
      </c>
      <c r="F428" s="31">
        <f t="shared" si="40"/>
        <v>30.05689262815665</v>
      </c>
      <c r="G428" s="31">
        <f t="shared" si="41"/>
        <v>3.3693527930447802</v>
      </c>
      <c r="H428">
        <v>0.43400388788834998</v>
      </c>
      <c r="I428">
        <v>6.9437206934593002E-2</v>
      </c>
      <c r="J428" s="64">
        <v>0.719908465392472</v>
      </c>
      <c r="K428" s="63">
        <v>67.686348777943806</v>
      </c>
      <c r="L428">
        <v>9.6631914913478596</v>
      </c>
      <c r="M428" s="32">
        <f t="shared" si="42"/>
        <v>69.546388826919681</v>
      </c>
      <c r="N428" s="92">
        <f t="shared" si="43"/>
        <v>9.6631914913478596</v>
      </c>
      <c r="O428" s="50">
        <v>2.3101185609096402</v>
      </c>
      <c r="P428" s="50">
        <v>0.40524364369882698</v>
      </c>
      <c r="Q428" s="77">
        <v>0.81383723557635146</v>
      </c>
      <c r="R428" s="61"/>
      <c r="Y428">
        <v>11998.3700553582</v>
      </c>
      <c r="Z428">
        <v>135.09429263644901</v>
      </c>
      <c r="AA428">
        <v>59273.367546470399</v>
      </c>
      <c r="AB428">
        <v>1594.1622942053</v>
      </c>
      <c r="AC428">
        <v>250.274235708443</v>
      </c>
      <c r="AD428">
        <v>17.967683104032002</v>
      </c>
      <c r="AE428">
        <v>186525.994077251</v>
      </c>
      <c r="AF428">
        <v>6376.1928073550698</v>
      </c>
      <c r="AG428">
        <v>9.8083583253148099</v>
      </c>
      <c r="AH428">
        <v>2.5737306822334598</v>
      </c>
      <c r="AI428">
        <v>212.00718102180099</v>
      </c>
      <c r="AJ428">
        <v>29.612029080074201</v>
      </c>
      <c r="AK428">
        <v>1.1256683035720401</v>
      </c>
      <c r="AL428">
        <v>0.18146933838957699</v>
      </c>
      <c r="AM428">
        <v>4.9202569148230504</v>
      </c>
      <c r="AN428">
        <v>0.84137296021297903</v>
      </c>
      <c r="AO428">
        <v>2.9315567967151801</v>
      </c>
      <c r="AP428">
        <v>0.44207361717739801</v>
      </c>
      <c r="AQ428">
        <v>1.13073366411708</v>
      </c>
      <c r="AR428">
        <v>0.111662067484772</v>
      </c>
      <c r="AS428">
        <v>25.293109823886901</v>
      </c>
      <c r="AT428">
        <v>0.30988333299927601</v>
      </c>
      <c r="AU428">
        <v>3.6058647385802201</v>
      </c>
      <c r="AV428">
        <v>4.3123514889009E-2</v>
      </c>
      <c r="AW428">
        <v>1.7265251553020999E-2</v>
      </c>
      <c r="AX428">
        <v>3.31108964689E-3</v>
      </c>
    </row>
    <row r="429" spans="1:51" x14ac:dyDescent="0.25">
      <c r="A429" t="s">
        <v>1307</v>
      </c>
      <c r="B429">
        <v>16.736292912263899</v>
      </c>
      <c r="C429">
        <v>74.800307043853294</v>
      </c>
      <c r="D429" s="63">
        <v>7.1708980288820898</v>
      </c>
      <c r="E429">
        <v>0.58673381216279996</v>
      </c>
      <c r="F429" s="31">
        <f t="shared" si="40"/>
        <v>7.3679563391862963</v>
      </c>
      <c r="G429" s="31">
        <f t="shared" si="41"/>
        <v>0.58673381216279996</v>
      </c>
      <c r="H429">
        <v>0.32533587688673399</v>
      </c>
      <c r="I429">
        <v>5.5131519435570001E-2</v>
      </c>
      <c r="J429" s="64">
        <v>0.48283591398266118</v>
      </c>
      <c r="K429" s="63">
        <v>21.961229442936499</v>
      </c>
      <c r="L429">
        <v>3.3960073764285301</v>
      </c>
      <c r="M429" s="32">
        <f t="shared" si="42"/>
        <v>22.564730252569785</v>
      </c>
      <c r="N429" s="92">
        <f t="shared" si="43"/>
        <v>3.3960073764285301</v>
      </c>
      <c r="O429" s="50">
        <v>3.0735132554136202</v>
      </c>
      <c r="P429" s="50">
        <v>0.52082370342754203</v>
      </c>
      <c r="Q429" s="77">
        <v>0.91254927562072619</v>
      </c>
      <c r="R429" s="61"/>
      <c r="Y429">
        <v>11506.988619446</v>
      </c>
      <c r="Z429">
        <v>120.293077948084</v>
      </c>
      <c r="AA429">
        <v>61029.147758961197</v>
      </c>
      <c r="AB429">
        <v>906.78514797017306</v>
      </c>
      <c r="AC429">
        <v>1020.05932440222</v>
      </c>
      <c r="AD429">
        <v>61.651525469698598</v>
      </c>
      <c r="AE429">
        <v>179968.08055045101</v>
      </c>
      <c r="AF429">
        <v>6155.4558328744797</v>
      </c>
      <c r="AG429">
        <v>0.35170755022355399</v>
      </c>
      <c r="AH429">
        <v>3.2060399679911998E-2</v>
      </c>
      <c r="AI429">
        <v>107.227893983549</v>
      </c>
      <c r="AJ429">
        <v>15.7803076543993</v>
      </c>
      <c r="AK429">
        <v>1.35405995055663</v>
      </c>
      <c r="AL429">
        <v>0.19854998567589899</v>
      </c>
      <c r="AM429">
        <v>1.04357855292264</v>
      </c>
      <c r="AN429">
        <v>8.0268001837278002E-2</v>
      </c>
      <c r="AO429">
        <v>0.73221473365441503</v>
      </c>
      <c r="AP429">
        <v>6.7032589152888997E-2</v>
      </c>
      <c r="AQ429">
        <v>0.34545543874078799</v>
      </c>
      <c r="AR429">
        <v>4.3922197685255002E-2</v>
      </c>
      <c r="AS429">
        <v>7.7781629352753097</v>
      </c>
      <c r="AT429">
        <v>0.12891144782323599</v>
      </c>
      <c r="AU429">
        <v>0.99000224236753898</v>
      </c>
      <c r="AV429">
        <v>1.6483122004664001E-2</v>
      </c>
      <c r="AW429">
        <v>1.8892323107215999E-2</v>
      </c>
      <c r="AX429">
        <v>1.4693695420760001E-3</v>
      </c>
    </row>
    <row r="430" spans="1:51" x14ac:dyDescent="0.25">
      <c r="A430" t="s">
        <v>1308</v>
      </c>
      <c r="B430">
        <v>5573.5269873944799</v>
      </c>
      <c r="C430">
        <v>28443.102838471001</v>
      </c>
      <c r="D430" s="63">
        <v>0.19737956017938499</v>
      </c>
      <c r="E430">
        <v>6.6301618786411998E-2</v>
      </c>
      <c r="F430" s="31">
        <f t="shared" si="40"/>
        <v>0.20280360643703352</v>
      </c>
      <c r="G430" s="31">
        <f t="shared" si="41"/>
        <v>6.6301618786411998E-2</v>
      </c>
      <c r="H430">
        <v>0.286711515758032</v>
      </c>
      <c r="I430">
        <v>5.8203671848109997E-3</v>
      </c>
      <c r="J430" s="64">
        <v>6.0434271545427742E-2</v>
      </c>
      <c r="K430" s="63">
        <v>0.68832045627839</v>
      </c>
      <c r="L430">
        <v>0.25465593002958897</v>
      </c>
      <c r="M430" s="32">
        <f t="shared" si="42"/>
        <v>0.70723569750978521</v>
      </c>
      <c r="N430" s="92">
        <f t="shared" si="43"/>
        <v>0.25465593002958897</v>
      </c>
      <c r="O430" s="50">
        <v>3.4869679161843798</v>
      </c>
      <c r="P430" s="50">
        <v>3.8944961644484001E-2</v>
      </c>
      <c r="Q430" s="77">
        <v>3.01884080642069E-2</v>
      </c>
      <c r="R430" s="61"/>
      <c r="Y430">
        <v>11732.4989005601</v>
      </c>
      <c r="Z430">
        <v>125.35960999913701</v>
      </c>
      <c r="AA430">
        <v>54822.307275108302</v>
      </c>
      <c r="AB430">
        <v>839.64815468808001</v>
      </c>
      <c r="AC430">
        <v>2776.33343245386</v>
      </c>
      <c r="AD430">
        <v>728.76801481093696</v>
      </c>
      <c r="AE430">
        <v>186498.89065782301</v>
      </c>
      <c r="AF430">
        <v>6394.2039954600996</v>
      </c>
      <c r="AG430">
        <v>1.3669956886143899</v>
      </c>
      <c r="AH430">
        <v>5.1566695624057003E-2</v>
      </c>
      <c r="AI430">
        <v>323.16191125653199</v>
      </c>
      <c r="AJ430">
        <v>44.442602711678397</v>
      </c>
      <c r="AK430">
        <v>284.11113637204301</v>
      </c>
      <c r="AL430">
        <v>41.374109650356203</v>
      </c>
      <c r="AM430">
        <v>6.8023565131392003E-2</v>
      </c>
      <c r="AN430">
        <v>1.8738585691549001E-2</v>
      </c>
      <c r="AO430">
        <v>7.9561159043315996E-2</v>
      </c>
      <c r="AP430">
        <v>1.9776124553084001E-2</v>
      </c>
      <c r="AQ430">
        <v>0.43196539551142099</v>
      </c>
      <c r="AR430">
        <v>4.9771293976699001E-2</v>
      </c>
      <c r="AS430">
        <v>64.062499054680003</v>
      </c>
      <c r="AT430">
        <v>0.82934470827447904</v>
      </c>
      <c r="AU430">
        <v>10.6014407290038</v>
      </c>
      <c r="AV430">
        <v>0.133319416313362</v>
      </c>
      <c r="AW430">
        <v>7.3478157977246203</v>
      </c>
      <c r="AX430">
        <v>1.03943163076886</v>
      </c>
    </row>
    <row r="431" spans="1:51" x14ac:dyDescent="0.25">
      <c r="A431" t="s">
        <v>1309</v>
      </c>
      <c r="B431">
        <v>2189.2736771852801</v>
      </c>
      <c r="C431">
        <v>11220.795661563099</v>
      </c>
      <c r="D431" s="63">
        <v>6.9938798890427006E-2</v>
      </c>
      <c r="E431">
        <v>4.1343637225327003E-2</v>
      </c>
      <c r="F431" s="31">
        <f t="shared" si="40"/>
        <v>7.1860736906913053E-2</v>
      </c>
      <c r="G431" s="31">
        <f t="shared" si="41"/>
        <v>4.1343637225327003E-2</v>
      </c>
      <c r="H431">
        <v>0.28465187753764498</v>
      </c>
      <c r="I431">
        <v>1.4724762136471999E-2</v>
      </c>
      <c r="J431" s="64">
        <v>8.7507187060287261E-2</v>
      </c>
      <c r="K431" s="63">
        <v>0.24559308117312001</v>
      </c>
      <c r="L431">
        <v>9.7557919225709999E-2</v>
      </c>
      <c r="M431" s="32">
        <f t="shared" si="42"/>
        <v>0.25234204865298859</v>
      </c>
      <c r="N431" s="92">
        <f t="shared" si="43"/>
        <v>9.7557919225709999E-2</v>
      </c>
      <c r="O431" s="50">
        <v>3.5135261844063002</v>
      </c>
      <c r="P431" s="50">
        <v>0.113866402069319</v>
      </c>
      <c r="Q431" s="77">
        <v>8.1584189343154326E-2</v>
      </c>
      <c r="R431" s="61"/>
      <c r="Y431">
        <v>12120.4367469628</v>
      </c>
      <c r="Z431">
        <v>141.50912791952001</v>
      </c>
      <c r="AA431">
        <v>58943.492801515204</v>
      </c>
      <c r="AB431">
        <v>891.09975293473303</v>
      </c>
      <c r="AC431">
        <v>447.334588801932</v>
      </c>
      <c r="AD431">
        <v>29.6326775123174</v>
      </c>
      <c r="AE431">
        <v>179990.543392975</v>
      </c>
      <c r="AF431">
        <v>6180.4266572870001</v>
      </c>
      <c r="AG431">
        <v>10.842841769302799</v>
      </c>
      <c r="AH431">
        <v>1.03948881246463</v>
      </c>
      <c r="AI431">
        <v>109.748210766784</v>
      </c>
      <c r="AJ431">
        <v>16.030915482792398</v>
      </c>
      <c r="AK431">
        <v>122.050645758092</v>
      </c>
      <c r="AL431">
        <v>19.256998971582899</v>
      </c>
      <c r="AM431">
        <v>1.0077231298492599</v>
      </c>
      <c r="AN431">
        <v>0.107253028437652</v>
      </c>
      <c r="AO431">
        <v>0.72297320976035795</v>
      </c>
      <c r="AP431">
        <v>8.5787476534034998E-2</v>
      </c>
      <c r="AQ431">
        <v>0.371886601577604</v>
      </c>
      <c r="AR431">
        <v>4.7468177373404002E-2</v>
      </c>
      <c r="AS431">
        <v>11.0529736436037</v>
      </c>
      <c r="AT431">
        <v>0.179279507658092</v>
      </c>
      <c r="AU431">
        <v>1.5813344857362901</v>
      </c>
      <c r="AV431">
        <v>2.2539161739118001E-2</v>
      </c>
      <c r="AW431">
        <v>3.0731291989592702</v>
      </c>
      <c r="AX431">
        <v>0.47166121265167399</v>
      </c>
    </row>
    <row r="432" spans="1:51" s="56" customFormat="1" x14ac:dyDescent="0.25">
      <c r="A432" s="56" t="s">
        <v>1310</v>
      </c>
      <c r="B432" s="56">
        <v>7273.5710938045504</v>
      </c>
      <c r="C432" s="56">
        <v>37592.575678832698</v>
      </c>
      <c r="D432" s="83">
        <v>3.1675232898493E-2</v>
      </c>
      <c r="E432" s="56">
        <v>7.0347398707129999E-3</v>
      </c>
      <c r="F432" s="57">
        <f t="shared" si="40"/>
        <v>3.2545677276356003E-2</v>
      </c>
      <c r="G432" s="57">
        <f t="shared" si="41"/>
        <v>7.0347398707129999E-3</v>
      </c>
      <c r="H432" s="56">
        <v>0.28322321115621102</v>
      </c>
      <c r="I432" s="56">
        <v>2.9663663895769998E-3</v>
      </c>
      <c r="J432" s="84">
        <v>4.7159340519244856E-2</v>
      </c>
      <c r="K432" s="83">
        <v>0.111884928442579</v>
      </c>
      <c r="L432" s="56">
        <v>3.6005898419854999E-2</v>
      </c>
      <c r="M432" s="58">
        <f t="shared" si="42"/>
        <v>0.11495955798808363</v>
      </c>
      <c r="N432" s="112">
        <f t="shared" si="43"/>
        <v>3.6005898419854999E-2</v>
      </c>
      <c r="O432" s="60">
        <v>3.5287793881478602</v>
      </c>
      <c r="P432" s="60">
        <v>1.5997249104826201</v>
      </c>
      <c r="Q432" s="106">
        <v>0.70987399023296549</v>
      </c>
      <c r="R432" s="62" t="s">
        <v>419</v>
      </c>
      <c r="Y432" s="56">
        <v>12548.8626726002</v>
      </c>
      <c r="Z432" s="56">
        <v>150.211722676237</v>
      </c>
      <c r="AA432" s="56">
        <v>59498.500040246603</v>
      </c>
      <c r="AB432" s="56">
        <v>918.37421468496802</v>
      </c>
      <c r="AC432" s="56">
        <v>445.64569408117097</v>
      </c>
      <c r="AD432" s="56">
        <v>28.205733727713401</v>
      </c>
      <c r="AE432" s="56">
        <v>183084.052337328</v>
      </c>
      <c r="AF432" s="56">
        <v>6253.1989582658798</v>
      </c>
      <c r="AG432" s="56">
        <v>0.20825332535197499</v>
      </c>
      <c r="AH432" s="56">
        <v>2.1799094544537E-2</v>
      </c>
      <c r="AI432" s="56">
        <v>127.660777468749</v>
      </c>
      <c r="AJ432" s="56">
        <v>18.236132273974299</v>
      </c>
      <c r="AK432" s="56">
        <v>372.60179641218701</v>
      </c>
      <c r="AL432" s="56">
        <v>10.1179736842866</v>
      </c>
      <c r="AM432" s="56">
        <v>3.1348639140082799</v>
      </c>
      <c r="AN432" s="56">
        <v>0.27341975570677302</v>
      </c>
      <c r="AO432" s="56">
        <v>2.2105852295307198</v>
      </c>
      <c r="AP432" s="56">
        <v>0.19957172741144599</v>
      </c>
      <c r="AQ432" s="56">
        <v>0.64996817795655004</v>
      </c>
      <c r="AR432" s="56">
        <v>7.1352583699548E-2</v>
      </c>
      <c r="AS432" s="56">
        <v>15.4034328523983</v>
      </c>
      <c r="AT432" s="56">
        <v>0.25666486108841602</v>
      </c>
      <c r="AU432" s="56">
        <v>2.2810137939062902</v>
      </c>
      <c r="AV432" s="56">
        <v>5.0637615720288999E-2</v>
      </c>
      <c r="AW432" s="56">
        <v>9.86047205733726</v>
      </c>
      <c r="AX432" s="56">
        <v>3.83413389219072</v>
      </c>
      <c r="AY432"/>
    </row>
    <row r="433" spans="1:50" x14ac:dyDescent="0.25">
      <c r="A433" t="s">
        <v>1311</v>
      </c>
      <c r="B433">
        <v>62.257931920494599</v>
      </c>
      <c r="C433">
        <v>123.232476929583</v>
      </c>
      <c r="D433" s="63">
        <v>53.263593463501898</v>
      </c>
      <c r="E433">
        <v>6.9889448476289404</v>
      </c>
      <c r="F433" s="31">
        <f t="shared" si="40"/>
        <v>54.727292108549314</v>
      </c>
      <c r="G433" s="31">
        <f t="shared" si="41"/>
        <v>6.9889448476289404</v>
      </c>
      <c r="H433">
        <v>0.75698620652505699</v>
      </c>
      <c r="I433">
        <v>0.12696264441791899</v>
      </c>
      <c r="J433" s="64">
        <v>0.78233571469459984</v>
      </c>
      <c r="K433" s="63">
        <v>69.390737599160204</v>
      </c>
      <c r="L433">
        <v>6.8950974729577297</v>
      </c>
      <c r="M433" s="32">
        <f t="shared" si="42"/>
        <v>71.297614736023476</v>
      </c>
      <c r="N433" s="92">
        <f t="shared" si="43"/>
        <v>6.8950974729577297</v>
      </c>
      <c r="O433" s="50">
        <v>1.34672581196701</v>
      </c>
      <c r="P433" s="50">
        <v>0.21038905346352599</v>
      </c>
      <c r="Q433" s="77">
        <v>0.63605540932481974</v>
      </c>
      <c r="R433" s="61"/>
      <c r="Y433">
        <v>12030.5654343239</v>
      </c>
      <c r="Z433">
        <v>144.56093600383201</v>
      </c>
      <c r="AA433">
        <v>55468.862335007398</v>
      </c>
      <c r="AB433">
        <v>868.00790963154805</v>
      </c>
      <c r="AC433">
        <v>5614.2443029535498</v>
      </c>
      <c r="AD433">
        <v>351.83085751134502</v>
      </c>
      <c r="AE433">
        <v>189358.79537563701</v>
      </c>
      <c r="AF433">
        <v>6493.4866194141696</v>
      </c>
      <c r="AG433">
        <v>0.26014291824282099</v>
      </c>
      <c r="AH433">
        <v>3.4683337027764001E-2</v>
      </c>
      <c r="AI433">
        <v>344.48812121827501</v>
      </c>
      <c r="AJ433">
        <v>47.0085173430639</v>
      </c>
      <c r="AK433">
        <v>1.8439083623488901</v>
      </c>
      <c r="AL433">
        <v>0.23710720338939201</v>
      </c>
      <c r="AM433">
        <v>0.98570396612690103</v>
      </c>
      <c r="AN433">
        <v>0.15779529979019599</v>
      </c>
      <c r="AO433">
        <v>0.78685954102843403</v>
      </c>
      <c r="AP433">
        <v>6.3367419116094004E-2</v>
      </c>
      <c r="AQ433">
        <v>0.55561368446786696</v>
      </c>
      <c r="AR433">
        <v>6.4013355872442002E-2</v>
      </c>
      <c r="AS433">
        <v>70.001228745051804</v>
      </c>
      <c r="AT433">
        <v>0.81151914067586906</v>
      </c>
      <c r="AU433">
        <v>11.888682051753101</v>
      </c>
      <c r="AV433">
        <v>0.12166342196304999</v>
      </c>
      <c r="AW433">
        <v>3.2310910690628997E-2</v>
      </c>
      <c r="AX433">
        <v>1.1210527255384E-2</v>
      </c>
    </row>
    <row r="434" spans="1:50" x14ac:dyDescent="0.25">
      <c r="A434" t="s">
        <v>1312</v>
      </c>
      <c r="B434">
        <v>300.83678125446801</v>
      </c>
      <c r="C434">
        <v>1393.2582339430801</v>
      </c>
      <c r="D434" s="63">
        <v>2.2852168823019299</v>
      </c>
      <c r="E434">
        <v>0.92223841322455502</v>
      </c>
      <c r="F434" s="31">
        <f t="shared" si="40"/>
        <v>2.3480152899339055</v>
      </c>
      <c r="G434" s="31">
        <f t="shared" si="41"/>
        <v>0.92223841322455502</v>
      </c>
      <c r="H434">
        <v>0.31363772415997498</v>
      </c>
      <c r="I434">
        <v>5.7798240926023002E-2</v>
      </c>
      <c r="J434" s="64">
        <v>0.45663641661087895</v>
      </c>
      <c r="K434" s="63">
        <v>7.2968481195263104</v>
      </c>
      <c r="L434">
        <v>2.3627782920843101</v>
      </c>
      <c r="M434" s="32">
        <f t="shared" si="42"/>
        <v>7.497367574019858</v>
      </c>
      <c r="N434" s="92">
        <f t="shared" si="43"/>
        <v>2.3627782920843101</v>
      </c>
      <c r="O434" s="50">
        <v>3.18888426287474</v>
      </c>
      <c r="P434" s="50">
        <v>0.23239286545832999</v>
      </c>
      <c r="Q434" s="77">
        <v>0.22505899138398375</v>
      </c>
      <c r="R434" s="61"/>
      <c r="Y434">
        <v>11577.150037788901</v>
      </c>
      <c r="Z434">
        <v>120.86700361958199</v>
      </c>
      <c r="AA434">
        <v>55853.809149389403</v>
      </c>
      <c r="AB434">
        <v>830.65035323063796</v>
      </c>
      <c r="AC434">
        <v>211.71334059036499</v>
      </c>
      <c r="AD434">
        <v>13.5265356130048</v>
      </c>
      <c r="AE434">
        <v>186118.290405354</v>
      </c>
      <c r="AF434">
        <v>6358.32351313862</v>
      </c>
      <c r="AG434">
        <v>7.2129977103989997E-3</v>
      </c>
      <c r="AH434">
        <v>3.5320860985530002E-3</v>
      </c>
      <c r="AI434">
        <v>286.22954551473902</v>
      </c>
      <c r="AJ434">
        <v>39.067414782702599</v>
      </c>
      <c r="AK434">
        <v>14.369510232950599</v>
      </c>
      <c r="AL434">
        <v>0.74308427771913999</v>
      </c>
      <c r="AM434">
        <v>8.6458802753072994E-2</v>
      </c>
      <c r="AN434">
        <v>2.1179395558501998E-2</v>
      </c>
      <c r="AO434">
        <v>9.8447099924163006E-2</v>
      </c>
      <c r="AP434">
        <v>2.2060728738371001E-2</v>
      </c>
      <c r="AQ434">
        <v>0.37494608885688302</v>
      </c>
      <c r="AR434">
        <v>4.6421889736533002E-2</v>
      </c>
      <c r="AS434">
        <v>40.791897574703903</v>
      </c>
      <c r="AT434">
        <v>0.48125663242768102</v>
      </c>
      <c r="AU434">
        <v>6.1148643615180998</v>
      </c>
      <c r="AV434">
        <v>6.2038938231553001E-2</v>
      </c>
      <c r="AW434">
        <v>0.36146248266852998</v>
      </c>
      <c r="AX434">
        <v>6.5205815114792995E-2</v>
      </c>
    </row>
    <row r="435" spans="1:50" x14ac:dyDescent="0.25">
      <c r="A435" t="s">
        <v>1313</v>
      </c>
      <c r="B435">
        <v>187.22804516300801</v>
      </c>
      <c r="C435">
        <v>845.84281350181698</v>
      </c>
      <c r="D435" s="63">
        <v>3.9196533312994801</v>
      </c>
      <c r="E435">
        <v>0.67575259834031698</v>
      </c>
      <c r="F435" s="31">
        <f t="shared" si="40"/>
        <v>4.0273665158034504</v>
      </c>
      <c r="G435" s="31">
        <f t="shared" si="41"/>
        <v>0.67575259834031698</v>
      </c>
      <c r="H435">
        <v>0.32910435774311703</v>
      </c>
      <c r="I435">
        <v>1.6817023446295001E-2</v>
      </c>
      <c r="J435" s="64">
        <v>0.29639811038373498</v>
      </c>
      <c r="K435" s="63">
        <v>11.9604944962375</v>
      </c>
      <c r="L435">
        <v>1.6922411655580001</v>
      </c>
      <c r="M435" s="32">
        <f t="shared" si="42"/>
        <v>12.289172274995256</v>
      </c>
      <c r="N435" s="92">
        <f t="shared" si="43"/>
        <v>1.6922411655580001</v>
      </c>
      <c r="O435" s="50">
        <v>3.0282164826789799</v>
      </c>
      <c r="P435" s="50">
        <v>0.53577422056370505</v>
      </c>
      <c r="Q435" s="77">
        <v>0.79968366676160896</v>
      </c>
      <c r="R435" s="61"/>
      <c r="Y435">
        <v>11600.167970390299</v>
      </c>
      <c r="Z435">
        <v>122.77222357400299</v>
      </c>
      <c r="AA435">
        <v>54837.510614239603</v>
      </c>
      <c r="AB435">
        <v>784.86510727824498</v>
      </c>
      <c r="AC435">
        <v>291.09899198267698</v>
      </c>
      <c r="AD435">
        <v>18.294557385146401</v>
      </c>
      <c r="AE435">
        <v>179204.168541035</v>
      </c>
      <c r="AF435">
        <v>6129.7705597861404</v>
      </c>
      <c r="AG435">
        <v>24.419484450665198</v>
      </c>
      <c r="AH435">
        <v>1.3494401924514401</v>
      </c>
      <c r="AI435">
        <v>215.370176957491</v>
      </c>
      <c r="AJ435">
        <v>29.6443009969048</v>
      </c>
      <c r="AK435">
        <v>8.9017687239255991</v>
      </c>
      <c r="AL435">
        <v>0.54834890356493504</v>
      </c>
      <c r="AM435">
        <v>9.5848575322349E-2</v>
      </c>
      <c r="AN435">
        <v>2.1898675475200999E-2</v>
      </c>
      <c r="AO435">
        <v>0.113932161329819</v>
      </c>
      <c r="AP435">
        <v>2.3311267926989999E-2</v>
      </c>
      <c r="AQ435">
        <v>0.44994914712439499</v>
      </c>
      <c r="AR435">
        <v>5.0048482934643E-2</v>
      </c>
      <c r="AS435">
        <v>35.447041453691803</v>
      </c>
      <c r="AT435">
        <v>0.43453669990808302</v>
      </c>
      <c r="AU435">
        <v>5.8437908853384002</v>
      </c>
      <c r="AV435">
        <v>5.7586335951419002E-2</v>
      </c>
      <c r="AW435">
        <v>0.211550023718626</v>
      </c>
      <c r="AX435">
        <v>0.14347768934979899</v>
      </c>
    </row>
    <row r="436" spans="1:50" x14ac:dyDescent="0.25">
      <c r="A436" t="s">
        <v>1314</v>
      </c>
      <c r="B436">
        <v>1082.77290922727</v>
      </c>
      <c r="C436">
        <v>5916.4935557964</v>
      </c>
      <c r="D436" s="63">
        <v>0.474559211872219</v>
      </c>
      <c r="E436">
        <v>7.7598721285109001E-2</v>
      </c>
      <c r="F436" s="31">
        <f t="shared" si="40"/>
        <v>0.48760023352030046</v>
      </c>
      <c r="G436" s="31">
        <f t="shared" si="41"/>
        <v>7.7598721285109001E-2</v>
      </c>
      <c r="H436">
        <v>0.28535677584043401</v>
      </c>
      <c r="I436">
        <v>6.2244350759400003E-3</v>
      </c>
      <c r="J436" s="64">
        <v>0.13339747074488489</v>
      </c>
      <c r="K436" s="63">
        <v>1.65356894485301</v>
      </c>
      <c r="L436">
        <v>0.26086215713762401</v>
      </c>
      <c r="M436" s="32">
        <f t="shared" si="42"/>
        <v>1.6990094881338971</v>
      </c>
      <c r="N436" s="92">
        <f t="shared" si="43"/>
        <v>0.26086215713762401</v>
      </c>
      <c r="O436" s="50">
        <v>3.5177464174654198</v>
      </c>
      <c r="P436" s="50">
        <v>0.58369913130560902</v>
      </c>
      <c r="Q436" s="77">
        <v>0.95074545147538259</v>
      </c>
      <c r="R436" s="61"/>
      <c r="Y436">
        <v>11465.905569844001</v>
      </c>
      <c r="Z436">
        <v>123.381154795794</v>
      </c>
      <c r="AA436">
        <v>57519.271799712602</v>
      </c>
      <c r="AB436">
        <v>918.63704404474299</v>
      </c>
      <c r="AC436">
        <v>522.46619644791997</v>
      </c>
      <c r="AD436">
        <v>39.004089678519698</v>
      </c>
      <c r="AE436">
        <v>184006.653023775</v>
      </c>
      <c r="AF436">
        <v>6303.2809092469697</v>
      </c>
      <c r="AG436">
        <v>6.4611804100622006E-2</v>
      </c>
      <c r="AH436">
        <v>1.0467952614602E-2</v>
      </c>
      <c r="AI436">
        <v>213.86283279278501</v>
      </c>
      <c r="AJ436">
        <v>30.2115754011995</v>
      </c>
      <c r="AK436">
        <v>64.049531310343895</v>
      </c>
      <c r="AL436">
        <v>2.12357819642031</v>
      </c>
      <c r="AM436">
        <v>0.30783012537748999</v>
      </c>
      <c r="AN436">
        <v>3.9524617939531E-2</v>
      </c>
      <c r="AO436">
        <v>0.186082377201302</v>
      </c>
      <c r="AP436">
        <v>2.9992048492815001E-2</v>
      </c>
      <c r="AQ436">
        <v>0.29819144643084</v>
      </c>
      <c r="AR436">
        <v>4.0808725666283997E-2</v>
      </c>
      <c r="AS436">
        <v>30.248681537285599</v>
      </c>
      <c r="AT436">
        <v>0.38576256425630201</v>
      </c>
      <c r="AU436">
        <v>4.4798782118839497</v>
      </c>
      <c r="AV436">
        <v>4.7111012586147999E-2</v>
      </c>
      <c r="AW436">
        <v>1.49599370041205</v>
      </c>
      <c r="AX436">
        <v>1.12666816160446</v>
      </c>
    </row>
    <row r="437" spans="1:50" x14ac:dyDescent="0.25">
      <c r="A437" s="47"/>
      <c r="C437" s="64"/>
      <c r="D437" s="191" t="s">
        <v>75</v>
      </c>
      <c r="E437" s="191"/>
      <c r="F437" s="194" t="s">
        <v>76</v>
      </c>
      <c r="G437" s="194"/>
      <c r="H437" s="117" t="s">
        <v>420</v>
      </c>
      <c r="I437" s="118"/>
      <c r="J437" s="119"/>
      <c r="K437" s="191" t="s">
        <v>75</v>
      </c>
      <c r="L437" s="191"/>
      <c r="M437" s="195" t="s">
        <v>76</v>
      </c>
      <c r="N437" s="195"/>
      <c r="O437" s="117" t="s">
        <v>420</v>
      </c>
      <c r="P437" s="118">
        <v>856.2</v>
      </c>
      <c r="Q437" s="119">
        <f>P437*SQRT(((45.1/P437)^2)+(($C$2/$B$2))^2)</f>
        <v>45.724829860913665</v>
      </c>
      <c r="R437" s="191" t="s">
        <v>75</v>
      </c>
      <c r="S437" s="191"/>
      <c r="T437" s="191" t="s">
        <v>76</v>
      </c>
      <c r="U437" s="191"/>
      <c r="V437" s="12"/>
      <c r="W437" s="12"/>
      <c r="X437" s="13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 spans="1:50" ht="17.25" x14ac:dyDescent="0.25">
      <c r="A438" s="66" t="s">
        <v>0</v>
      </c>
      <c r="B438" s="15" t="s">
        <v>77</v>
      </c>
      <c r="C438" s="120" t="s">
        <v>78</v>
      </c>
      <c r="D438" s="15" t="s">
        <v>79</v>
      </c>
      <c r="E438" s="15" t="s">
        <v>80</v>
      </c>
      <c r="F438" s="86" t="s">
        <v>81</v>
      </c>
      <c r="G438" s="86" t="s">
        <v>80</v>
      </c>
      <c r="H438" s="18" t="s">
        <v>82</v>
      </c>
      <c r="I438" s="18" t="s">
        <v>80</v>
      </c>
      <c r="J438" s="19" t="s">
        <v>83</v>
      </c>
      <c r="K438" s="15" t="s">
        <v>84</v>
      </c>
      <c r="L438" s="20" t="s">
        <v>80</v>
      </c>
      <c r="M438" s="90" t="s">
        <v>85</v>
      </c>
      <c r="N438" s="90" t="s">
        <v>80</v>
      </c>
      <c r="O438" s="22" t="s">
        <v>86</v>
      </c>
      <c r="P438" s="23" t="s">
        <v>80</v>
      </c>
      <c r="Q438" s="24" t="s">
        <v>83</v>
      </c>
      <c r="R438" s="15" t="s">
        <v>87</v>
      </c>
      <c r="S438" s="20" t="s">
        <v>80</v>
      </c>
      <c r="T438" s="25" t="s">
        <v>88</v>
      </c>
      <c r="U438" s="25" t="s">
        <v>80</v>
      </c>
      <c r="V438" s="25" t="s">
        <v>89</v>
      </c>
      <c r="W438" s="25" t="s">
        <v>80</v>
      </c>
      <c r="X438" s="26" t="s">
        <v>90</v>
      </c>
      <c r="Y438" s="27" t="s">
        <v>130</v>
      </c>
      <c r="Z438" s="27" t="s">
        <v>80</v>
      </c>
      <c r="AA438" s="27" t="s">
        <v>131</v>
      </c>
      <c r="AB438" s="27" t="s">
        <v>80</v>
      </c>
      <c r="AC438" s="27" t="s">
        <v>132</v>
      </c>
      <c r="AD438" s="27" t="s">
        <v>80</v>
      </c>
      <c r="AE438" s="27" t="s">
        <v>133</v>
      </c>
      <c r="AF438" s="28" t="s">
        <v>80</v>
      </c>
      <c r="AG438" s="28" t="s">
        <v>134</v>
      </c>
      <c r="AH438" s="28" t="s">
        <v>80</v>
      </c>
      <c r="AI438" s="28" t="s">
        <v>91</v>
      </c>
      <c r="AJ438" s="28" t="s">
        <v>80</v>
      </c>
      <c r="AK438" s="28" t="s">
        <v>92</v>
      </c>
      <c r="AL438" s="28" t="s">
        <v>80</v>
      </c>
      <c r="AM438" s="28" t="s">
        <v>93</v>
      </c>
      <c r="AN438" s="28" t="s">
        <v>80</v>
      </c>
      <c r="AO438" s="28" t="s">
        <v>135</v>
      </c>
      <c r="AP438" s="28" t="s">
        <v>80</v>
      </c>
      <c r="AQ438" s="28" t="s">
        <v>136</v>
      </c>
      <c r="AR438" s="28" t="s">
        <v>80</v>
      </c>
      <c r="AS438" s="28" t="s">
        <v>94</v>
      </c>
      <c r="AT438" s="28" t="s">
        <v>80</v>
      </c>
      <c r="AU438" s="28" t="s">
        <v>137</v>
      </c>
      <c r="AV438" s="28" t="s">
        <v>80</v>
      </c>
      <c r="AW438" s="28" t="s">
        <v>138</v>
      </c>
      <c r="AX438" s="29" t="s">
        <v>80</v>
      </c>
    </row>
    <row r="439" spans="1:50" x14ac:dyDescent="0.25">
      <c r="A439" t="s">
        <v>439</v>
      </c>
      <c r="B439">
        <v>132.093073199629</v>
      </c>
      <c r="C439">
        <v>503.84580861546698</v>
      </c>
      <c r="D439" s="63">
        <v>6.0825000447860198</v>
      </c>
      <c r="E439">
        <v>0.59914530143876699</v>
      </c>
      <c r="F439" s="31">
        <f t="shared" si="40"/>
        <v>6.2496488699991506</v>
      </c>
      <c r="G439" s="31">
        <f t="shared" si="41"/>
        <v>0.59914530143876699</v>
      </c>
      <c r="H439">
        <v>0.38147781830126798</v>
      </c>
      <c r="I439">
        <v>3.1990206125783002E-2</v>
      </c>
      <c r="J439" s="64">
        <v>0.85132955576681235</v>
      </c>
      <c r="K439" s="63">
        <v>15.913142566816401</v>
      </c>
      <c r="L439">
        <v>1.5033428085621601</v>
      </c>
      <c r="M439" s="32">
        <f t="shared" si="42"/>
        <v>16.350440234865328</v>
      </c>
      <c r="N439" s="92">
        <f t="shared" si="43"/>
        <v>1.5033428085621601</v>
      </c>
      <c r="O439" s="50">
        <v>2.624032798135</v>
      </c>
      <c r="P439" s="50">
        <v>0.19997649823680799</v>
      </c>
      <c r="Q439" s="77">
        <v>0.8066917759622283</v>
      </c>
      <c r="Y439">
        <v>17582.959921355301</v>
      </c>
      <c r="Z439">
        <v>183.56846663648301</v>
      </c>
      <c r="AA439">
        <v>18098.688315180101</v>
      </c>
      <c r="AB439">
        <v>307.92921491990899</v>
      </c>
      <c r="AC439">
        <v>246.42703040071001</v>
      </c>
      <c r="AD439">
        <v>31.6422889970932</v>
      </c>
      <c r="AE439">
        <v>199044.766661425</v>
      </c>
      <c r="AF439">
        <v>6804.6394500952201</v>
      </c>
      <c r="AG439">
        <v>6.0439907627890003E-3</v>
      </c>
      <c r="AH439">
        <v>3.2593104460549999E-3</v>
      </c>
      <c r="AI439">
        <v>425.41569172375398</v>
      </c>
      <c r="AJ439">
        <v>57.345949610279497</v>
      </c>
      <c r="AK439">
        <v>6.14208922360835</v>
      </c>
      <c r="AL439">
        <v>0.45306915241505502</v>
      </c>
      <c r="AM439">
        <v>8.8675229982660003E-3</v>
      </c>
      <c r="AN439">
        <v>6.8324360581380004E-3</v>
      </c>
      <c r="AO439">
        <v>0.272827097839417</v>
      </c>
      <c r="AP439">
        <v>3.7120529721217002E-2</v>
      </c>
      <c r="AQ439">
        <v>3.5167279396004001</v>
      </c>
      <c r="AR439">
        <v>0.17925755758372</v>
      </c>
      <c r="AS439">
        <v>44.402823962565201</v>
      </c>
      <c r="AT439">
        <v>0.53755141326800904</v>
      </c>
      <c r="AU439">
        <v>5.9288453290951004</v>
      </c>
      <c r="AV439">
        <v>6.3697154127284994E-2</v>
      </c>
      <c r="AW439">
        <v>0.13272260724778101</v>
      </c>
      <c r="AX439">
        <v>3.9618750470107003E-2</v>
      </c>
    </row>
    <row r="440" spans="1:50" x14ac:dyDescent="0.25">
      <c r="A440" t="s">
        <v>440</v>
      </c>
      <c r="B440">
        <v>559.73585683347005</v>
      </c>
      <c r="C440">
        <v>2813.8580290731102</v>
      </c>
      <c r="D440" s="63">
        <v>0.83920003422866496</v>
      </c>
      <c r="E440">
        <v>0.187303549976923</v>
      </c>
      <c r="F440" s="31">
        <f t="shared" si="40"/>
        <v>0.8622614890264142</v>
      </c>
      <c r="G440" s="31">
        <f t="shared" si="41"/>
        <v>0.187303549976923</v>
      </c>
      <c r="H440">
        <v>0.29432828633243602</v>
      </c>
      <c r="I440">
        <v>1.7865484161268999E-2</v>
      </c>
      <c r="J440" s="64">
        <v>0.27195827174044462</v>
      </c>
      <c r="K440" s="63">
        <v>2.8492359399131302</v>
      </c>
      <c r="L440">
        <v>0.63702050372726504</v>
      </c>
      <c r="M440" s="32">
        <f t="shared" si="42"/>
        <v>2.9275337511099839</v>
      </c>
      <c r="N440" s="92">
        <f t="shared" si="43"/>
        <v>0.63702050372726504</v>
      </c>
      <c r="O440" s="50">
        <v>3.3988518300767998</v>
      </c>
      <c r="P440" s="50">
        <v>0.16127905499974299</v>
      </c>
      <c r="Q440" s="77">
        <v>0.21223682515924541</v>
      </c>
      <c r="Y440">
        <v>17438.182767242401</v>
      </c>
      <c r="Z440">
        <v>249.750742927836</v>
      </c>
      <c r="AA440">
        <v>18512.235359471499</v>
      </c>
      <c r="AB440">
        <v>330.05199844598098</v>
      </c>
      <c r="AC440">
        <v>116.90757965636701</v>
      </c>
      <c r="AD440">
        <v>24.973464497745599</v>
      </c>
      <c r="AE440">
        <v>201717.82976515999</v>
      </c>
      <c r="AF440">
        <v>7822.6526327124902</v>
      </c>
      <c r="AG440">
        <v>7.2762709743840002E-3</v>
      </c>
      <c r="AH440">
        <v>3.4609487816979999E-3</v>
      </c>
      <c r="AI440">
        <v>359.78058539504201</v>
      </c>
      <c r="AJ440">
        <v>30.5327955124698</v>
      </c>
      <c r="AK440">
        <v>28.513690848085801</v>
      </c>
      <c r="AL440">
        <v>7.7211251344965799</v>
      </c>
      <c r="AM440">
        <v>1.4658171946725E-2</v>
      </c>
      <c r="AN440">
        <v>8.5109364305249995E-3</v>
      </c>
      <c r="AO440">
        <v>0.227456852584078</v>
      </c>
      <c r="AP440">
        <v>3.2760844065998003E-2</v>
      </c>
      <c r="AQ440">
        <v>3.4279539017589999</v>
      </c>
      <c r="AR440">
        <v>0.14335278857876901</v>
      </c>
      <c r="AS440">
        <v>32.626018779221504</v>
      </c>
      <c r="AT440">
        <v>0.41333491948707302</v>
      </c>
      <c r="AU440">
        <v>4.1400884551514903</v>
      </c>
      <c r="AV440">
        <v>4.2705343299316002E-2</v>
      </c>
      <c r="AW440">
        <v>0.69269352809288198</v>
      </c>
      <c r="AX440">
        <v>0.18884801757094399</v>
      </c>
    </row>
    <row r="441" spans="1:50" x14ac:dyDescent="0.25">
      <c r="A441" t="s">
        <v>441</v>
      </c>
      <c r="B441">
        <v>333.92954947164299</v>
      </c>
      <c r="C441">
        <v>1605.82903528476</v>
      </c>
      <c r="D441" s="63">
        <v>1.33098971278822</v>
      </c>
      <c r="E441">
        <v>0.23784743674061801</v>
      </c>
      <c r="F441" s="31">
        <f t="shared" si="40"/>
        <v>1.367565687342305</v>
      </c>
      <c r="G441" s="31">
        <f t="shared" si="41"/>
        <v>0.23784743674061801</v>
      </c>
      <c r="H441">
        <v>0.30189438335130198</v>
      </c>
      <c r="I441">
        <v>1.5675255408839999E-2</v>
      </c>
      <c r="J441" s="64">
        <v>0.29055999278699896</v>
      </c>
      <c r="K441" s="63">
        <v>4.4190108734878404</v>
      </c>
      <c r="L441">
        <v>0.73730578631161403</v>
      </c>
      <c r="M441" s="32">
        <f t="shared" si="42"/>
        <v>4.5404465447856497</v>
      </c>
      <c r="N441" s="92">
        <f t="shared" si="43"/>
        <v>0.73730578631161403</v>
      </c>
      <c r="O441" s="50">
        <v>3.3214643881610799</v>
      </c>
      <c r="P441" s="50">
        <v>0.150057716886453</v>
      </c>
      <c r="Q441" s="77">
        <v>0.27077350206786821</v>
      </c>
      <c r="Y441">
        <v>17533.052035064298</v>
      </c>
      <c r="Z441">
        <v>186.43028284927399</v>
      </c>
      <c r="AA441">
        <v>18413.6182952237</v>
      </c>
      <c r="AB441">
        <v>304.32313972844599</v>
      </c>
      <c r="AC441">
        <v>200.94156056788299</v>
      </c>
      <c r="AD441">
        <v>29.407075497966002</v>
      </c>
      <c r="AE441">
        <v>200267.68061406101</v>
      </c>
      <c r="AF441">
        <v>7441.9197579067104</v>
      </c>
      <c r="AG441">
        <v>0.15936252049727001</v>
      </c>
      <c r="AH441">
        <v>1.667602276509E-2</v>
      </c>
      <c r="AI441">
        <v>366.336355007637</v>
      </c>
      <c r="AJ441">
        <v>31.948377018415801</v>
      </c>
      <c r="AK441">
        <v>16.972445433289</v>
      </c>
      <c r="AL441">
        <v>2.5286594364363499</v>
      </c>
      <c r="AM441">
        <v>0.10570779964770299</v>
      </c>
      <c r="AN441">
        <v>2.3396019401626E-2</v>
      </c>
      <c r="AO441">
        <v>0.39350677286337299</v>
      </c>
      <c r="AP441">
        <v>4.4131812268551E-2</v>
      </c>
      <c r="AQ441">
        <v>3.6089068022727102</v>
      </c>
      <c r="AR441">
        <v>0.17112080745986599</v>
      </c>
      <c r="AS441">
        <v>32.461748213875602</v>
      </c>
      <c r="AT441">
        <v>0.33905415997178701</v>
      </c>
      <c r="AU441">
        <v>4.0111703329656896</v>
      </c>
      <c r="AV441">
        <v>4.1467516591959998E-2</v>
      </c>
      <c r="AW441">
        <v>0.413131345432173</v>
      </c>
      <c r="AX441">
        <v>6.2093343508713997E-2</v>
      </c>
    </row>
    <row r="442" spans="1:50" x14ac:dyDescent="0.25">
      <c r="A442" t="s">
        <v>442</v>
      </c>
      <c r="B442">
        <v>322.19298495898897</v>
      </c>
      <c r="C442">
        <v>1618.37445310517</v>
      </c>
      <c r="D442" s="63">
        <v>0.96940234388646496</v>
      </c>
      <c r="E442">
        <v>0.15251711117438499</v>
      </c>
      <c r="F442" s="31">
        <f t="shared" si="40"/>
        <v>0.99604179505726698</v>
      </c>
      <c r="G442" s="31">
        <f t="shared" si="41"/>
        <v>0.15251711117438499</v>
      </c>
      <c r="H442">
        <v>0.29227958905763901</v>
      </c>
      <c r="I442">
        <v>1.8700450996869001E-2</v>
      </c>
      <c r="J442" s="64">
        <v>0.406667145372757</v>
      </c>
      <c r="K442" s="63">
        <v>3.3197297799308001</v>
      </c>
      <c r="L442">
        <v>0.46273426505533899</v>
      </c>
      <c r="M442" s="32">
        <f t="shared" si="42"/>
        <v>3.4109568952049112</v>
      </c>
      <c r="N442" s="92">
        <f t="shared" si="43"/>
        <v>0.46273426505533899</v>
      </c>
      <c r="O442" s="50">
        <v>3.4176237805281802</v>
      </c>
      <c r="P442" s="50">
        <v>0.18770553006027901</v>
      </c>
      <c r="Q442" s="77">
        <v>0.39402510126813928</v>
      </c>
      <c r="Y442">
        <v>17370.892237905398</v>
      </c>
      <c r="Z442">
        <v>263.79076126667098</v>
      </c>
      <c r="AA442">
        <v>18813.724226872</v>
      </c>
      <c r="AB442">
        <v>331.71611947259902</v>
      </c>
      <c r="AC442">
        <v>59.924187497465098</v>
      </c>
      <c r="AD442">
        <v>5.77436220518321</v>
      </c>
      <c r="AE442">
        <v>202269.77383045101</v>
      </c>
      <c r="AF442">
        <v>7849.7719647083304</v>
      </c>
      <c r="AG442">
        <v>6.5318471390642993E-2</v>
      </c>
      <c r="AH442">
        <v>1.0292179219684E-2</v>
      </c>
      <c r="AI442">
        <v>286.591212914035</v>
      </c>
      <c r="AJ442">
        <v>24.789366577072698</v>
      </c>
      <c r="AK442">
        <v>15.490614370226901</v>
      </c>
      <c r="AL442">
        <v>4.4631913266927903</v>
      </c>
      <c r="AM442">
        <v>0.83522163481335399</v>
      </c>
      <c r="AN442">
        <v>8.3932879438433E-2</v>
      </c>
      <c r="AO442">
        <v>0.82181526826121298</v>
      </c>
      <c r="AP442">
        <v>8.8185417737710006E-2</v>
      </c>
      <c r="AQ442">
        <v>2.8597310469998898</v>
      </c>
      <c r="AR442">
        <v>0.13439495971538901</v>
      </c>
      <c r="AS442">
        <v>22.681579629227301</v>
      </c>
      <c r="AT442">
        <v>0.33202717548706001</v>
      </c>
      <c r="AU442">
        <v>2.7305832654644799</v>
      </c>
      <c r="AV442">
        <v>3.3797732684935002E-2</v>
      </c>
      <c r="AW442">
        <v>0.39005164229762501</v>
      </c>
      <c r="AX442">
        <v>0.109274157008641</v>
      </c>
    </row>
    <row r="443" spans="1:50" x14ac:dyDescent="0.25">
      <c r="A443" t="s">
        <v>443</v>
      </c>
      <c r="B443">
        <v>323.77484628972098</v>
      </c>
      <c r="C443">
        <v>1566.9151478111901</v>
      </c>
      <c r="D443" s="63">
        <v>0.67534476967736601</v>
      </c>
      <c r="E443">
        <v>0.11856553531594199</v>
      </c>
      <c r="F443" s="31">
        <f t="shared" si="40"/>
        <v>0.69390343536322474</v>
      </c>
      <c r="G443" s="31">
        <f t="shared" si="41"/>
        <v>0.11856553531594199</v>
      </c>
      <c r="H443">
        <v>0.29461392436551997</v>
      </c>
      <c r="I443">
        <v>1.9287974950526001E-2</v>
      </c>
      <c r="J443" s="64">
        <v>0.37290691651991503</v>
      </c>
      <c r="K443" s="63">
        <v>2.2894076109325998</v>
      </c>
      <c r="L443">
        <v>0.39383927876680402</v>
      </c>
      <c r="M443" s="32">
        <f t="shared" si="42"/>
        <v>2.3523211809751379</v>
      </c>
      <c r="N443" s="92">
        <f t="shared" si="43"/>
        <v>0.39383927876680402</v>
      </c>
      <c r="O443" s="50">
        <v>3.3895993355057201</v>
      </c>
      <c r="P443" s="50">
        <v>0.152644411661193</v>
      </c>
      <c r="Q443" s="77">
        <v>0.2617801054339941</v>
      </c>
      <c r="Y443">
        <v>17439.259347268999</v>
      </c>
      <c r="Z443">
        <v>229.49898528106499</v>
      </c>
      <c r="AA443">
        <v>18421.131259237602</v>
      </c>
      <c r="AB443">
        <v>369.51837708270102</v>
      </c>
      <c r="AC443">
        <v>151.03500425454399</v>
      </c>
      <c r="AD443">
        <v>49.778599747157003</v>
      </c>
      <c r="AE443">
        <v>198111.373133666</v>
      </c>
      <c r="AF443">
        <v>7566.9352620343998</v>
      </c>
      <c r="AG443">
        <v>4.6445695522518003E-2</v>
      </c>
      <c r="AH443">
        <v>8.7360792240029992E-3</v>
      </c>
      <c r="AI443">
        <v>292.32165006042601</v>
      </c>
      <c r="AJ443">
        <v>26.352880845991699</v>
      </c>
      <c r="AK443">
        <v>15.0899695180021</v>
      </c>
      <c r="AL443">
        <v>4.5119735449782699</v>
      </c>
      <c r="AM443">
        <v>2.9343023317314001E-2</v>
      </c>
      <c r="AN443">
        <v>1.2016444713183E-2</v>
      </c>
      <c r="AO443">
        <v>0.24373766789805401</v>
      </c>
      <c r="AP443">
        <v>3.3828673540501002E-2</v>
      </c>
      <c r="AQ443">
        <v>3.0363770286106901</v>
      </c>
      <c r="AR443">
        <v>0.152485139305884</v>
      </c>
      <c r="AS443">
        <v>17.3556762931908</v>
      </c>
      <c r="AT443">
        <v>0.25915281344336999</v>
      </c>
      <c r="AU443">
        <v>1.87349346045827</v>
      </c>
      <c r="AV443">
        <v>2.6945583833812001E-2</v>
      </c>
      <c r="AW443">
        <v>0.38341197545832401</v>
      </c>
      <c r="AX443">
        <v>0.115636144819543</v>
      </c>
    </row>
    <row r="444" spans="1:50" x14ac:dyDescent="0.25">
      <c r="A444" t="s">
        <v>444</v>
      </c>
      <c r="B444">
        <v>3736.5858886655901</v>
      </c>
      <c r="C444">
        <v>19181.980720138599</v>
      </c>
      <c r="D444" s="63">
        <v>9.4156421572385005E-2</v>
      </c>
      <c r="E444">
        <v>1.5126421301588E-2</v>
      </c>
      <c r="F444" s="31">
        <f t="shared" si="40"/>
        <v>9.6743866724249394E-2</v>
      </c>
      <c r="G444" s="31">
        <f t="shared" si="41"/>
        <v>1.5126421301588E-2</v>
      </c>
      <c r="H444">
        <v>0.28478904449565001</v>
      </c>
      <c r="I444">
        <v>5.6523552654559996E-3</v>
      </c>
      <c r="J444" s="64">
        <v>0.12354350678196152</v>
      </c>
      <c r="K444" s="63">
        <v>0.33068527545199899</v>
      </c>
      <c r="L444">
        <v>5.1803168711919E-2</v>
      </c>
      <c r="M444" s="32">
        <f t="shared" si="42"/>
        <v>0.33977260054860353</v>
      </c>
      <c r="N444" s="92">
        <f t="shared" si="43"/>
        <v>5.1803168711919E-2</v>
      </c>
      <c r="O444" s="50">
        <v>3.5114046779453201</v>
      </c>
      <c r="P444" s="50">
        <v>5.6002721115558998E-2</v>
      </c>
      <c r="Q444" s="77">
        <v>0.10180914208929917</v>
      </c>
      <c r="Y444">
        <v>17297.953146239299</v>
      </c>
      <c r="Z444">
        <v>218.865628979983</v>
      </c>
      <c r="AA444">
        <v>18647.477110245101</v>
      </c>
      <c r="AB444">
        <v>352.16078587875597</v>
      </c>
      <c r="AC444">
        <v>989.25249675942302</v>
      </c>
      <c r="AD444">
        <v>187.623615069544</v>
      </c>
      <c r="AE444">
        <v>200366.19137614401</v>
      </c>
      <c r="AF444">
        <v>7493.7387191092203</v>
      </c>
      <c r="AG444">
        <v>1.2213553316357E-2</v>
      </c>
      <c r="AH444">
        <v>4.4951300002950001E-3</v>
      </c>
      <c r="AI444">
        <v>282.77410129283902</v>
      </c>
      <c r="AJ444">
        <v>25.019390182506001</v>
      </c>
      <c r="AK444">
        <v>184.05773819318401</v>
      </c>
      <c r="AL444">
        <v>33.161410417214803</v>
      </c>
      <c r="AM444">
        <v>3.9591909636360001E-2</v>
      </c>
      <c r="AN444">
        <v>1.4033607821982E-2</v>
      </c>
      <c r="AO444">
        <v>0.19791166087289999</v>
      </c>
      <c r="AP444">
        <v>3.0622720671694002E-2</v>
      </c>
      <c r="AQ444">
        <v>2.75033638720023</v>
      </c>
      <c r="AR444">
        <v>0.134180631637808</v>
      </c>
      <c r="AS444">
        <v>25.9071381517014</v>
      </c>
      <c r="AT444">
        <v>0.33364570905440399</v>
      </c>
      <c r="AU444">
        <v>3.2598230425444901</v>
      </c>
      <c r="AV444">
        <v>3.5781318866466003E-2</v>
      </c>
      <c r="AW444">
        <v>4.7411294525357901</v>
      </c>
      <c r="AX444">
        <v>0.86081565141115901</v>
      </c>
    </row>
    <row r="445" spans="1:50" x14ac:dyDescent="0.25">
      <c r="A445" t="s">
        <v>445</v>
      </c>
      <c r="B445">
        <v>426.50259425278</v>
      </c>
      <c r="C445">
        <v>2084.7633359532001</v>
      </c>
      <c r="D445" s="63">
        <v>0.74395096921571302</v>
      </c>
      <c r="E445">
        <v>0.12344310818804199</v>
      </c>
      <c r="F445" s="31">
        <f t="shared" si="40"/>
        <v>0.76439495271015978</v>
      </c>
      <c r="G445" s="31">
        <f t="shared" si="41"/>
        <v>0.12344310818804199</v>
      </c>
      <c r="H445">
        <v>0.29500474400209797</v>
      </c>
      <c r="I445">
        <v>1.545911234862E-2</v>
      </c>
      <c r="J445" s="64">
        <v>0.31581519308687617</v>
      </c>
      <c r="K445" s="63">
        <v>2.5288163828767498</v>
      </c>
      <c r="L445">
        <v>0.41890382722518199</v>
      </c>
      <c r="M445" s="32">
        <f t="shared" si="42"/>
        <v>2.5983089738287055</v>
      </c>
      <c r="N445" s="92">
        <f t="shared" si="43"/>
        <v>0.41890382722518199</v>
      </c>
      <c r="O445" s="50">
        <v>3.3911390609235799</v>
      </c>
      <c r="P445" s="50">
        <v>0.14852014264461599</v>
      </c>
      <c r="Q445" s="77">
        <v>0.26438860084123639</v>
      </c>
      <c r="Y445">
        <v>17509.143274242699</v>
      </c>
      <c r="Z445">
        <v>268.49391511128101</v>
      </c>
      <c r="AA445">
        <v>18418.873276911701</v>
      </c>
      <c r="AB445">
        <v>373.25239429094103</v>
      </c>
      <c r="AC445">
        <v>95.506871466613603</v>
      </c>
      <c r="AD445">
        <v>8.7624548533703592</v>
      </c>
      <c r="AE445">
        <v>197411.924044285</v>
      </c>
      <c r="AF445">
        <v>7693.7799705064799</v>
      </c>
      <c r="AG445">
        <v>2.4758683982128001E-2</v>
      </c>
      <c r="AH445">
        <v>6.1232560564109997E-3</v>
      </c>
      <c r="AI445">
        <v>290.75084202193</v>
      </c>
      <c r="AJ445">
        <v>25.3873947728807</v>
      </c>
      <c r="AK445">
        <v>19.2400385352359</v>
      </c>
      <c r="AL445">
        <v>4.4386676755057</v>
      </c>
      <c r="AM445">
        <v>7.1417361501293006E-2</v>
      </c>
      <c r="AN445">
        <v>1.8032236424515E-2</v>
      </c>
      <c r="AO445">
        <v>0.26076897209648597</v>
      </c>
      <c r="AP445">
        <v>3.3642864176130001E-2</v>
      </c>
      <c r="AQ445">
        <v>3.2742889237004</v>
      </c>
      <c r="AR445">
        <v>0.14191400069521601</v>
      </c>
      <c r="AS445">
        <v>20.871642970282299</v>
      </c>
      <c r="AT445">
        <v>0.28649902007293898</v>
      </c>
      <c r="AU445">
        <v>2.56356261381872</v>
      </c>
      <c r="AV445">
        <v>3.2613063347156003E-2</v>
      </c>
      <c r="AW445">
        <v>0.47088241831524802</v>
      </c>
      <c r="AX445">
        <v>0.108266646308045</v>
      </c>
    </row>
    <row r="446" spans="1:50" x14ac:dyDescent="0.25">
      <c r="A446" t="s">
        <v>446</v>
      </c>
      <c r="B446">
        <v>2659.7804415800401</v>
      </c>
      <c r="C446">
        <v>13589.4244811756</v>
      </c>
      <c r="D446" s="63">
        <v>0.24889086043240199</v>
      </c>
      <c r="E446">
        <v>3.6522328149544002E-2</v>
      </c>
      <c r="F446" s="31">
        <f t="shared" si="40"/>
        <v>0.25573045182101578</v>
      </c>
      <c r="G446" s="31">
        <f t="shared" si="41"/>
        <v>3.6522328149544002E-2</v>
      </c>
      <c r="H446">
        <v>0.28468951854572599</v>
      </c>
      <c r="I446">
        <v>5.4923316968630001E-3</v>
      </c>
      <c r="J446" s="64">
        <v>0.13147275828063554</v>
      </c>
      <c r="K446" s="63">
        <v>0.875408749249314</v>
      </c>
      <c r="L446">
        <v>0.12602814878619401</v>
      </c>
      <c r="M446" s="32">
        <f t="shared" si="42"/>
        <v>0.89946522979858234</v>
      </c>
      <c r="N446" s="92">
        <f t="shared" si="43"/>
        <v>0.12602814878619401</v>
      </c>
      <c r="O446" s="50">
        <v>3.5151561616553999</v>
      </c>
      <c r="P446" s="50">
        <v>5.3072605624505997E-2</v>
      </c>
      <c r="Q446" s="77">
        <v>0.10487430902834705</v>
      </c>
      <c r="Y446">
        <v>17501.518193780201</v>
      </c>
      <c r="Z446">
        <v>214.07923005753099</v>
      </c>
      <c r="AA446">
        <v>20835.075425009301</v>
      </c>
      <c r="AB446">
        <v>821.35356367691497</v>
      </c>
      <c r="AC446">
        <v>228.29242765979399</v>
      </c>
      <c r="AD446">
        <v>36.092037625476699</v>
      </c>
      <c r="AE446">
        <v>199826.11156882899</v>
      </c>
      <c r="AF446">
        <v>7578.3333926775704</v>
      </c>
      <c r="AG446">
        <v>7.93437942988961</v>
      </c>
      <c r="AH446">
        <v>0.15048571929962001</v>
      </c>
      <c r="AI446">
        <v>461.30143515996701</v>
      </c>
      <c r="AJ446">
        <v>39.457276160922902</v>
      </c>
      <c r="AK446">
        <v>120.891054156271</v>
      </c>
      <c r="AL446">
        <v>14.383235774627099</v>
      </c>
      <c r="AM446">
        <v>3.72178598974098</v>
      </c>
      <c r="AN446">
        <v>0.13925630572567099</v>
      </c>
      <c r="AO446">
        <v>6.5356363394061798</v>
      </c>
      <c r="AP446">
        <v>1.9182285467114799</v>
      </c>
      <c r="AQ446">
        <v>9.3198770691312802</v>
      </c>
      <c r="AR446">
        <v>1.8570716869155801</v>
      </c>
      <c r="AS446">
        <v>44.985673347032197</v>
      </c>
      <c r="AT446">
        <v>0.53959007213533605</v>
      </c>
      <c r="AU446">
        <v>5.8462895630882796</v>
      </c>
      <c r="AV446">
        <v>5.9536206675196997E-2</v>
      </c>
      <c r="AW446">
        <v>3.19110353292043</v>
      </c>
      <c r="AX446">
        <v>0.36205161742647701</v>
      </c>
    </row>
    <row r="447" spans="1:50" x14ac:dyDescent="0.25">
      <c r="A447" t="s">
        <v>447</v>
      </c>
      <c r="B447">
        <v>3189.6102550370501</v>
      </c>
      <c r="C447">
        <v>16264.8203124377</v>
      </c>
      <c r="D447" s="63">
        <v>0.195853847448198</v>
      </c>
      <c r="E447">
        <v>9.2507319933380003E-2</v>
      </c>
      <c r="F447" s="31">
        <f t="shared" si="40"/>
        <v>0.20123596668755589</v>
      </c>
      <c r="G447" s="31">
        <f t="shared" si="41"/>
        <v>9.2507319933380003E-2</v>
      </c>
      <c r="H447">
        <v>0.28816260480880501</v>
      </c>
      <c r="I447">
        <v>1.4679237990023001E-2</v>
      </c>
      <c r="J447" s="64">
        <v>0.10785043443126961</v>
      </c>
      <c r="K447" s="63">
        <v>0.67926940994624196</v>
      </c>
      <c r="L447">
        <v>0.30785041367376498</v>
      </c>
      <c r="M447" s="32">
        <f t="shared" si="42"/>
        <v>0.69793592585906272</v>
      </c>
      <c r="N447" s="92">
        <f t="shared" si="43"/>
        <v>0.30785041367376498</v>
      </c>
      <c r="O447" s="50">
        <v>3.47091657141128</v>
      </c>
      <c r="P447" s="50">
        <v>0.11796160319667701</v>
      </c>
      <c r="Q447" s="77">
        <v>7.4989214949623531E-2</v>
      </c>
      <c r="Y447">
        <v>17476.429507639201</v>
      </c>
      <c r="Z447">
        <v>194.92432563696801</v>
      </c>
      <c r="AA447">
        <v>20180.793005253199</v>
      </c>
      <c r="AB447">
        <v>430.21320901659197</v>
      </c>
      <c r="AC447">
        <v>253.793507932246</v>
      </c>
      <c r="AD447">
        <v>74.063049811281203</v>
      </c>
      <c r="AE447">
        <v>198973.704210945</v>
      </c>
      <c r="AF447">
        <v>7458.2421734405498</v>
      </c>
      <c r="AG447">
        <v>3.2182126126825401</v>
      </c>
      <c r="AH447">
        <v>8.5661914045290999E-2</v>
      </c>
      <c r="AI447">
        <v>442.26048353451</v>
      </c>
      <c r="AJ447">
        <v>37.156305139694702</v>
      </c>
      <c r="AK447">
        <v>157.07987560678399</v>
      </c>
      <c r="AL447">
        <v>34.1999348027663</v>
      </c>
      <c r="AM447">
        <v>1.07279113548217</v>
      </c>
      <c r="AN447">
        <v>7.6368093389477004E-2</v>
      </c>
      <c r="AO447">
        <v>2.2593841574756999</v>
      </c>
      <c r="AP447">
        <v>0.40225579606414902</v>
      </c>
      <c r="AQ447">
        <v>5.05626104580179</v>
      </c>
      <c r="AR447">
        <v>0.494715394478147</v>
      </c>
      <c r="AS447">
        <v>45.463257889117102</v>
      </c>
      <c r="AT447">
        <v>0.50460322069535701</v>
      </c>
      <c r="AU447">
        <v>6.0711787901024303</v>
      </c>
      <c r="AV447">
        <v>6.5135892444855001E-2</v>
      </c>
      <c r="AW447">
        <v>4.2794506046068799</v>
      </c>
      <c r="AX447">
        <v>0.93636002824029996</v>
      </c>
    </row>
    <row r="448" spans="1:50" x14ac:dyDescent="0.25">
      <c r="A448" t="s">
        <v>448</v>
      </c>
      <c r="B448">
        <v>100.338644596149</v>
      </c>
      <c r="C448">
        <v>449.31411279520398</v>
      </c>
      <c r="D448" s="63">
        <v>2.4090476522718101</v>
      </c>
      <c r="E448">
        <v>0.112990099136941</v>
      </c>
      <c r="F448" s="31">
        <f t="shared" si="40"/>
        <v>2.4752489645603086</v>
      </c>
      <c r="G448" s="31">
        <f t="shared" si="41"/>
        <v>0.112990099136941</v>
      </c>
      <c r="H448">
        <v>0.32456865623833098</v>
      </c>
      <c r="I448">
        <v>2.8448443213152E-2</v>
      </c>
      <c r="J448" s="64">
        <v>0.53511000495581451</v>
      </c>
      <c r="K448" s="63">
        <v>7.4158495585249904</v>
      </c>
      <c r="L448">
        <v>0.473686767325327</v>
      </c>
      <c r="M448" s="32">
        <f t="shared" si="42"/>
        <v>7.6196392062911791</v>
      </c>
      <c r="N448" s="92">
        <f t="shared" si="43"/>
        <v>0.473686767325327</v>
      </c>
      <c r="O448" s="50">
        <v>3.0831218032288001</v>
      </c>
      <c r="P448" s="50">
        <v>0.21377843103062799</v>
      </c>
      <c r="Q448" s="77">
        <v>0.92120680803632904</v>
      </c>
      <c r="Y448">
        <v>17785.688293243598</v>
      </c>
      <c r="Z448">
        <v>258.30099833989402</v>
      </c>
      <c r="AA448">
        <v>19179.504841365899</v>
      </c>
      <c r="AB448">
        <v>377.84813568189202</v>
      </c>
      <c r="AC448">
        <v>169.207677720329</v>
      </c>
      <c r="AD448">
        <v>28.642305980063899</v>
      </c>
      <c r="AE448">
        <v>198312.694898841</v>
      </c>
      <c r="AF448">
        <v>7728.9290886724402</v>
      </c>
      <c r="AG448">
        <v>7.5042615672639996E-3</v>
      </c>
      <c r="AH448">
        <v>3.4846392129770001E-3</v>
      </c>
      <c r="AI448">
        <v>281.61182282885102</v>
      </c>
      <c r="AJ448">
        <v>24.6635366548518</v>
      </c>
      <c r="AK448">
        <v>5.3020196702557003</v>
      </c>
      <c r="AL448">
        <v>0.65927952696827996</v>
      </c>
      <c r="AM448">
        <v>2.2970263971635999E-2</v>
      </c>
      <c r="AN448">
        <v>1.0579057735195E-2</v>
      </c>
      <c r="AO448">
        <v>0.31964256844022298</v>
      </c>
      <c r="AP448">
        <v>3.8562504383876997E-2</v>
      </c>
      <c r="AQ448">
        <v>3.7720555431688498</v>
      </c>
      <c r="AR448">
        <v>0.16667632814108299</v>
      </c>
      <c r="AS448">
        <v>17.0192420781907</v>
      </c>
      <c r="AT448">
        <v>0.27281635102249002</v>
      </c>
      <c r="AU448">
        <v>1.91589937840142</v>
      </c>
      <c r="AV448">
        <v>2.5651761953378999E-2</v>
      </c>
      <c r="AW448">
        <v>0.108619677803697</v>
      </c>
      <c r="AX448">
        <v>6.301081124822E-3</v>
      </c>
    </row>
    <row r="449" spans="1:50" x14ac:dyDescent="0.25">
      <c r="A449" t="s">
        <v>449</v>
      </c>
      <c r="B449">
        <v>2383.6476446537899</v>
      </c>
      <c r="C449">
        <v>12312.880103166701</v>
      </c>
      <c r="D449" s="63">
        <v>0.105473388951449</v>
      </c>
      <c r="E449">
        <v>1.3649111626103E-2</v>
      </c>
      <c r="F449" s="31">
        <f t="shared" si="40"/>
        <v>0.10837182757449426</v>
      </c>
      <c r="G449" s="31">
        <f t="shared" si="41"/>
        <v>1.3649111626103E-2</v>
      </c>
      <c r="H449">
        <v>0.282752790631698</v>
      </c>
      <c r="I449">
        <v>5.5624826433659999E-3</v>
      </c>
      <c r="J449" s="64">
        <v>0.15201984448027053</v>
      </c>
      <c r="K449" s="63">
        <v>0.37308583957672198</v>
      </c>
      <c r="L449">
        <v>4.6666903910528003E-2</v>
      </c>
      <c r="M449" s="32">
        <f t="shared" si="42"/>
        <v>0.38333834419320123</v>
      </c>
      <c r="N449" s="92">
        <f t="shared" si="43"/>
        <v>4.6666903910528003E-2</v>
      </c>
      <c r="O449" s="50">
        <v>3.5374998605396999</v>
      </c>
      <c r="P449" s="50">
        <v>5.5790554965446999E-2</v>
      </c>
      <c r="Q449" s="77">
        <v>0.12608517542645048</v>
      </c>
      <c r="Y449">
        <v>18071.991366530499</v>
      </c>
      <c r="Z449">
        <v>246.68846868139201</v>
      </c>
      <c r="AA449">
        <v>18943.3448419737</v>
      </c>
      <c r="AB449">
        <v>337.76770061792803</v>
      </c>
      <c r="AC449">
        <v>102.356410611364</v>
      </c>
      <c r="AD449">
        <v>9.0109564257959303</v>
      </c>
      <c r="AE449">
        <v>197957.73972081501</v>
      </c>
      <c r="AF449">
        <v>7610.4209192827402</v>
      </c>
      <c r="AG449">
        <v>5.4883274188089999E-3</v>
      </c>
      <c r="AH449">
        <v>2.9811788672240002E-3</v>
      </c>
      <c r="AI449">
        <v>272.64598157595299</v>
      </c>
      <c r="AJ449">
        <v>24.665675198507799</v>
      </c>
      <c r="AK449">
        <v>118.430514322812</v>
      </c>
      <c r="AL449">
        <v>21.361249028587999</v>
      </c>
      <c r="AM449">
        <v>1.6905622860489002E-2</v>
      </c>
      <c r="AN449">
        <v>9.0808300275020005E-3</v>
      </c>
      <c r="AO449">
        <v>0.292232012935569</v>
      </c>
      <c r="AP449">
        <v>3.6878600136144003E-2</v>
      </c>
      <c r="AQ449">
        <v>3.5256165458428899</v>
      </c>
      <c r="AR449">
        <v>0.16627009992078801</v>
      </c>
      <c r="AS449">
        <v>18.804187106244399</v>
      </c>
      <c r="AT449">
        <v>0.25685198236513801</v>
      </c>
      <c r="AU449">
        <v>2.29507015571023</v>
      </c>
      <c r="AV449">
        <v>2.5566706036873998E-2</v>
      </c>
      <c r="AW449">
        <v>2.9795642593333</v>
      </c>
      <c r="AX449">
        <v>0.52631140724386805</v>
      </c>
    </row>
    <row r="450" spans="1:50" x14ac:dyDescent="0.25">
      <c r="A450" t="s">
        <v>450</v>
      </c>
      <c r="B450">
        <v>267.00751976964699</v>
      </c>
      <c r="C450">
        <v>1127.51991560631</v>
      </c>
      <c r="D450" s="63">
        <v>2.3478305270365198</v>
      </c>
      <c r="E450">
        <v>0.31304367220567197</v>
      </c>
      <c r="F450" s="31">
        <f t="shared" si="40"/>
        <v>2.4123495753725872</v>
      </c>
      <c r="G450" s="31">
        <f t="shared" si="41"/>
        <v>0.31304367220567197</v>
      </c>
      <c r="H450">
        <v>0.340983337022015</v>
      </c>
      <c r="I450">
        <v>1.8990098457522E-2</v>
      </c>
      <c r="J450" s="64">
        <v>0.41769172882068095</v>
      </c>
      <c r="K450" s="63">
        <v>6.8822835058452103</v>
      </c>
      <c r="L450">
        <v>0.80664630326077102</v>
      </c>
      <c r="M450" s="32">
        <f t="shared" si="42"/>
        <v>7.0714106072534282</v>
      </c>
      <c r="N450" s="92">
        <f t="shared" si="43"/>
        <v>0.80664630326077102</v>
      </c>
      <c r="O450" s="50">
        <v>2.9294516822566998</v>
      </c>
      <c r="P450" s="50">
        <v>0.137448943711062</v>
      </c>
      <c r="Q450" s="77">
        <v>0.40031741016163486</v>
      </c>
      <c r="Y450">
        <v>17519.929552446902</v>
      </c>
      <c r="Z450">
        <v>189.11017823927</v>
      </c>
      <c r="AA450">
        <v>18162.665675675999</v>
      </c>
      <c r="AB450">
        <v>308.94681692404703</v>
      </c>
      <c r="AC450">
        <v>113.959220564964</v>
      </c>
      <c r="AD450">
        <v>17.537554617457101</v>
      </c>
      <c r="AE450">
        <v>198980.49041006499</v>
      </c>
      <c r="AF450">
        <v>6818.0935972222596</v>
      </c>
      <c r="AG450">
        <v>4.126385969754E-3</v>
      </c>
      <c r="AH450">
        <v>2.6418509129329999E-3</v>
      </c>
      <c r="AI450">
        <v>402.34681071269</v>
      </c>
      <c r="AJ450">
        <v>54.696030386682402</v>
      </c>
      <c r="AK450">
        <v>11.331475460478799</v>
      </c>
      <c r="AL450">
        <v>1.72049970456853</v>
      </c>
      <c r="AM450">
        <v>1.2333370532569001E-2</v>
      </c>
      <c r="AN450">
        <v>7.9049823163140007E-3</v>
      </c>
      <c r="AO450">
        <v>0.26619586837973902</v>
      </c>
      <c r="AP450">
        <v>3.5973721309846003E-2</v>
      </c>
      <c r="AQ450">
        <v>3.53805967480303</v>
      </c>
      <c r="AR450">
        <v>0.152402276596416</v>
      </c>
      <c r="AS450">
        <v>38.402102862287599</v>
      </c>
      <c r="AT450">
        <v>0.52085860270876205</v>
      </c>
      <c r="AU450">
        <v>4.8578814637014398</v>
      </c>
      <c r="AV450">
        <v>5.4040097084072002E-2</v>
      </c>
      <c r="AW450">
        <v>0.28579497504861401</v>
      </c>
      <c r="AX450">
        <v>4.4576372641028997E-2</v>
      </c>
    </row>
    <row r="451" spans="1:50" x14ac:dyDescent="0.25">
      <c r="A451" t="s">
        <v>451</v>
      </c>
      <c r="B451">
        <v>4952.2712127491905</v>
      </c>
      <c r="C451">
        <v>25562.724915160699</v>
      </c>
      <c r="D451" s="63">
        <v>6.9185988304510004E-2</v>
      </c>
      <c r="E451">
        <v>7.4059568124230004E-3</v>
      </c>
      <c r="F451" s="31">
        <f t="shared" si="40"/>
        <v>7.1087238872723543E-2</v>
      </c>
      <c r="G451" s="31">
        <f t="shared" si="41"/>
        <v>7.4059568124230004E-3</v>
      </c>
      <c r="H451">
        <v>0.282009536264056</v>
      </c>
      <c r="I451">
        <v>3.0234567995100002E-3</v>
      </c>
      <c r="J451" s="64">
        <v>0.10015599438566082</v>
      </c>
      <c r="K451" s="63">
        <v>0.24518337710111199</v>
      </c>
      <c r="L451">
        <v>2.6342342501178999E-2</v>
      </c>
      <c r="M451" s="32">
        <f t="shared" si="42"/>
        <v>0.25192108579695804</v>
      </c>
      <c r="N451" s="92">
        <f t="shared" si="43"/>
        <v>2.6342342501178999E-2</v>
      </c>
      <c r="O451" s="50">
        <v>3.5460221895091801</v>
      </c>
      <c r="P451" s="50">
        <v>3.8073744259714E-2</v>
      </c>
      <c r="Q451" s="77">
        <v>9.9935725589652386E-2</v>
      </c>
      <c r="Y451">
        <v>17755.618260204701</v>
      </c>
      <c r="Z451">
        <v>229.28628243641799</v>
      </c>
      <c r="AA451">
        <v>19604.487898728799</v>
      </c>
      <c r="AB451">
        <v>369.31309457816297</v>
      </c>
      <c r="AC451">
        <v>329.58736974885699</v>
      </c>
      <c r="AD451">
        <v>85.515638021143204</v>
      </c>
      <c r="AE451">
        <v>197034.514688019</v>
      </c>
      <c r="AF451">
        <v>7448.3199852705002</v>
      </c>
      <c r="AG451">
        <v>2.4128959638808398</v>
      </c>
      <c r="AH451">
        <v>0.31277770387586101</v>
      </c>
      <c r="AI451">
        <v>340.45367721552901</v>
      </c>
      <c r="AJ451">
        <v>29.270348458752299</v>
      </c>
      <c r="AK451">
        <v>229.49097966757299</v>
      </c>
      <c r="AL451">
        <v>23.188501454601699</v>
      </c>
      <c r="AM451">
        <v>0.93661952647841495</v>
      </c>
      <c r="AN451">
        <v>6.8516551823235003E-2</v>
      </c>
      <c r="AO451">
        <v>1.7652012484163599</v>
      </c>
      <c r="AP451">
        <v>0.22340312122061801</v>
      </c>
      <c r="AQ451">
        <v>4.6193984322831598</v>
      </c>
      <c r="AR451">
        <v>0.27036920176949503</v>
      </c>
      <c r="AS451">
        <v>26.025846307275199</v>
      </c>
      <c r="AT451">
        <v>0.35177474185304503</v>
      </c>
      <c r="AU451">
        <v>3.1532666374078899</v>
      </c>
      <c r="AV451">
        <v>4.1999499650956E-2</v>
      </c>
      <c r="AW451">
        <v>6.19946060751447</v>
      </c>
      <c r="AX451">
        <v>0.59901994448885698</v>
      </c>
    </row>
    <row r="452" spans="1:50" x14ac:dyDescent="0.25">
      <c r="A452" t="s">
        <v>452</v>
      </c>
      <c r="B452">
        <v>779.27416169702099</v>
      </c>
      <c r="C452">
        <v>3928.8603010502302</v>
      </c>
      <c r="D452" s="63">
        <v>0.41941721360887801</v>
      </c>
      <c r="E452">
        <v>8.3646553915452004E-2</v>
      </c>
      <c r="F452" s="31">
        <f t="shared" si="40"/>
        <v>0.4309429175156102</v>
      </c>
      <c r="G452" s="31">
        <f t="shared" si="41"/>
        <v>8.3646553915452004E-2</v>
      </c>
      <c r="H452">
        <v>0.289181336652724</v>
      </c>
      <c r="I452">
        <v>9.7382021334390008E-3</v>
      </c>
      <c r="J452" s="64">
        <v>0.16885219911624655</v>
      </c>
      <c r="K452" s="63">
        <v>1.4502538165999199</v>
      </c>
      <c r="L452">
        <v>0.278850764686838</v>
      </c>
      <c r="M452" s="32">
        <f t="shared" si="42"/>
        <v>1.490107202530156</v>
      </c>
      <c r="N452" s="92">
        <f t="shared" si="43"/>
        <v>0.278850764686838</v>
      </c>
      <c r="O452" s="50">
        <v>3.4595376235209301</v>
      </c>
      <c r="P452" s="50">
        <v>9.8606787888267003E-2</v>
      </c>
      <c r="Q452" s="77">
        <v>0.14823847247332977</v>
      </c>
      <c r="Y452">
        <v>17571.062951507502</v>
      </c>
      <c r="Z452">
        <v>197.00110009778999</v>
      </c>
      <c r="AA452">
        <v>19857.3714178923</v>
      </c>
      <c r="AB452">
        <v>345.46555739842103</v>
      </c>
      <c r="AC452">
        <v>86.137040797050403</v>
      </c>
      <c r="AD452">
        <v>6.3928939745981701</v>
      </c>
      <c r="AE452">
        <v>196893.47601809999</v>
      </c>
      <c r="AF452">
        <v>7344.8378399747698</v>
      </c>
      <c r="AG452">
        <v>1.6509679229752001E-2</v>
      </c>
      <c r="AH452">
        <v>5.2535635914549997E-3</v>
      </c>
      <c r="AI452">
        <v>411.581077512636</v>
      </c>
      <c r="AJ452">
        <v>35.624028590811498</v>
      </c>
      <c r="AK452">
        <v>38.944999049213301</v>
      </c>
      <c r="AL452">
        <v>5.1813050008641399</v>
      </c>
      <c r="AM452">
        <v>1.9963976977925998E-2</v>
      </c>
      <c r="AN452">
        <v>1.0025482939915E-2</v>
      </c>
      <c r="AO452">
        <v>0.21920910446608499</v>
      </c>
      <c r="AP452">
        <v>3.2408820946519999E-2</v>
      </c>
      <c r="AQ452">
        <v>2.8417007542010499</v>
      </c>
      <c r="AR452">
        <v>0.14551088151955099</v>
      </c>
      <c r="AS452">
        <v>28.154805668426899</v>
      </c>
      <c r="AT452">
        <v>0.33141272472171901</v>
      </c>
      <c r="AU452">
        <v>3.0225440665605898</v>
      </c>
      <c r="AV452">
        <v>3.2206306266297002E-2</v>
      </c>
      <c r="AW452">
        <v>0.97995863325486099</v>
      </c>
      <c r="AX452">
        <v>0.12991072568825299</v>
      </c>
    </row>
    <row r="453" spans="1:50" x14ac:dyDescent="0.25">
      <c r="A453" t="s">
        <v>453</v>
      </c>
      <c r="B453">
        <v>5451.64466736535</v>
      </c>
      <c r="C453">
        <v>28102.302917942499</v>
      </c>
      <c r="D453" s="63">
        <v>9.3656518502028996E-2</v>
      </c>
      <c r="E453">
        <v>1.1299220211281E-2</v>
      </c>
      <c r="F453" s="31">
        <f t="shared" si="40"/>
        <v>9.6230226175830866E-2</v>
      </c>
      <c r="G453" s="31">
        <f t="shared" si="41"/>
        <v>1.1299220211281E-2</v>
      </c>
      <c r="H453">
        <v>0.283182527150382</v>
      </c>
      <c r="I453">
        <v>3.4694086733089999E-3</v>
      </c>
      <c r="J453" s="64">
        <v>0.1015496763766434</v>
      </c>
      <c r="K453" s="63">
        <v>0.33062550244442301</v>
      </c>
      <c r="L453">
        <v>4.0052559883648003E-2</v>
      </c>
      <c r="M453" s="32">
        <f t="shared" si="42"/>
        <v>0.33971118496183772</v>
      </c>
      <c r="N453" s="92">
        <f t="shared" si="43"/>
        <v>4.0052559883648003E-2</v>
      </c>
      <c r="O453" s="50">
        <v>3.5316674628708</v>
      </c>
      <c r="P453" s="50">
        <v>3.8523620815803003E-2</v>
      </c>
      <c r="Q453" s="77">
        <v>9.0043707017129729E-2</v>
      </c>
      <c r="Y453">
        <v>17332.663884804999</v>
      </c>
      <c r="Z453">
        <v>218.48857387372101</v>
      </c>
      <c r="AA453">
        <v>19928.888586497302</v>
      </c>
      <c r="AB453">
        <v>331.85928804823499</v>
      </c>
      <c r="AC453">
        <v>65.841300623880599</v>
      </c>
      <c r="AD453">
        <v>5.4512278313387403</v>
      </c>
      <c r="AE453">
        <v>197289.60495537901</v>
      </c>
      <c r="AF453">
        <v>7389.9929547169504</v>
      </c>
      <c r="AG453">
        <v>0.36649591721462699</v>
      </c>
      <c r="AH453">
        <v>2.5212514635602999E-2</v>
      </c>
      <c r="AI453">
        <v>420.54129547781997</v>
      </c>
      <c r="AJ453">
        <v>35.356183108388301</v>
      </c>
      <c r="AK453">
        <v>260.39413248362098</v>
      </c>
      <c r="AL453">
        <v>33.789888265505901</v>
      </c>
      <c r="AM453">
        <v>0.156458780560361</v>
      </c>
      <c r="AN453">
        <v>2.8171048119466999E-2</v>
      </c>
      <c r="AO453">
        <v>0.485640909263512</v>
      </c>
      <c r="AP453">
        <v>4.8477894464168003E-2</v>
      </c>
      <c r="AQ453">
        <v>3.05805100475113</v>
      </c>
      <c r="AR453">
        <v>0.14182418648652001</v>
      </c>
      <c r="AS453">
        <v>38.966985753946297</v>
      </c>
      <c r="AT453">
        <v>0.45058815783433598</v>
      </c>
      <c r="AU453">
        <v>4.8249772708280698</v>
      </c>
      <c r="AV453">
        <v>4.9083046484159003E-2</v>
      </c>
      <c r="AW453">
        <v>7.0349064982951504</v>
      </c>
      <c r="AX453">
        <v>0.89039555662090797</v>
      </c>
    </row>
    <row r="454" spans="1:50" x14ac:dyDescent="0.25">
      <c r="A454" t="s">
        <v>454</v>
      </c>
      <c r="B454">
        <v>517.22434528819201</v>
      </c>
      <c r="C454">
        <v>2581.71228316018</v>
      </c>
      <c r="D454" s="63">
        <v>0.45089656313405202</v>
      </c>
      <c r="E454">
        <v>6.5415155882367002E-2</v>
      </c>
      <c r="F454" s="31">
        <f t="shared" si="40"/>
        <v>0.46328732848802856</v>
      </c>
      <c r="G454" s="31">
        <f t="shared" si="41"/>
        <v>6.5415155882367002E-2</v>
      </c>
      <c r="H454">
        <v>0.29103641721475798</v>
      </c>
      <c r="I454">
        <v>1.2410302413734999E-2</v>
      </c>
      <c r="J454" s="64">
        <v>0.29392300117501191</v>
      </c>
      <c r="K454" s="63">
        <v>1.5490506794999599</v>
      </c>
      <c r="L454">
        <v>0.21544830059773901</v>
      </c>
      <c r="M454" s="32">
        <f t="shared" si="42"/>
        <v>1.5916190312249996</v>
      </c>
      <c r="N454" s="92">
        <f t="shared" si="43"/>
        <v>0.21544830059773901</v>
      </c>
      <c r="O454" s="50">
        <v>3.4359686051252698</v>
      </c>
      <c r="P454" s="50">
        <v>0.114167386369735</v>
      </c>
      <c r="Q454" s="77">
        <v>0.23889960168483551</v>
      </c>
      <c r="Y454">
        <v>17900.073711664099</v>
      </c>
      <c r="Z454">
        <v>243.04795560604001</v>
      </c>
      <c r="AA454">
        <v>20196.150533476801</v>
      </c>
      <c r="AB454">
        <v>414.06532304292102</v>
      </c>
      <c r="AC454">
        <v>153.78136876324999</v>
      </c>
      <c r="AD454">
        <v>28.635706123574899</v>
      </c>
      <c r="AE454">
        <v>196771.95520950499</v>
      </c>
      <c r="AF454">
        <v>7531.9110748851199</v>
      </c>
      <c r="AG454">
        <v>0.28278166423671802</v>
      </c>
      <c r="AH454">
        <v>2.1456013775056001E-2</v>
      </c>
      <c r="AI454">
        <v>265.42390177319402</v>
      </c>
      <c r="AJ454">
        <v>24.0173163339397</v>
      </c>
      <c r="AK454">
        <v>26.433709637452601</v>
      </c>
      <c r="AL454">
        <v>5.1056909482261803</v>
      </c>
      <c r="AM454">
        <v>0.12873598080981499</v>
      </c>
      <c r="AN454">
        <v>2.4832723792998002E-2</v>
      </c>
      <c r="AO454">
        <v>0.45761022982475302</v>
      </c>
      <c r="AP454">
        <v>4.5735709197208999E-2</v>
      </c>
      <c r="AQ454">
        <v>3.7605508556012301</v>
      </c>
      <c r="AR454">
        <v>0.169326711427076</v>
      </c>
      <c r="AS454">
        <v>16.803854065271199</v>
      </c>
      <c r="AT454">
        <v>0.237101001901494</v>
      </c>
      <c r="AU454">
        <v>2.0309253358065602</v>
      </c>
      <c r="AV454">
        <v>2.7071623566121999E-2</v>
      </c>
      <c r="AW454">
        <v>0.610339899577235</v>
      </c>
      <c r="AX454">
        <v>0.112531584310971</v>
      </c>
    </row>
    <row r="455" spans="1:50" x14ac:dyDescent="0.25">
      <c r="A455" t="s">
        <v>455</v>
      </c>
      <c r="B455">
        <v>88.157230855654007</v>
      </c>
      <c r="C455">
        <v>278.914734775228</v>
      </c>
      <c r="D455" s="63">
        <v>10.520054011890901</v>
      </c>
      <c r="E455">
        <v>0.70938847543172001</v>
      </c>
      <c r="F455" s="31">
        <f t="shared" si="40"/>
        <v>10.809148077870166</v>
      </c>
      <c r="G455" s="31">
        <f t="shared" si="41"/>
        <v>0.70938847543172001</v>
      </c>
      <c r="H455">
        <v>0.45767815929609001</v>
      </c>
      <c r="I455">
        <v>3.9510784517836003E-2</v>
      </c>
      <c r="J455" s="64">
        <v>0.78110729574048143</v>
      </c>
      <c r="K455" s="63">
        <v>23.028531465737601</v>
      </c>
      <c r="L455">
        <v>2.4829432614628</v>
      </c>
      <c r="M455" s="32">
        <f t="shared" si="42"/>
        <v>23.661362037466283</v>
      </c>
      <c r="N455" s="92">
        <f t="shared" si="43"/>
        <v>2.4829432614628</v>
      </c>
      <c r="O455" s="50">
        <v>2.1884315663761602</v>
      </c>
      <c r="P455" s="50">
        <v>0.19121948154836901</v>
      </c>
      <c r="Q455" s="77">
        <v>0.81039847330157666</v>
      </c>
      <c r="Y455">
        <v>17972.6195620668</v>
      </c>
      <c r="Z455">
        <v>289.00785536408398</v>
      </c>
      <c r="AA455">
        <v>19543.744980507101</v>
      </c>
      <c r="AB455">
        <v>388.30910137918499</v>
      </c>
      <c r="AC455">
        <v>158.97715744188201</v>
      </c>
      <c r="AD455">
        <v>11.883003518906699</v>
      </c>
      <c r="AE455">
        <v>200473.18978554601</v>
      </c>
      <c r="AF455">
        <v>7666.2382135480202</v>
      </c>
      <c r="AG455">
        <v>0.409116051206871</v>
      </c>
      <c r="AH455">
        <v>2.6277402875951001E-2</v>
      </c>
      <c r="AI455">
        <v>390.46455124713901</v>
      </c>
      <c r="AJ455">
        <v>33.267309234088899</v>
      </c>
      <c r="AK455">
        <v>2.5158555617330198</v>
      </c>
      <c r="AL455">
        <v>0.42481994525208799</v>
      </c>
      <c r="AM455">
        <v>0.46605540517351002</v>
      </c>
      <c r="AN455">
        <v>4.8053461713477998E-2</v>
      </c>
      <c r="AO455">
        <v>0.67875983940789797</v>
      </c>
      <c r="AP455">
        <v>0.13226775953563499</v>
      </c>
      <c r="AQ455">
        <v>3.2917596371657201</v>
      </c>
      <c r="AR455">
        <v>0.217106260211507</v>
      </c>
      <c r="AS455">
        <v>39.179829455833897</v>
      </c>
      <c r="AT455">
        <v>0.46870350781283399</v>
      </c>
      <c r="AU455">
        <v>5.1676134941949501</v>
      </c>
      <c r="AV455">
        <v>5.7811128607890998E-2</v>
      </c>
      <c r="AW455">
        <v>6.7570018882946004E-2</v>
      </c>
      <c r="AX455">
        <v>5.6861023100460003E-3</v>
      </c>
    </row>
    <row r="456" spans="1:50" x14ac:dyDescent="0.25">
      <c r="A456" t="s">
        <v>456</v>
      </c>
      <c r="B456">
        <v>1425.73605137442</v>
      </c>
      <c r="C456">
        <v>7241.4765834026703</v>
      </c>
      <c r="D456" s="63">
        <v>0.21425650956854</v>
      </c>
      <c r="E456">
        <v>5.6859966711174E-2</v>
      </c>
      <c r="F456" s="31">
        <f t="shared" si="40"/>
        <v>0.2201443391788902</v>
      </c>
      <c r="G456" s="31">
        <f t="shared" si="41"/>
        <v>5.6859966711174E-2</v>
      </c>
      <c r="H456">
        <v>0.28796348458218002</v>
      </c>
      <c r="I456">
        <v>6.7265064984419996E-3</v>
      </c>
      <c r="J456" s="64">
        <v>8.8019636432555101E-2</v>
      </c>
      <c r="K456" s="63">
        <v>0.744573018385146</v>
      </c>
      <c r="L456">
        <v>0.21011031270510699</v>
      </c>
      <c r="M456" s="32">
        <f t="shared" si="42"/>
        <v>0.76503409596707805</v>
      </c>
      <c r="N456" s="92">
        <f t="shared" si="43"/>
        <v>0.21011031270510699</v>
      </c>
      <c r="O456" s="50">
        <v>3.4679116326778199</v>
      </c>
      <c r="P456" s="50">
        <v>7.6272820994607998E-2</v>
      </c>
      <c r="Q456" s="77">
        <v>7.7940235200814612E-2</v>
      </c>
      <c r="Y456">
        <v>17704.771545391501</v>
      </c>
      <c r="Z456">
        <v>210.386030273454</v>
      </c>
      <c r="AA456">
        <v>18234.263310615301</v>
      </c>
      <c r="AB456">
        <v>330.48374366883701</v>
      </c>
      <c r="AC456">
        <v>920.10959087288802</v>
      </c>
      <c r="AD456">
        <v>182.61466018714799</v>
      </c>
      <c r="AE456">
        <v>199434.07525927201</v>
      </c>
      <c r="AF456">
        <v>7438.8736638577102</v>
      </c>
      <c r="AG456">
        <v>9.4511055474049994E-3</v>
      </c>
      <c r="AH456">
        <v>4.0257139803240001E-3</v>
      </c>
      <c r="AI456">
        <v>384.78483482532801</v>
      </c>
      <c r="AJ456">
        <v>32.988240586561801</v>
      </c>
      <c r="AK456">
        <v>68.262989889369805</v>
      </c>
      <c r="AL456">
        <v>12.883914620759599</v>
      </c>
      <c r="AM456">
        <v>2.4399730275688002E-2</v>
      </c>
      <c r="AN456">
        <v>1.1237404830368E-2</v>
      </c>
      <c r="AO456">
        <v>0.30218054742526801</v>
      </c>
      <c r="AP456">
        <v>3.859146951952E-2</v>
      </c>
      <c r="AQ456">
        <v>3.9479965180876699</v>
      </c>
      <c r="AR456">
        <v>0.15753660171507999</v>
      </c>
      <c r="AS456">
        <v>25.172324506697201</v>
      </c>
      <c r="AT456">
        <v>0.348819102634842</v>
      </c>
      <c r="AU456">
        <v>2.9017568621602901</v>
      </c>
      <c r="AV456">
        <v>3.7932636789533E-2</v>
      </c>
      <c r="AW456">
        <v>1.8537844221934801</v>
      </c>
      <c r="AX456">
        <v>0.35261456601900198</v>
      </c>
    </row>
    <row r="457" spans="1:50" x14ac:dyDescent="0.25">
      <c r="A457" t="s">
        <v>457</v>
      </c>
      <c r="B457">
        <v>4913.2242353176298</v>
      </c>
      <c r="C457">
        <v>25316.3653700215</v>
      </c>
      <c r="D457" s="63">
        <v>0.144516201617267</v>
      </c>
      <c r="E457">
        <v>2.9287946459351E-2</v>
      </c>
      <c r="F457" s="31">
        <f t="shared" si="40"/>
        <v>0.14848754779839801</v>
      </c>
      <c r="G457" s="31">
        <f t="shared" si="41"/>
        <v>2.9287946459351E-2</v>
      </c>
      <c r="H457">
        <v>0.28528761832828697</v>
      </c>
      <c r="I457">
        <v>4.1862765105369999E-3</v>
      </c>
      <c r="J457" s="64">
        <v>7.2405674529471872E-2</v>
      </c>
      <c r="K457" s="63">
        <v>0.50596212064872104</v>
      </c>
      <c r="L457">
        <v>9.6875690877413004E-2</v>
      </c>
      <c r="M457" s="32">
        <f t="shared" si="42"/>
        <v>0.51986610313060744</v>
      </c>
      <c r="N457" s="92">
        <f t="shared" si="43"/>
        <v>9.6875690877413004E-2</v>
      </c>
      <c r="O457" s="50">
        <v>3.5087636631093799</v>
      </c>
      <c r="P457" s="50">
        <v>4.9657522227153E-2</v>
      </c>
      <c r="Q457" s="77">
        <v>7.3915261945282001E-2</v>
      </c>
      <c r="Y457">
        <v>17952.164536395001</v>
      </c>
      <c r="Z457">
        <v>247.050880266061</v>
      </c>
      <c r="AA457">
        <v>21113.6984646807</v>
      </c>
      <c r="AB457">
        <v>671.51980498991998</v>
      </c>
      <c r="AC457">
        <v>176.38952228569801</v>
      </c>
      <c r="AD457">
        <v>26.233081678505499</v>
      </c>
      <c r="AE457">
        <v>202788.54443296901</v>
      </c>
      <c r="AF457">
        <v>7736.7843917816899</v>
      </c>
      <c r="AG457">
        <v>11.4215839185294</v>
      </c>
      <c r="AH457">
        <v>2.1106894419292002</v>
      </c>
      <c r="AI457">
        <v>578.38459389850505</v>
      </c>
      <c r="AJ457">
        <v>47.732745029597197</v>
      </c>
      <c r="AK457">
        <v>240.32179012887099</v>
      </c>
      <c r="AL457">
        <v>56.503229264502799</v>
      </c>
      <c r="AM457">
        <v>6.76433148831316</v>
      </c>
      <c r="AN457">
        <v>0.20200017830641401</v>
      </c>
      <c r="AO457">
        <v>10.2882132073695</v>
      </c>
      <c r="AP457">
        <v>1.8535210034642</v>
      </c>
      <c r="AQ457">
        <v>12.9019056258575</v>
      </c>
      <c r="AR457">
        <v>1.82348007863809</v>
      </c>
      <c r="AS457">
        <v>53.816849878705597</v>
      </c>
      <c r="AT457">
        <v>0.71094042720172701</v>
      </c>
      <c r="AU457">
        <v>6.6318445485707702</v>
      </c>
      <c r="AV457">
        <v>7.0705350913446E-2</v>
      </c>
      <c r="AW457">
        <v>6.4508830846954002</v>
      </c>
      <c r="AX457">
        <v>1.4491147638950099</v>
      </c>
    </row>
    <row r="458" spans="1:50" x14ac:dyDescent="0.25">
      <c r="A458" t="s">
        <v>458</v>
      </c>
      <c r="B458">
        <v>14956.6426821245</v>
      </c>
      <c r="C458">
        <v>77049.3960515324</v>
      </c>
      <c r="D458" s="63">
        <v>3.0749868595900998E-2</v>
      </c>
      <c r="E458">
        <v>4.725872592457E-3</v>
      </c>
      <c r="F458" s="31">
        <f t="shared" si="40"/>
        <v>3.1594883700449813E-2</v>
      </c>
      <c r="G458" s="31">
        <f t="shared" si="41"/>
        <v>4.725872592457E-3</v>
      </c>
      <c r="H458">
        <v>0.28299787609962601</v>
      </c>
      <c r="I458">
        <v>2.7865724753200001E-3</v>
      </c>
      <c r="J458" s="64">
        <v>6.4069070299215075E-2</v>
      </c>
      <c r="K458" s="63">
        <v>0.10867893833572501</v>
      </c>
      <c r="L458">
        <v>1.6839148615578999E-2</v>
      </c>
      <c r="M458" s="32">
        <f t="shared" si="42"/>
        <v>0.11166546636440927</v>
      </c>
      <c r="N458" s="92">
        <f t="shared" si="43"/>
        <v>1.6839148615578999E-2</v>
      </c>
      <c r="O458" s="50">
        <v>3.5326802285070502</v>
      </c>
      <c r="P458" s="50">
        <v>3.0267242483911001E-2</v>
      </c>
      <c r="Q458" s="77">
        <v>5.5296008821106385E-2</v>
      </c>
      <c r="Y458">
        <v>17725.740589829398</v>
      </c>
      <c r="Z458">
        <v>253.31301396779099</v>
      </c>
      <c r="AA458">
        <v>32138.536128865198</v>
      </c>
      <c r="AB458">
        <v>817.903536070168</v>
      </c>
      <c r="AC458">
        <v>2397.9868187174802</v>
      </c>
      <c r="AD458">
        <v>780.09793902930505</v>
      </c>
      <c r="AE458">
        <v>200314.20631074399</v>
      </c>
      <c r="AF458">
        <v>7658.0543055539601</v>
      </c>
      <c r="AG458">
        <v>52.121955806147703</v>
      </c>
      <c r="AH458">
        <v>2.10421949893981</v>
      </c>
      <c r="AI458">
        <v>500.57039936098499</v>
      </c>
      <c r="AJ458">
        <v>51.401066331070297</v>
      </c>
      <c r="AK458">
        <v>695.89266106291996</v>
      </c>
      <c r="AL458">
        <v>155.01810292757099</v>
      </c>
      <c r="AM458">
        <v>11.1957166869538</v>
      </c>
      <c r="AN458">
        <v>0.57072867548739403</v>
      </c>
      <c r="AO458">
        <v>29.188557722096</v>
      </c>
      <c r="AP458">
        <v>1.91270413321565</v>
      </c>
      <c r="AQ458">
        <v>45.307061694062703</v>
      </c>
      <c r="AR458">
        <v>6.9727984498900799</v>
      </c>
      <c r="AS458">
        <v>34.390630315172203</v>
      </c>
      <c r="AT458">
        <v>0.59857426272314995</v>
      </c>
      <c r="AU458">
        <v>4.1858719988911597</v>
      </c>
      <c r="AV458">
        <v>6.2556562132798005E-2</v>
      </c>
      <c r="AW458">
        <v>18.5417318305512</v>
      </c>
      <c r="AX458">
        <v>4.0701913359854798</v>
      </c>
    </row>
    <row r="459" spans="1:50" x14ac:dyDescent="0.25">
      <c r="A459" t="s">
        <v>459</v>
      </c>
      <c r="B459">
        <v>153.364321297711</v>
      </c>
      <c r="C459">
        <v>716.58511362480397</v>
      </c>
      <c r="D459" s="63">
        <v>2.4493249486995601</v>
      </c>
      <c r="E459">
        <v>0.26192115923090897</v>
      </c>
      <c r="F459" s="31">
        <f t="shared" si="40"/>
        <v>2.5166330925098155</v>
      </c>
      <c r="G459" s="31">
        <f t="shared" si="41"/>
        <v>0.26192115923090897</v>
      </c>
      <c r="H459">
        <v>0.31315422987965602</v>
      </c>
      <c r="I459">
        <v>2.5040139799397999E-2</v>
      </c>
      <c r="J459" s="64">
        <v>0.74774632799730467</v>
      </c>
      <c r="K459" s="63">
        <v>7.7713286423795802</v>
      </c>
      <c r="L459">
        <v>0.84858473647506105</v>
      </c>
      <c r="M459" s="32">
        <f t="shared" si="42"/>
        <v>7.9848869561246651</v>
      </c>
      <c r="N459" s="92">
        <f t="shared" si="43"/>
        <v>0.84858473647506105</v>
      </c>
      <c r="O459" s="50">
        <v>3.19314335826822</v>
      </c>
      <c r="P459" s="50">
        <v>0.20473604928821601</v>
      </c>
      <c r="Q459" s="77">
        <v>0.58718636341627128</v>
      </c>
      <c r="Y459">
        <v>17444.012532715002</v>
      </c>
      <c r="Z459">
        <v>206.44465385816</v>
      </c>
      <c r="AA459">
        <v>18937.483203878299</v>
      </c>
      <c r="AB459">
        <v>351.96306536597899</v>
      </c>
      <c r="AC459">
        <v>165.72891195324999</v>
      </c>
      <c r="AD459">
        <v>18.0302522689</v>
      </c>
      <c r="AE459">
        <v>200190.758008267</v>
      </c>
      <c r="AF459">
        <v>7678.1210936033003</v>
      </c>
      <c r="AG459">
        <v>0.53420757928665796</v>
      </c>
      <c r="AH459">
        <v>3.0217905818560001E-2</v>
      </c>
      <c r="AI459">
        <v>293.115025052367</v>
      </c>
      <c r="AJ459">
        <v>25.421210379884698</v>
      </c>
      <c r="AK459">
        <v>6.7145867547456</v>
      </c>
      <c r="AL459">
        <v>1.01446167033201</v>
      </c>
      <c r="AM459">
        <v>0.33354222017844698</v>
      </c>
      <c r="AN459">
        <v>4.0625842646609997E-2</v>
      </c>
      <c r="AO459">
        <v>0.76551495975470096</v>
      </c>
      <c r="AP459">
        <v>6.0136484941092999E-2</v>
      </c>
      <c r="AQ459">
        <v>3.7273455446249599</v>
      </c>
      <c r="AR459">
        <v>0.29644756409867701</v>
      </c>
      <c r="AS459">
        <v>24.7705072577191</v>
      </c>
      <c r="AT459">
        <v>0.319265613249131</v>
      </c>
      <c r="AU459">
        <v>3.0739209012868201</v>
      </c>
      <c r="AV459">
        <v>3.7350168226528001E-2</v>
      </c>
      <c r="AW459">
        <v>0.173640844805662</v>
      </c>
      <c r="AX459">
        <v>2.2533953355097999E-2</v>
      </c>
    </row>
    <row r="460" spans="1:50" x14ac:dyDescent="0.25">
      <c r="A460" t="s">
        <v>460</v>
      </c>
      <c r="B460">
        <v>686.52304542035301</v>
      </c>
      <c r="C460">
        <v>3401.1690112838301</v>
      </c>
      <c r="D460" s="63">
        <v>0.48236350014620599</v>
      </c>
      <c r="E460">
        <v>6.3987883953120994E-2</v>
      </c>
      <c r="F460" s="31">
        <f t="shared" si="40"/>
        <v>0.49561898584805092</v>
      </c>
      <c r="G460" s="31">
        <f t="shared" si="41"/>
        <v>6.3987883953120994E-2</v>
      </c>
      <c r="H460">
        <v>0.29422244006875298</v>
      </c>
      <c r="I460">
        <v>9.4723225698579994E-3</v>
      </c>
      <c r="J460" s="64">
        <v>0.2426930700599326</v>
      </c>
      <c r="K460" s="63">
        <v>1.64010073252128</v>
      </c>
      <c r="L460">
        <v>0.20494602639113299</v>
      </c>
      <c r="M460" s="32">
        <f t="shared" si="42"/>
        <v>1.6851711655099528</v>
      </c>
      <c r="N460" s="92">
        <f t="shared" si="43"/>
        <v>0.20494602639113299</v>
      </c>
      <c r="O460" s="50">
        <v>3.4003544504494001</v>
      </c>
      <c r="P460" s="50">
        <v>9.0829392699908001E-2</v>
      </c>
      <c r="Q460" s="77">
        <v>0.21376334693712631</v>
      </c>
      <c r="Y460">
        <v>17786.5235062192</v>
      </c>
      <c r="Z460">
        <v>264.172955269981</v>
      </c>
      <c r="AA460">
        <v>18889.0239080459</v>
      </c>
      <c r="AB460">
        <v>380.10027648274001</v>
      </c>
      <c r="AC460">
        <v>345.47815706456601</v>
      </c>
      <c r="AD460">
        <v>46.094960937058801</v>
      </c>
      <c r="AE460">
        <v>202096.06492268501</v>
      </c>
      <c r="AF460">
        <v>7906.7387686668599</v>
      </c>
      <c r="AG460">
        <v>3.1585439019759999E-2</v>
      </c>
      <c r="AH460">
        <v>7.1771138545459997E-3</v>
      </c>
      <c r="AI460">
        <v>299.21353468185998</v>
      </c>
      <c r="AJ460">
        <v>26.171574677772298</v>
      </c>
      <c r="AK460">
        <v>34.527018515844397</v>
      </c>
      <c r="AL460">
        <v>4.07834381416051</v>
      </c>
      <c r="AM460">
        <v>1.3349316275936201</v>
      </c>
      <c r="AN460">
        <v>8.2423813328813003E-2</v>
      </c>
      <c r="AO460">
        <v>1.0305980999225901</v>
      </c>
      <c r="AP460">
        <v>7.0059106393297002E-2</v>
      </c>
      <c r="AQ460">
        <v>3.0481361958384001</v>
      </c>
      <c r="AR460">
        <v>0.13340507551455499</v>
      </c>
      <c r="AS460">
        <v>23.3551710702916</v>
      </c>
      <c r="AT460">
        <v>0.34495773632207499</v>
      </c>
      <c r="AU460">
        <v>2.9270358586326801</v>
      </c>
      <c r="AV460">
        <v>3.6488056398608998E-2</v>
      </c>
      <c r="AW460">
        <v>0.82562567014342403</v>
      </c>
      <c r="AX460">
        <v>9.3118804816428993E-2</v>
      </c>
    </row>
    <row r="461" spans="1:50" x14ac:dyDescent="0.25">
      <c r="A461" t="s">
        <v>461</v>
      </c>
      <c r="B461">
        <v>9441.9752033208606</v>
      </c>
      <c r="C461">
        <v>48646.169782986901</v>
      </c>
      <c r="D461" s="63">
        <v>2.8804262737516999E-2</v>
      </c>
      <c r="E461">
        <v>9.9761818554060001E-3</v>
      </c>
      <c r="F461" s="31">
        <f t="shared" ref="F461:F526" si="44">IF(ISNUMBER(D461),(D461*(EXP(B$2*0.00001867)-1)/(EXP(B$3*0.00001867)-1)),"&lt; DL")</f>
        <v>2.9595812041628138E-2</v>
      </c>
      <c r="G461" s="31">
        <f t="shared" ref="G461:G526" si="45">E461</f>
        <v>9.9761818554060001E-3</v>
      </c>
      <c r="H461">
        <v>0.28417168130833498</v>
      </c>
      <c r="I461">
        <v>4.9741267302910001E-3</v>
      </c>
      <c r="J461" s="64">
        <v>5.0539210766687749E-2</v>
      </c>
      <c r="K461" s="63">
        <v>0.101315133591291</v>
      </c>
      <c r="L461">
        <v>3.6818392997698998E-2</v>
      </c>
      <c r="M461" s="32">
        <f t="shared" ref="M461:M526" si="46">IF(ISNUMBER(K461),(K461*(EXP(B$2*0.00001867)-1)/(EXP(B$3*0.00001867)-1)),"&lt; DL")</f>
        <v>0.10409930217845154</v>
      </c>
      <c r="N461" s="92">
        <f t="shared" ref="N461:N526" si="47">L461</f>
        <v>3.6818392997698998E-2</v>
      </c>
      <c r="O461" s="50">
        <v>3.51953110676292</v>
      </c>
      <c r="P461" s="50">
        <v>4.7654833435724998E-2</v>
      </c>
      <c r="Q461" s="77">
        <v>3.7259038235925829E-2</v>
      </c>
      <c r="Y461">
        <v>17521.279931126799</v>
      </c>
      <c r="Z461">
        <v>213.74739105494999</v>
      </c>
      <c r="AA461">
        <v>19202.2743093922</v>
      </c>
      <c r="AB461">
        <v>341.05410155147501</v>
      </c>
      <c r="AC461">
        <v>2501.7901321516802</v>
      </c>
      <c r="AD461">
        <v>294.39584340319698</v>
      </c>
      <c r="AE461">
        <v>201492.60215701599</v>
      </c>
      <c r="AF461">
        <v>6982.2363688195401</v>
      </c>
      <c r="AG461">
        <v>3.7697705259693799</v>
      </c>
      <c r="AH461">
        <v>0.31679132361420498</v>
      </c>
      <c r="AI461">
        <v>336.197268371988</v>
      </c>
      <c r="AJ461">
        <v>45.306384946835998</v>
      </c>
      <c r="AK461">
        <v>478.22009113250903</v>
      </c>
      <c r="AL461">
        <v>111.87142831532999</v>
      </c>
      <c r="AM461">
        <v>2.2468224494661602</v>
      </c>
      <c r="AN461">
        <v>0.223506687829339</v>
      </c>
      <c r="AO461">
        <v>3.7811497782633499</v>
      </c>
      <c r="AP461">
        <v>0.35047350801447902</v>
      </c>
      <c r="AQ461">
        <v>7.0640492838933699</v>
      </c>
      <c r="AR461">
        <v>0.416562242753515</v>
      </c>
      <c r="AS461">
        <v>21.756752377273301</v>
      </c>
      <c r="AT461">
        <v>0.325058133065038</v>
      </c>
      <c r="AU461">
        <v>2.5847645301964701</v>
      </c>
      <c r="AV461">
        <v>4.1358605558307997E-2</v>
      </c>
      <c r="AW461">
        <v>12.295456220532399</v>
      </c>
      <c r="AX461">
        <v>2.8971118229093098</v>
      </c>
    </row>
    <row r="462" spans="1:50" x14ac:dyDescent="0.25">
      <c r="A462" t="s">
        <v>462</v>
      </c>
      <c r="B462">
        <v>1506.57646003488</v>
      </c>
      <c r="C462">
        <v>7284.21117599023</v>
      </c>
      <c r="D462" s="63">
        <v>0.59301573859584</v>
      </c>
      <c r="E462">
        <v>6.3285398634569001E-2</v>
      </c>
      <c r="F462" s="31">
        <f t="shared" si="44"/>
        <v>0.60931197917279822</v>
      </c>
      <c r="G462" s="31">
        <f t="shared" si="45"/>
        <v>6.3285398634569001E-2</v>
      </c>
      <c r="H462">
        <v>0.29995787135478202</v>
      </c>
      <c r="I462">
        <v>8.1863468476189999E-3</v>
      </c>
      <c r="J462" s="64">
        <v>0.25573641803910752</v>
      </c>
      <c r="K462" s="63">
        <v>1.9841511903114399</v>
      </c>
      <c r="L462">
        <v>0.22632402259927401</v>
      </c>
      <c r="M462" s="32">
        <f t="shared" si="46"/>
        <v>2.0386762273955066</v>
      </c>
      <c r="N462" s="92">
        <f t="shared" si="47"/>
        <v>0.22632402259927401</v>
      </c>
      <c r="O462" s="50">
        <v>3.3219753696752701</v>
      </c>
      <c r="P462" s="50">
        <v>7.3599659187103997E-2</v>
      </c>
      <c r="Q462" s="77">
        <v>0.19423321712949759</v>
      </c>
      <c r="Y462">
        <v>17685.057789646598</v>
      </c>
      <c r="Z462">
        <v>265.87084949119702</v>
      </c>
      <c r="AA462">
        <v>19261.791759273001</v>
      </c>
      <c r="AB462">
        <v>394.27524648987298</v>
      </c>
      <c r="AC462">
        <v>134.38243573498499</v>
      </c>
      <c r="AD462">
        <v>30.830448239219301</v>
      </c>
      <c r="AE462">
        <v>199698.764675243</v>
      </c>
      <c r="AF462">
        <v>7577.2321352013196</v>
      </c>
      <c r="AG462">
        <v>1.60976372872603</v>
      </c>
      <c r="AH462">
        <v>5.4555583615981E-2</v>
      </c>
      <c r="AI462">
        <v>455.851243444028</v>
      </c>
      <c r="AJ462">
        <v>38.702577804597603</v>
      </c>
      <c r="AK462">
        <v>65.077172077441901</v>
      </c>
      <c r="AL462">
        <v>7.0074286226344498</v>
      </c>
      <c r="AM462">
        <v>0.70917784761756097</v>
      </c>
      <c r="AN462">
        <v>5.8927758443775E-2</v>
      </c>
      <c r="AO462">
        <v>1.45286464971722</v>
      </c>
      <c r="AP462">
        <v>8.2668804374610994E-2</v>
      </c>
      <c r="AQ462">
        <v>4.3186246193155498</v>
      </c>
      <c r="AR462">
        <v>0.73244124021481805</v>
      </c>
      <c r="AS462">
        <v>53.989620203039898</v>
      </c>
      <c r="AT462">
        <v>0.70913656621291399</v>
      </c>
      <c r="AU462">
        <v>7.4380126507364404</v>
      </c>
      <c r="AV462">
        <v>7.2577680445628998E-2</v>
      </c>
      <c r="AW462">
        <v>1.7275665665640401</v>
      </c>
      <c r="AX462">
        <v>0.16609148603690099</v>
      </c>
    </row>
    <row r="463" spans="1:50" x14ac:dyDescent="0.25">
      <c r="A463" t="s">
        <v>463</v>
      </c>
      <c r="B463">
        <v>18722.281995550598</v>
      </c>
      <c r="C463">
        <v>96419.008171795504</v>
      </c>
      <c r="D463" s="63">
        <v>4.72548016322E-2</v>
      </c>
      <c r="E463">
        <v>9.6510076373890006E-3</v>
      </c>
      <c r="F463" s="31">
        <f t="shared" si="44"/>
        <v>4.8553376974632183E-2</v>
      </c>
      <c r="G463" s="31">
        <f t="shared" si="45"/>
        <v>9.6510076373890006E-3</v>
      </c>
      <c r="H463">
        <v>0.28387708581389998</v>
      </c>
      <c r="I463">
        <v>2.916337257866E-3</v>
      </c>
      <c r="J463" s="64">
        <v>5.0301471866518191E-2</v>
      </c>
      <c r="K463" s="63">
        <v>0.16652254001019601</v>
      </c>
      <c r="L463">
        <v>3.3446677578882998E-2</v>
      </c>
      <c r="M463" s="32">
        <f t="shared" si="46"/>
        <v>0.17109862660769148</v>
      </c>
      <c r="N463" s="92">
        <f t="shared" si="47"/>
        <v>3.3446677578882998E-2</v>
      </c>
      <c r="O463" s="50">
        <v>3.5232739799905199</v>
      </c>
      <c r="P463" s="50">
        <v>3.2040066539446001E-2</v>
      </c>
      <c r="Q463" s="77">
        <v>4.5275894143006853E-2</v>
      </c>
      <c r="Y463">
        <v>17715.857361280599</v>
      </c>
      <c r="Z463">
        <v>267.01510336899099</v>
      </c>
      <c r="AA463">
        <v>45921.955076371501</v>
      </c>
      <c r="AB463">
        <v>3998.8839951294199</v>
      </c>
      <c r="AC463">
        <v>178.98138987780601</v>
      </c>
      <c r="AD463">
        <v>24.498230758016199</v>
      </c>
      <c r="AE463">
        <v>202557.71041592699</v>
      </c>
      <c r="AF463">
        <v>8019.4706445567599</v>
      </c>
      <c r="AG463">
        <v>95.063324938646701</v>
      </c>
      <c r="AH463">
        <v>13.6008483584086</v>
      </c>
      <c r="AI463">
        <v>635.04121982812705</v>
      </c>
      <c r="AJ463">
        <v>72.307658520010406</v>
      </c>
      <c r="AK463">
        <v>871.462510760285</v>
      </c>
      <c r="AL463">
        <v>168.44129561972801</v>
      </c>
      <c r="AM463">
        <v>37.2690566886602</v>
      </c>
      <c r="AN463">
        <v>5.4780027124433701</v>
      </c>
      <c r="AO463">
        <v>65.222683384798501</v>
      </c>
      <c r="AP463">
        <v>10.1275146495343</v>
      </c>
      <c r="AQ463">
        <v>71.250838272195793</v>
      </c>
      <c r="AR463">
        <v>12.7871108799265</v>
      </c>
      <c r="AS463">
        <v>59.900301614796803</v>
      </c>
      <c r="AT463">
        <v>1.1749809258266699</v>
      </c>
      <c r="AU463">
        <v>7.8527033475999604</v>
      </c>
      <c r="AV463">
        <v>0.11670556568868699</v>
      </c>
      <c r="AW463">
        <v>22.729626595606799</v>
      </c>
      <c r="AX463">
        <v>4.2565355473334199</v>
      </c>
    </row>
    <row r="464" spans="1:50" x14ac:dyDescent="0.25">
      <c r="A464" t="s">
        <v>464</v>
      </c>
      <c r="B464">
        <v>278.23643016976598</v>
      </c>
      <c r="C464">
        <v>1319.53164102191</v>
      </c>
      <c r="D464" s="63">
        <v>1.33441651657692</v>
      </c>
      <c r="E464">
        <v>0.20339795646002101</v>
      </c>
      <c r="F464" s="31">
        <f t="shared" si="44"/>
        <v>1.3710866606703884</v>
      </c>
      <c r="G464" s="31">
        <f t="shared" si="45"/>
        <v>0.20339795646002101</v>
      </c>
      <c r="H464">
        <v>0.30399462861933002</v>
      </c>
      <c r="I464">
        <v>2.0335489667194999E-2</v>
      </c>
      <c r="J464" s="64">
        <v>0.43886762860530965</v>
      </c>
      <c r="K464" s="63">
        <v>4.3837874867143798</v>
      </c>
      <c r="L464">
        <v>0.67453403209019902</v>
      </c>
      <c r="M464" s="32">
        <f t="shared" si="46"/>
        <v>4.5042552093601778</v>
      </c>
      <c r="N464" s="92">
        <f t="shared" si="47"/>
        <v>0.67453403209019902</v>
      </c>
      <c r="O464" s="50">
        <v>3.2841251762912602</v>
      </c>
      <c r="P464" s="50">
        <v>0.170853235364505</v>
      </c>
      <c r="Q464" s="77">
        <v>0.33810308372379205</v>
      </c>
      <c r="Y464">
        <v>17547.918705382599</v>
      </c>
      <c r="Z464">
        <v>252.065425599642</v>
      </c>
      <c r="AA464">
        <v>18841.5116710359</v>
      </c>
      <c r="AB464">
        <v>351.06860285569797</v>
      </c>
      <c r="AC464">
        <v>293.57373052175399</v>
      </c>
      <c r="AD464">
        <v>45.837194280361402</v>
      </c>
      <c r="AE464">
        <v>198116.32364382499</v>
      </c>
      <c r="AF464">
        <v>7578.8440485165402</v>
      </c>
      <c r="AG464">
        <v>3.2137685598029E-2</v>
      </c>
      <c r="AH464">
        <v>7.1214162648170001E-3</v>
      </c>
      <c r="AI464">
        <v>303.283905112941</v>
      </c>
      <c r="AJ464">
        <v>28.161161178834</v>
      </c>
      <c r="AK464">
        <v>12.187707304783</v>
      </c>
      <c r="AL464">
        <v>2.83313504192432</v>
      </c>
      <c r="AM464">
        <v>2.134512342975E-2</v>
      </c>
      <c r="AN464">
        <v>1.0083231261941E-2</v>
      </c>
      <c r="AO464">
        <v>0.23040849372878799</v>
      </c>
      <c r="AP464">
        <v>3.2280965882622997E-2</v>
      </c>
      <c r="AQ464">
        <v>2.7278641425490102</v>
      </c>
      <c r="AR464">
        <v>0.12690871168055001</v>
      </c>
      <c r="AS464">
        <v>25.0872474391056</v>
      </c>
      <c r="AT464">
        <v>0.36233903840930098</v>
      </c>
      <c r="AU464">
        <v>3.0255449058366901</v>
      </c>
      <c r="AV464">
        <v>3.6129265889265003E-2</v>
      </c>
      <c r="AW464">
        <v>0.309741446359932</v>
      </c>
      <c r="AX464">
        <v>6.6993092948297001E-2</v>
      </c>
    </row>
    <row r="465" spans="1:50" x14ac:dyDescent="0.25">
      <c r="A465" t="s">
        <v>465</v>
      </c>
      <c r="B465">
        <v>764.95255924451499</v>
      </c>
      <c r="C465">
        <v>3789.3169996049901</v>
      </c>
      <c r="D465" s="63">
        <v>0.50295850822302102</v>
      </c>
      <c r="E465">
        <v>6.3718134178612995E-2</v>
      </c>
      <c r="F465" s="31">
        <f t="shared" si="44"/>
        <v>0.51677995058412585</v>
      </c>
      <c r="G465" s="31">
        <f t="shared" si="45"/>
        <v>6.3718134178612995E-2</v>
      </c>
      <c r="H465">
        <v>0.29460295548506799</v>
      </c>
      <c r="I465">
        <v>9.8136639423560008E-3</v>
      </c>
      <c r="J465" s="64">
        <v>0.2629439554283548</v>
      </c>
      <c r="K465" s="63">
        <v>1.71645896603253</v>
      </c>
      <c r="L465">
        <v>0.23231402970177401</v>
      </c>
      <c r="M465" s="32">
        <f t="shared" si="46"/>
        <v>1.76362774492055</v>
      </c>
      <c r="N465" s="92">
        <f t="shared" si="47"/>
        <v>0.23231402970177401</v>
      </c>
      <c r="O465" s="50">
        <v>3.3869656036091098</v>
      </c>
      <c r="P465" s="50">
        <v>9.1107433135334995E-2</v>
      </c>
      <c r="Q465" s="77">
        <v>0.19874719694468979</v>
      </c>
      <c r="Y465">
        <v>17718.872821479501</v>
      </c>
      <c r="Z465">
        <v>220.19203992818001</v>
      </c>
      <c r="AA465">
        <v>18725.267590912299</v>
      </c>
      <c r="AB465">
        <v>355.566172188282</v>
      </c>
      <c r="AC465">
        <v>163.444156109891</v>
      </c>
      <c r="AD465">
        <v>25.4573385467917</v>
      </c>
      <c r="AE465">
        <v>197829.844228359</v>
      </c>
      <c r="AF465">
        <v>7462.3003134063301</v>
      </c>
      <c r="AG465">
        <v>7.5265769266249999E-3</v>
      </c>
      <c r="AH465">
        <v>3.5782310610299999E-3</v>
      </c>
      <c r="AI465">
        <v>319.91813821515899</v>
      </c>
      <c r="AJ465">
        <v>28.209532250856199</v>
      </c>
      <c r="AK465">
        <v>37.012858578761502</v>
      </c>
      <c r="AL465">
        <v>5.7681139062038698</v>
      </c>
      <c r="AM465">
        <v>1.149691207288E-2</v>
      </c>
      <c r="AN465">
        <v>7.6935235649060003E-3</v>
      </c>
      <c r="AO465">
        <v>0.20528193406030901</v>
      </c>
      <c r="AP465">
        <v>3.1661957971849002E-2</v>
      </c>
      <c r="AQ465">
        <v>2.7068637745264001</v>
      </c>
      <c r="AR465">
        <v>0.14712192730675</v>
      </c>
      <c r="AS465">
        <v>27.901944370142399</v>
      </c>
      <c r="AT465">
        <v>0.35815538331399099</v>
      </c>
      <c r="AU465">
        <v>3.5250911340664799</v>
      </c>
      <c r="AV465">
        <v>4.6226246163061001E-2</v>
      </c>
      <c r="AW465">
        <v>0.96150463528939301</v>
      </c>
      <c r="AX465">
        <v>0.136240235416314</v>
      </c>
    </row>
    <row r="466" spans="1:50" x14ac:dyDescent="0.25">
      <c r="A466" t="s">
        <v>466</v>
      </c>
      <c r="B466">
        <v>269.15615504977598</v>
      </c>
      <c r="C466">
        <v>1180.1935698939899</v>
      </c>
      <c r="D466" s="63">
        <v>3.0356038871922402</v>
      </c>
      <c r="E466">
        <v>0.55304247946478702</v>
      </c>
      <c r="F466" s="31">
        <f t="shared" si="44"/>
        <v>3.1190231424031865</v>
      </c>
      <c r="G466" s="31">
        <f t="shared" si="45"/>
        <v>0.55304247946478702</v>
      </c>
      <c r="H466">
        <v>0.33124807895939501</v>
      </c>
      <c r="I466">
        <v>2.2469139345985E-2</v>
      </c>
      <c r="J466" s="64">
        <v>0.37232283996227383</v>
      </c>
      <c r="K466" s="63">
        <v>9.1634146075702994</v>
      </c>
      <c r="L466">
        <v>1.48161544445447</v>
      </c>
      <c r="M466" s="32">
        <f t="shared" si="46"/>
        <v>9.4152278382021954</v>
      </c>
      <c r="N466" s="92">
        <f t="shared" si="47"/>
        <v>1.48161544445447</v>
      </c>
      <c r="O466" s="50">
        <v>3.0201155459861999</v>
      </c>
      <c r="P466" s="50">
        <v>0.16952767293431001</v>
      </c>
      <c r="Q466" s="77">
        <v>0.34716735636357743</v>
      </c>
      <c r="Y466">
        <v>17649.284782999599</v>
      </c>
      <c r="Z466">
        <v>184.06930421048401</v>
      </c>
      <c r="AA466">
        <v>18986.551962678699</v>
      </c>
      <c r="AB466">
        <v>351.30829542150502</v>
      </c>
      <c r="AC466">
        <v>2203.5573089713498</v>
      </c>
      <c r="AD466">
        <v>638.33559376571804</v>
      </c>
      <c r="AE466">
        <v>201009.28420610301</v>
      </c>
      <c r="AF466">
        <v>7449.0082582546902</v>
      </c>
      <c r="AG466">
        <v>7.5516440722099999E-3</v>
      </c>
      <c r="AH466">
        <v>3.6959904492269999E-3</v>
      </c>
      <c r="AI466">
        <v>440.508179745917</v>
      </c>
      <c r="AJ466">
        <v>38.1998405601014</v>
      </c>
      <c r="AK466">
        <v>12.0901187293204</v>
      </c>
      <c r="AL466">
        <v>2.57172749257749</v>
      </c>
      <c r="AM466">
        <v>9.5736308704044995E-2</v>
      </c>
      <c r="AN466">
        <v>2.2919732267290001E-2</v>
      </c>
      <c r="AO466">
        <v>0.35013285402472499</v>
      </c>
      <c r="AP466">
        <v>4.2702047912647E-2</v>
      </c>
      <c r="AQ466">
        <v>3.2166309465129399</v>
      </c>
      <c r="AR466">
        <v>0.157061855417545</v>
      </c>
      <c r="AS466">
        <v>53.561877204908299</v>
      </c>
      <c r="AT466">
        <v>0.56468795216947099</v>
      </c>
      <c r="AU466">
        <v>7.0988636672848404</v>
      </c>
      <c r="AV466">
        <v>6.7098396756004999E-2</v>
      </c>
      <c r="AW466">
        <v>0.31857382749301699</v>
      </c>
      <c r="AX466">
        <v>7.1288324148884002E-2</v>
      </c>
    </row>
    <row r="467" spans="1:50" x14ac:dyDescent="0.25">
      <c r="A467" t="s">
        <v>467</v>
      </c>
      <c r="B467">
        <v>119.596815928084</v>
      </c>
      <c r="C467">
        <v>340.48247535700301</v>
      </c>
      <c r="D467" s="63">
        <v>12.1406798170133</v>
      </c>
      <c r="E467">
        <v>0.42248643153784898</v>
      </c>
      <c r="F467" s="31">
        <f t="shared" si="44"/>
        <v>12.474309139456476</v>
      </c>
      <c r="G467" s="31">
        <f t="shared" si="45"/>
        <v>0.42248643153784898</v>
      </c>
      <c r="H467">
        <v>0.51072639534452502</v>
      </c>
      <c r="I467">
        <v>3.6392185192881003E-2</v>
      </c>
      <c r="J467" s="64">
        <v>0.48837107050125428</v>
      </c>
      <c r="K467" s="63">
        <v>23.751260860542999</v>
      </c>
      <c r="L467">
        <v>1.3798747375778899</v>
      </c>
      <c r="M467" s="32">
        <f t="shared" si="46"/>
        <v>24.403952240886433</v>
      </c>
      <c r="N467" s="92">
        <f t="shared" si="47"/>
        <v>1.3798747375778899</v>
      </c>
      <c r="O467" s="50">
        <v>1.9534870700184399</v>
      </c>
      <c r="P467" s="50">
        <v>0.13025289083286701</v>
      </c>
      <c r="Q467" s="77">
        <v>0.87131695365785999</v>
      </c>
      <c r="Y467">
        <v>17878.797996131299</v>
      </c>
      <c r="Z467">
        <v>188.62552685963601</v>
      </c>
      <c r="AA467">
        <v>17311.529341986501</v>
      </c>
      <c r="AB467">
        <v>339.334501616892</v>
      </c>
      <c r="AC467">
        <v>97.348364957081898</v>
      </c>
      <c r="AD467">
        <v>12.789437202465701</v>
      </c>
      <c r="AE467">
        <v>200194.986517168</v>
      </c>
      <c r="AF467">
        <v>7422.0934431341802</v>
      </c>
      <c r="AG467">
        <v>9.3397320778020008E-3</v>
      </c>
      <c r="AH467">
        <v>4.1063545979070004E-3</v>
      </c>
      <c r="AI467">
        <v>594.03231967037698</v>
      </c>
      <c r="AJ467">
        <v>50.063101881152299</v>
      </c>
      <c r="AK467">
        <v>4.6736718962000303</v>
      </c>
      <c r="AL467">
        <v>0.44822411139249102</v>
      </c>
      <c r="AM467">
        <v>2.9082894044993899</v>
      </c>
      <c r="AN467">
        <v>0.130369307155804</v>
      </c>
      <c r="AO467">
        <v>3.6655791334237202</v>
      </c>
      <c r="AP467">
        <v>0.14290286585196799</v>
      </c>
      <c r="AQ467">
        <v>5.6750217244982997</v>
      </c>
      <c r="AR467">
        <v>1.4933933274817599</v>
      </c>
      <c r="AS467">
        <v>62.713073878275203</v>
      </c>
      <c r="AT467">
        <v>0.67217321776823102</v>
      </c>
      <c r="AU467">
        <v>8.1424527141534107</v>
      </c>
      <c r="AV467">
        <v>9.3149502310472004E-2</v>
      </c>
      <c r="AW467">
        <v>9.1678674500957999E-2</v>
      </c>
      <c r="AX467">
        <v>3.8818719100830001E-3</v>
      </c>
    </row>
    <row r="468" spans="1:50" x14ac:dyDescent="0.25">
      <c r="A468" t="s">
        <v>468</v>
      </c>
      <c r="B468">
        <v>596.02312028359097</v>
      </c>
      <c r="C468">
        <v>2801.7328474504402</v>
      </c>
      <c r="D468" s="63">
        <v>1.91845688128392</v>
      </c>
      <c r="E468">
        <v>0.19133682145061301</v>
      </c>
      <c r="F468" s="31">
        <f t="shared" si="44"/>
        <v>1.9711766201359624</v>
      </c>
      <c r="G468" s="31">
        <f t="shared" si="45"/>
        <v>0.19133682145061301</v>
      </c>
      <c r="H468">
        <v>0.31028539832371499</v>
      </c>
      <c r="I468">
        <v>1.1439388655843E-2</v>
      </c>
      <c r="J468" s="64">
        <v>0.36965362065504587</v>
      </c>
      <c r="K468" s="63">
        <v>6.1805897331937798</v>
      </c>
      <c r="L468">
        <v>0.52940531784369405</v>
      </c>
      <c r="M468" s="32">
        <f t="shared" si="46"/>
        <v>6.35043409084623</v>
      </c>
      <c r="N468" s="92">
        <f t="shared" si="47"/>
        <v>0.52940531784369405</v>
      </c>
      <c r="O468" s="50">
        <v>3.21893237781733</v>
      </c>
      <c r="P468" s="50">
        <v>0.105373355680783</v>
      </c>
      <c r="Q468" s="77">
        <v>0.38217350385147436</v>
      </c>
      <c r="Y468">
        <v>17584.747281343702</v>
      </c>
      <c r="Z468">
        <v>202.03773688921601</v>
      </c>
      <c r="AA468">
        <v>17448.6225224429</v>
      </c>
      <c r="AB468">
        <v>320.12853888856102</v>
      </c>
      <c r="AC468">
        <v>638.26927397848999</v>
      </c>
      <c r="AD468">
        <v>170.42753696938601</v>
      </c>
      <c r="AE468">
        <v>198980.723589795</v>
      </c>
      <c r="AF468">
        <v>7451.8810003230001</v>
      </c>
      <c r="AG468">
        <v>6.5374835101296006E-2</v>
      </c>
      <c r="AH468">
        <v>1.0602132175808E-2</v>
      </c>
      <c r="AI468">
        <v>614.60515737236699</v>
      </c>
      <c r="AJ468">
        <v>51.440569898455998</v>
      </c>
      <c r="AK468">
        <v>27.9165786393961</v>
      </c>
      <c r="AL468">
        <v>2.8737368564226</v>
      </c>
      <c r="AM468">
        <v>0.45832977392663599</v>
      </c>
      <c r="AN468">
        <v>4.9001423332713998E-2</v>
      </c>
      <c r="AO468">
        <v>0.54858112364978995</v>
      </c>
      <c r="AP468">
        <v>5.2104490133182003E-2</v>
      </c>
      <c r="AQ468">
        <v>3.5290487423315402</v>
      </c>
      <c r="AR468">
        <v>0.14947121703986899</v>
      </c>
      <c r="AS468">
        <v>73.806853643827793</v>
      </c>
      <c r="AT468">
        <v>0.87067912573612805</v>
      </c>
      <c r="AU468">
        <v>9.9610247455316703</v>
      </c>
      <c r="AV468">
        <v>0.107236439760426</v>
      </c>
      <c r="AW468">
        <v>0.71437754802528297</v>
      </c>
      <c r="AX468">
        <v>6.7047108653418994E-2</v>
      </c>
    </row>
    <row r="469" spans="1:50" x14ac:dyDescent="0.25">
      <c r="A469" t="s">
        <v>469</v>
      </c>
      <c r="B469">
        <v>155.84022621467301</v>
      </c>
      <c r="C469">
        <v>435.98202242907303</v>
      </c>
      <c r="D469" s="63">
        <v>14.398804063693399</v>
      </c>
      <c r="E469">
        <v>1.24244266898297</v>
      </c>
      <c r="F469" s="31">
        <f t="shared" si="44"/>
        <v>14.794487280462711</v>
      </c>
      <c r="G469" s="31">
        <f t="shared" si="45"/>
        <v>1.24244266898297</v>
      </c>
      <c r="H469">
        <v>0.52037280381169504</v>
      </c>
      <c r="I469">
        <v>4.2832914830422002E-2</v>
      </c>
      <c r="J469" s="64">
        <v>0.95392252240178599</v>
      </c>
      <c r="K469" s="63">
        <v>27.716741777879601</v>
      </c>
      <c r="L469">
        <v>1.9596151911439099</v>
      </c>
      <c r="M469" s="32">
        <f t="shared" si="46"/>
        <v>28.478405697780367</v>
      </c>
      <c r="N469" s="92">
        <f t="shared" si="47"/>
        <v>1.9596151911439099</v>
      </c>
      <c r="O469" s="50">
        <v>1.92559606657031</v>
      </c>
      <c r="P469" s="50">
        <v>0.16627052739780501</v>
      </c>
      <c r="Q469" s="77">
        <v>0.81880132642453785</v>
      </c>
      <c r="Y469">
        <v>18026.703569080699</v>
      </c>
      <c r="Z469">
        <v>212.66006785850001</v>
      </c>
      <c r="AA469">
        <v>17679.281824727499</v>
      </c>
      <c r="AB469">
        <v>339.27261610898501</v>
      </c>
      <c r="AC469">
        <v>80.470901199656595</v>
      </c>
      <c r="AD469">
        <v>7.2804674225314701</v>
      </c>
      <c r="AE469">
        <v>200250.12042816801</v>
      </c>
      <c r="AF469">
        <v>7482.2808033002602</v>
      </c>
      <c r="AG469">
        <v>4.6230065127939998E-3</v>
      </c>
      <c r="AH469">
        <v>2.785931924905E-3</v>
      </c>
      <c r="AI469">
        <v>631.27407529964603</v>
      </c>
      <c r="AJ469">
        <v>51.7958435016876</v>
      </c>
      <c r="AK469">
        <v>5.0441954096797703</v>
      </c>
      <c r="AL469">
        <v>0.90168711482279695</v>
      </c>
      <c r="AM469">
        <v>1.5181742461037E-2</v>
      </c>
      <c r="AN469">
        <v>8.7907360259429999E-3</v>
      </c>
      <c r="AO469">
        <v>0.26033445829895502</v>
      </c>
      <c r="AP469">
        <v>3.5457064142448001E-2</v>
      </c>
      <c r="AQ469">
        <v>3.3505251942060701</v>
      </c>
      <c r="AR469">
        <v>0.152275547701372</v>
      </c>
      <c r="AS469">
        <v>83.394368046707797</v>
      </c>
      <c r="AT469">
        <v>0.887338038811611</v>
      </c>
      <c r="AU469">
        <v>11.529391720744799</v>
      </c>
      <c r="AV469">
        <v>0.10281720886021101</v>
      </c>
      <c r="AW469">
        <v>0.109151815771811</v>
      </c>
      <c r="AX469">
        <v>2.2794837267751999E-2</v>
      </c>
    </row>
    <row r="470" spans="1:50" x14ac:dyDescent="0.25">
      <c r="A470" t="s">
        <v>470</v>
      </c>
      <c r="B470">
        <v>253.970169097612</v>
      </c>
      <c r="C470">
        <v>944.55020204944503</v>
      </c>
      <c r="D470" s="63">
        <v>5.53562498606696</v>
      </c>
      <c r="E470">
        <v>0.78860389479594395</v>
      </c>
      <c r="F470" s="31">
        <f t="shared" si="44"/>
        <v>5.687745529663947</v>
      </c>
      <c r="G470" s="31">
        <f t="shared" si="45"/>
        <v>0.78860389479594395</v>
      </c>
      <c r="H470">
        <v>0.39082233095094199</v>
      </c>
      <c r="I470">
        <v>2.7603618039538001E-2</v>
      </c>
      <c r="J470" s="64">
        <v>0.495786140338971</v>
      </c>
      <c r="K470" s="63">
        <v>14.1445048908306</v>
      </c>
      <c r="L470">
        <v>1.58866317542473</v>
      </c>
      <c r="M470" s="32">
        <f t="shared" si="46"/>
        <v>14.533199894252816</v>
      </c>
      <c r="N470" s="92">
        <f t="shared" si="47"/>
        <v>1.58866317542473</v>
      </c>
      <c r="O470" s="50">
        <v>2.5597102200231201</v>
      </c>
      <c r="P470" s="50">
        <v>0.156409036585651</v>
      </c>
      <c r="Q470" s="77">
        <v>0.5440351494093929</v>
      </c>
      <c r="Y470">
        <v>17704.878771737898</v>
      </c>
      <c r="Z470">
        <v>230.77143650657899</v>
      </c>
      <c r="AA470">
        <v>17806.845107473499</v>
      </c>
      <c r="AB470">
        <v>307.79768907809</v>
      </c>
      <c r="AC470">
        <v>473.90701501610403</v>
      </c>
      <c r="AD470">
        <v>121.632526048269</v>
      </c>
      <c r="AE470">
        <v>200628.835708467</v>
      </c>
      <c r="AF470">
        <v>7776.7274895361898</v>
      </c>
      <c r="AG470">
        <v>7.3823512855010001E-3</v>
      </c>
      <c r="AH470">
        <v>3.4794334082999998E-3</v>
      </c>
      <c r="AI470">
        <v>624.50857862019495</v>
      </c>
      <c r="AJ470">
        <v>52.367822428191303</v>
      </c>
      <c r="AK470">
        <v>10.033859405299999</v>
      </c>
      <c r="AL470">
        <v>1.71840586512928</v>
      </c>
      <c r="AM470">
        <v>0.11051747249400699</v>
      </c>
      <c r="AN470">
        <v>2.3471509227122E-2</v>
      </c>
      <c r="AO470">
        <v>0.31989058189266001</v>
      </c>
      <c r="AP470">
        <v>3.8872637642728997E-2</v>
      </c>
      <c r="AQ470">
        <v>3.31976110302225</v>
      </c>
      <c r="AR470">
        <v>0.157575279460622</v>
      </c>
      <c r="AS470">
        <v>70.994054154432206</v>
      </c>
      <c r="AT470">
        <v>0.81292139705341804</v>
      </c>
      <c r="AU470">
        <v>9.4083777479403299</v>
      </c>
      <c r="AV470">
        <v>0.102633153554632</v>
      </c>
      <c r="AW470">
        <v>0.23086512187424199</v>
      </c>
      <c r="AX470">
        <v>3.8803916456926997E-2</v>
      </c>
    </row>
    <row r="471" spans="1:50" x14ac:dyDescent="0.25">
      <c r="A471" t="s">
        <v>471</v>
      </c>
      <c r="B471">
        <v>268.19681880338902</v>
      </c>
      <c r="C471">
        <v>1182.8414701762399</v>
      </c>
      <c r="D471" s="63">
        <v>2.1097329564159</v>
      </c>
      <c r="E471">
        <v>0.227250260931873</v>
      </c>
      <c r="F471" s="31">
        <f t="shared" si="44"/>
        <v>2.1677090160265577</v>
      </c>
      <c r="G471" s="31">
        <f t="shared" si="45"/>
        <v>0.227250260931873</v>
      </c>
      <c r="H471">
        <v>0.32961540020553698</v>
      </c>
      <c r="I471">
        <v>1.9675785947651001E-2</v>
      </c>
      <c r="J471" s="64">
        <v>0.55417597149082809</v>
      </c>
      <c r="K471" s="63">
        <v>6.4114683492627202</v>
      </c>
      <c r="L471">
        <v>0.76480239527506599</v>
      </c>
      <c r="M471" s="32">
        <f t="shared" si="46"/>
        <v>6.5876573167234085</v>
      </c>
      <c r="N471" s="92">
        <f t="shared" si="47"/>
        <v>0.76480239527506599</v>
      </c>
      <c r="O471" s="50">
        <v>3.0367656402039498</v>
      </c>
      <c r="P471" s="50">
        <v>0.15111562822601701</v>
      </c>
      <c r="Q471" s="77">
        <v>0.41716356221591788</v>
      </c>
      <c r="Y471">
        <v>17698.717887256102</v>
      </c>
      <c r="Z471">
        <v>225.68694305584501</v>
      </c>
      <c r="AA471">
        <v>18395.464192407901</v>
      </c>
      <c r="AB471">
        <v>416.08252130594002</v>
      </c>
      <c r="AC471">
        <v>306.15281361731599</v>
      </c>
      <c r="AD471">
        <v>31.266711664671998</v>
      </c>
      <c r="AE471">
        <v>198441.69640505101</v>
      </c>
      <c r="AF471">
        <v>9743.7243037056505</v>
      </c>
      <c r="AG471">
        <v>1.2612053865302E-2</v>
      </c>
      <c r="AH471">
        <v>4.5019610418070002E-3</v>
      </c>
      <c r="AI471">
        <v>443.599349691236</v>
      </c>
      <c r="AJ471">
        <v>37.4422485698827</v>
      </c>
      <c r="AK471">
        <v>11.3851522093235</v>
      </c>
      <c r="AL471">
        <v>2.3786653873917301</v>
      </c>
      <c r="AM471">
        <v>7.3042032821887995E-2</v>
      </c>
      <c r="AN471">
        <v>1.8888347516086E-2</v>
      </c>
      <c r="AO471">
        <v>0.29267298532820302</v>
      </c>
      <c r="AP471">
        <v>3.7272188944498998E-2</v>
      </c>
      <c r="AQ471">
        <v>3.6821487004370499</v>
      </c>
      <c r="AR471">
        <v>0.193135658477989</v>
      </c>
      <c r="AS471">
        <v>36.0030167468746</v>
      </c>
      <c r="AT471">
        <v>0.50109123389963905</v>
      </c>
      <c r="AU471">
        <v>4.3961320748772401</v>
      </c>
      <c r="AV471">
        <v>5.7003462192743999E-2</v>
      </c>
      <c r="AW471">
        <v>0.28309854812097301</v>
      </c>
      <c r="AX471">
        <v>6.1392101394589997E-2</v>
      </c>
    </row>
    <row r="472" spans="1:50" x14ac:dyDescent="0.25">
      <c r="A472" t="s">
        <v>472</v>
      </c>
      <c r="B472">
        <v>303.27036872250102</v>
      </c>
      <c r="C472">
        <v>1422.7418060059899</v>
      </c>
      <c r="D472" s="63">
        <v>1.08737630013899</v>
      </c>
      <c r="E472">
        <v>0.15310173910744501</v>
      </c>
      <c r="F472" s="31">
        <f t="shared" si="44"/>
        <v>1.1172577090653466</v>
      </c>
      <c r="G472" s="31">
        <f t="shared" si="45"/>
        <v>0.15310173910744501</v>
      </c>
      <c r="H472">
        <v>0.31150130228781803</v>
      </c>
      <c r="I472">
        <v>1.7015567296357E-2</v>
      </c>
      <c r="J472" s="64">
        <v>0.38795942368419811</v>
      </c>
      <c r="K472" s="63">
        <v>3.49554291549489</v>
      </c>
      <c r="L472">
        <v>0.49768292443267198</v>
      </c>
      <c r="M472" s="32">
        <f t="shared" si="46"/>
        <v>3.5916014255655808</v>
      </c>
      <c r="N472" s="92">
        <f t="shared" si="47"/>
        <v>0.49768292443267198</v>
      </c>
      <c r="O472" s="50">
        <v>3.2156676063143301</v>
      </c>
      <c r="P472" s="50">
        <v>0.128045522103091</v>
      </c>
      <c r="Q472" s="77">
        <v>0.27967596336282835</v>
      </c>
      <c r="Y472">
        <v>17516.5946200578</v>
      </c>
      <c r="Z472">
        <v>199.41979030202199</v>
      </c>
      <c r="AA472">
        <v>18530.172977717699</v>
      </c>
      <c r="AB472">
        <v>356.78741779776499</v>
      </c>
      <c r="AC472">
        <v>105.35006322983899</v>
      </c>
      <c r="AD472">
        <v>10.180501277670601</v>
      </c>
      <c r="AE472">
        <v>199787.59927697101</v>
      </c>
      <c r="AF472">
        <v>7617.9610453916202</v>
      </c>
      <c r="AG472">
        <v>5.7131059563749996E-3</v>
      </c>
      <c r="AH472">
        <v>3.0808628249710001E-3</v>
      </c>
      <c r="AI472">
        <v>343.57537706839798</v>
      </c>
      <c r="AJ472">
        <v>29.847822859934901</v>
      </c>
      <c r="AK472">
        <v>14.866772077058</v>
      </c>
      <c r="AL472">
        <v>1.74309136779134</v>
      </c>
      <c r="AM472">
        <v>5.8939913630790004E-3</v>
      </c>
      <c r="AN472">
        <v>5.415619384112E-3</v>
      </c>
      <c r="AO472">
        <v>0.25904809259790001</v>
      </c>
      <c r="AP472">
        <v>3.5127429043783999E-2</v>
      </c>
      <c r="AQ472">
        <v>3.6898758327610301</v>
      </c>
      <c r="AR472">
        <v>0.177605187196721</v>
      </c>
      <c r="AS472">
        <v>24.708174004564199</v>
      </c>
      <c r="AT472">
        <v>0.324501790051056</v>
      </c>
      <c r="AU472">
        <v>2.80618628175651</v>
      </c>
      <c r="AV472">
        <v>3.3710029677738E-2</v>
      </c>
      <c r="AW472">
        <v>0.35381411569979199</v>
      </c>
      <c r="AX472">
        <v>4.0060145328606002E-2</v>
      </c>
    </row>
    <row r="473" spans="1:50" x14ac:dyDescent="0.25">
      <c r="A473" t="s">
        <v>473</v>
      </c>
      <c r="B473">
        <v>85.154997108188795</v>
      </c>
      <c r="C473">
        <v>286.950476926227</v>
      </c>
      <c r="D473" s="63">
        <v>10.6197839261685</v>
      </c>
      <c r="E473">
        <v>0.51131008803414502</v>
      </c>
      <c r="F473" s="31">
        <f t="shared" si="44"/>
        <v>10.911618598458881</v>
      </c>
      <c r="G473" s="31">
        <f t="shared" si="45"/>
        <v>0.51131008803414502</v>
      </c>
      <c r="H473">
        <v>0.42741941806825501</v>
      </c>
      <c r="I473">
        <v>3.8272676960182002E-2</v>
      </c>
      <c r="J473" s="64">
        <v>0.53769263739392714</v>
      </c>
      <c r="K473" s="63">
        <v>24.702300352519298</v>
      </c>
      <c r="L473">
        <v>1.7066556945921401</v>
      </c>
      <c r="M473" s="32">
        <f t="shared" si="46"/>
        <v>25.381126567658402</v>
      </c>
      <c r="N473" s="92">
        <f t="shared" si="47"/>
        <v>1.7066556945921401</v>
      </c>
      <c r="O473" s="50">
        <v>2.3276989840785798</v>
      </c>
      <c r="P473" s="50">
        <v>0.205615931750184</v>
      </c>
      <c r="Q473" s="77">
        <v>0.7821293279640551</v>
      </c>
      <c r="Y473">
        <v>18138.664742114001</v>
      </c>
      <c r="Z473">
        <v>204.59006392362099</v>
      </c>
      <c r="AA473">
        <v>19986.508475373401</v>
      </c>
      <c r="AB473">
        <v>450.86148975017102</v>
      </c>
      <c r="AC473">
        <v>165.56739153530199</v>
      </c>
      <c r="AD473">
        <v>40.222369141229798</v>
      </c>
      <c r="AE473">
        <v>198359.23710462701</v>
      </c>
      <c r="AF473">
        <v>9669.3906046102693</v>
      </c>
      <c r="AG473">
        <v>4.1630264081439997E-3</v>
      </c>
      <c r="AH473">
        <v>2.713305662548E-3</v>
      </c>
      <c r="AI473">
        <v>468.52993675555098</v>
      </c>
      <c r="AJ473">
        <v>40.611194914173801</v>
      </c>
      <c r="AK473">
        <v>3.9411319629661001</v>
      </c>
      <c r="AL473">
        <v>0.47285577887201002</v>
      </c>
      <c r="AM473">
        <v>2.2719344787507E-2</v>
      </c>
      <c r="AN473">
        <v>1.1044765189047E-2</v>
      </c>
      <c r="AO473">
        <v>0.26018096308614802</v>
      </c>
      <c r="AP473">
        <v>3.6750545108634999E-2</v>
      </c>
      <c r="AQ473">
        <v>3.1305477530110402</v>
      </c>
      <c r="AR473">
        <v>0.16866387720151799</v>
      </c>
      <c r="AS473">
        <v>44.643076820454802</v>
      </c>
      <c r="AT473">
        <v>0.59374587530378597</v>
      </c>
      <c r="AU473">
        <v>5.8295871259976204</v>
      </c>
      <c r="AV473">
        <v>6.3689178375278002E-2</v>
      </c>
      <c r="AW473">
        <v>7.5602910228432005E-2</v>
      </c>
      <c r="AX473">
        <v>6.4437240901290002E-3</v>
      </c>
    </row>
    <row r="474" spans="1:50" x14ac:dyDescent="0.25">
      <c r="A474" t="s">
        <v>474</v>
      </c>
      <c r="B474">
        <v>1227.0689052412399</v>
      </c>
      <c r="C474">
        <v>5932.4920273727703</v>
      </c>
      <c r="D474" s="63">
        <v>0.78698405817110695</v>
      </c>
      <c r="E474">
        <v>0.173156617631781</v>
      </c>
      <c r="F474" s="31">
        <f t="shared" si="44"/>
        <v>0.8086106031470538</v>
      </c>
      <c r="G474" s="31">
        <f t="shared" si="45"/>
        <v>0.173156617631781</v>
      </c>
      <c r="H474">
        <v>0.29965716079327698</v>
      </c>
      <c r="I474">
        <v>1.1391386872084E-2</v>
      </c>
      <c r="J474" s="64">
        <v>0.17277415687187755</v>
      </c>
      <c r="K474" s="63">
        <v>2.6288228709594099</v>
      </c>
      <c r="L474">
        <v>0.544294638613398</v>
      </c>
      <c r="M474" s="32">
        <f t="shared" si="46"/>
        <v>2.7010636685490357</v>
      </c>
      <c r="N474" s="92">
        <f t="shared" si="47"/>
        <v>0.544294638613398</v>
      </c>
      <c r="O474" s="50">
        <v>3.33844408728788</v>
      </c>
      <c r="P474" s="50">
        <v>9.9559494482177005E-2</v>
      </c>
      <c r="Q474" s="77">
        <v>0.14403427264111462</v>
      </c>
      <c r="Y474">
        <v>17687.663892036799</v>
      </c>
      <c r="Z474">
        <v>250.310169215185</v>
      </c>
      <c r="AA474">
        <v>19531.474758132899</v>
      </c>
      <c r="AB474">
        <v>478.57654201269901</v>
      </c>
      <c r="AC474">
        <v>220.44339729708901</v>
      </c>
      <c r="AD474">
        <v>36.2034345692784</v>
      </c>
      <c r="AE474">
        <v>199017.286193849</v>
      </c>
      <c r="AF474">
        <v>9911.5082982846907</v>
      </c>
      <c r="AG474">
        <v>4.2184186043135803</v>
      </c>
      <c r="AH474">
        <v>0.50074345287125399</v>
      </c>
      <c r="AI474">
        <v>531.77108479438402</v>
      </c>
      <c r="AJ474">
        <v>44.596158720080197</v>
      </c>
      <c r="AK474">
        <v>55.737544773547803</v>
      </c>
      <c r="AL474">
        <v>19.8543841918498</v>
      </c>
      <c r="AM474">
        <v>2.2784588336232399</v>
      </c>
      <c r="AN474">
        <v>0.30907734741140702</v>
      </c>
      <c r="AO474">
        <v>3.7769466242085201</v>
      </c>
      <c r="AP474">
        <v>0.45326178680050999</v>
      </c>
      <c r="AQ474">
        <v>6.8877484132523401</v>
      </c>
      <c r="AR474">
        <v>0.51993003568811302</v>
      </c>
      <c r="AS474">
        <v>62.794102273194397</v>
      </c>
      <c r="AT474">
        <v>1.00180366749237</v>
      </c>
      <c r="AU474">
        <v>8.4881833794703994</v>
      </c>
      <c r="AV474">
        <v>0.124598474274954</v>
      </c>
      <c r="AW474">
        <v>1.46313613363914</v>
      </c>
      <c r="AX474">
        <v>0.51985447905426296</v>
      </c>
    </row>
    <row r="475" spans="1:50" x14ac:dyDescent="0.25">
      <c r="A475" t="s">
        <v>475</v>
      </c>
      <c r="B475">
        <v>931.82560730283899</v>
      </c>
      <c r="C475">
        <v>4608.3464999622101</v>
      </c>
      <c r="D475" s="63">
        <v>0.53292551912977704</v>
      </c>
      <c r="E475">
        <v>0.111658101863603</v>
      </c>
      <c r="F475" s="31">
        <f t="shared" si="44"/>
        <v>0.54757046344424509</v>
      </c>
      <c r="G475" s="31">
        <f t="shared" si="45"/>
        <v>0.111658101863603</v>
      </c>
      <c r="H475">
        <v>0.29285124968999499</v>
      </c>
      <c r="I475">
        <v>1.7647810148716001E-2</v>
      </c>
      <c r="J475" s="64">
        <v>0.28762061964720309</v>
      </c>
      <c r="K475" s="63">
        <v>1.81789454867279</v>
      </c>
      <c r="L475">
        <v>0.38603576623430702</v>
      </c>
      <c r="M475" s="32">
        <f t="shared" si="46"/>
        <v>1.8678508061219754</v>
      </c>
      <c r="N475" s="92">
        <f t="shared" si="47"/>
        <v>0.38603576623430702</v>
      </c>
      <c r="O475" s="50">
        <v>3.4126531350138598</v>
      </c>
      <c r="P475" s="50">
        <v>0.168506528397182</v>
      </c>
      <c r="Q475" s="77">
        <v>0.23252289753963168</v>
      </c>
      <c r="Y475">
        <v>17935.312565423701</v>
      </c>
      <c r="Z475">
        <v>193.65007310861699</v>
      </c>
      <c r="AA475">
        <v>17993.4561763864</v>
      </c>
      <c r="AB475">
        <v>415.46238395292397</v>
      </c>
      <c r="AC475">
        <v>98.662136606878605</v>
      </c>
      <c r="AD475">
        <v>9.5501101061982805</v>
      </c>
      <c r="AE475">
        <v>198099.14753444499</v>
      </c>
      <c r="AF475">
        <v>9690.9702072161799</v>
      </c>
      <c r="AG475">
        <v>5.8849084313329997E-2</v>
      </c>
      <c r="AH475">
        <v>1.0024653275414E-2</v>
      </c>
      <c r="AI475">
        <v>462.63584998621701</v>
      </c>
      <c r="AJ475">
        <v>40.096261596071102</v>
      </c>
      <c r="AK475">
        <v>43.918632357101501</v>
      </c>
      <c r="AL475">
        <v>14.2816538808095</v>
      </c>
      <c r="AM475">
        <v>0.64528718470938795</v>
      </c>
      <c r="AN475">
        <v>5.8181758809031002E-2</v>
      </c>
      <c r="AO475">
        <v>1.0617330549792401</v>
      </c>
      <c r="AP475">
        <v>0.41439242769440698</v>
      </c>
      <c r="AQ475">
        <v>4.2722125018457104</v>
      </c>
      <c r="AR475">
        <v>0.30497952916778198</v>
      </c>
      <c r="AS475">
        <v>36.888998953145098</v>
      </c>
      <c r="AT475">
        <v>0.47158097002871202</v>
      </c>
      <c r="AU475">
        <v>4.5663866982775803</v>
      </c>
      <c r="AV475">
        <v>5.0875554770118001E-2</v>
      </c>
      <c r="AW475">
        <v>1.16677915272417</v>
      </c>
      <c r="AX475">
        <v>0.389982099675518</v>
      </c>
    </row>
    <row r="476" spans="1:50" x14ac:dyDescent="0.25">
      <c r="A476" t="s">
        <v>476</v>
      </c>
      <c r="B476">
        <v>1073.8150774747401</v>
      </c>
      <c r="C476">
        <v>5251.7802358258195</v>
      </c>
      <c r="D476" s="63">
        <v>0.87853005582529198</v>
      </c>
      <c r="E476">
        <v>0.252557085318041</v>
      </c>
      <c r="F476" s="31">
        <f t="shared" si="44"/>
        <v>0.90267231076395016</v>
      </c>
      <c r="G476" s="31">
        <f t="shared" si="45"/>
        <v>0.252557085318041</v>
      </c>
      <c r="H476">
        <v>0.29559210678298298</v>
      </c>
      <c r="I476">
        <v>1.2217180005523E-2</v>
      </c>
      <c r="J476" s="64">
        <v>0.14377229553595061</v>
      </c>
      <c r="K476" s="63">
        <v>2.9848017667936499</v>
      </c>
      <c r="L476">
        <v>0.68108087851633703</v>
      </c>
      <c r="M476" s="32">
        <f t="shared" si="46"/>
        <v>3.0668249653370356</v>
      </c>
      <c r="N476" s="92">
        <f t="shared" si="47"/>
        <v>0.68108087851633703</v>
      </c>
      <c r="O476" s="50">
        <v>3.3882432587990698</v>
      </c>
      <c r="P476" s="50">
        <v>0.11202099863943001</v>
      </c>
      <c r="Q476" s="77">
        <v>0.14489108433316097</v>
      </c>
      <c r="Y476">
        <v>17854.782834620801</v>
      </c>
      <c r="Z476">
        <v>220.338301740003</v>
      </c>
      <c r="AA476">
        <v>17277.539159559099</v>
      </c>
      <c r="AB476">
        <v>368.85915361750102</v>
      </c>
      <c r="AC476">
        <v>101.912012763313</v>
      </c>
      <c r="AD476">
        <v>9.7365590408772906</v>
      </c>
      <c r="AE476">
        <v>197732.67914685499</v>
      </c>
      <c r="AF476">
        <v>9698.5309569584406</v>
      </c>
      <c r="AG476">
        <v>0.21798920483367901</v>
      </c>
      <c r="AH476">
        <v>1.9258519233553002E-2</v>
      </c>
      <c r="AI476">
        <v>570.49720186674006</v>
      </c>
      <c r="AJ476">
        <v>46.183002886912099</v>
      </c>
      <c r="AK476">
        <v>49.538509140573701</v>
      </c>
      <c r="AL476">
        <v>6.7922508352887601</v>
      </c>
      <c r="AM476">
        <v>0.15991273376935899</v>
      </c>
      <c r="AN476">
        <v>2.8558241445131E-2</v>
      </c>
      <c r="AO476">
        <v>0.62250915934051199</v>
      </c>
      <c r="AP476">
        <v>5.6389511433892002E-2</v>
      </c>
      <c r="AQ476">
        <v>3.9854512877279098</v>
      </c>
      <c r="AR476">
        <v>0.19435862888030001</v>
      </c>
      <c r="AS476">
        <v>62.0901859898254</v>
      </c>
      <c r="AT476">
        <v>0.84247839592804596</v>
      </c>
      <c r="AU476">
        <v>8.46898152464059</v>
      </c>
      <c r="AV476">
        <v>8.4810321630702998E-2</v>
      </c>
      <c r="AW476">
        <v>1.3093877081407399</v>
      </c>
      <c r="AX476">
        <v>0.171629561662279</v>
      </c>
    </row>
    <row r="477" spans="1:50" x14ac:dyDescent="0.25">
      <c r="A477" t="s">
        <v>477</v>
      </c>
      <c r="B477">
        <v>1645.35921876305</v>
      </c>
      <c r="C477">
        <v>8253.1833665922295</v>
      </c>
      <c r="D477" s="63">
        <v>0.272360335995458</v>
      </c>
      <c r="E477">
        <v>4.2877868295804998E-2</v>
      </c>
      <c r="F477" s="31">
        <f t="shared" si="44"/>
        <v>0.27984487522457296</v>
      </c>
      <c r="G477" s="31">
        <f t="shared" si="45"/>
        <v>4.2877868295804998E-2</v>
      </c>
      <c r="H477">
        <v>0.28810779296230998</v>
      </c>
      <c r="I477">
        <v>7.073102759797E-3</v>
      </c>
      <c r="J477" s="64">
        <v>0.15594291115598335</v>
      </c>
      <c r="K477" s="63">
        <v>0.94653811006070698</v>
      </c>
      <c r="L477">
        <v>0.15861632209337001</v>
      </c>
      <c r="M477" s="32">
        <f t="shared" si="46"/>
        <v>0.97254924560549438</v>
      </c>
      <c r="N477" s="92">
        <f t="shared" si="47"/>
        <v>0.15861632209337001</v>
      </c>
      <c r="O477" s="50">
        <v>3.4728894840481299</v>
      </c>
      <c r="P477" s="50">
        <v>6.7447907859012002E-2</v>
      </c>
      <c r="Q477" s="77">
        <v>0.11589581364373817</v>
      </c>
      <c r="Y477">
        <v>21185.7763747151</v>
      </c>
      <c r="Z477">
        <v>211.06564593237999</v>
      </c>
      <c r="AA477">
        <v>27283.868366006402</v>
      </c>
      <c r="AB477">
        <v>561.18942765471797</v>
      </c>
      <c r="AC477">
        <v>86.1537659013444</v>
      </c>
      <c r="AD477">
        <v>7.6333235804226298</v>
      </c>
      <c r="AE477">
        <v>189389.22082887901</v>
      </c>
      <c r="AF477">
        <v>9167.04222590682</v>
      </c>
      <c r="AG477">
        <v>1.3200425614328E-2</v>
      </c>
      <c r="AH477">
        <v>4.8469213391679998E-3</v>
      </c>
      <c r="AI477">
        <v>433.458075190714</v>
      </c>
      <c r="AJ477">
        <v>36.606399444154199</v>
      </c>
      <c r="AK477">
        <v>88.570403306513995</v>
      </c>
      <c r="AL477">
        <v>9.6212312355949692</v>
      </c>
      <c r="AM477">
        <v>2.0129340777710999E-2</v>
      </c>
      <c r="AN477">
        <v>1.0419986877188999E-2</v>
      </c>
      <c r="AO477">
        <v>0.23194227953949101</v>
      </c>
      <c r="AP477">
        <v>3.4709003800285E-2</v>
      </c>
      <c r="AQ477">
        <v>2.3329548515777101</v>
      </c>
      <c r="AR477">
        <v>0.122368092315329</v>
      </c>
      <c r="AS477">
        <v>36.849499067905803</v>
      </c>
      <c r="AT477">
        <v>0.80680718769371096</v>
      </c>
      <c r="AU477">
        <v>4.3596067489997301</v>
      </c>
      <c r="AV477">
        <v>9.6764248340803993E-2</v>
      </c>
      <c r="AW477">
        <v>2.1840163900542202</v>
      </c>
      <c r="AX477">
        <v>0.231157548977144</v>
      </c>
    </row>
    <row r="478" spans="1:50" x14ac:dyDescent="0.25">
      <c r="A478" t="s">
        <v>478</v>
      </c>
      <c r="B478">
        <v>1047.41312000725</v>
      </c>
      <c r="C478">
        <v>5459.5591765093804</v>
      </c>
      <c r="D478" s="63">
        <v>0.28398219355194099</v>
      </c>
      <c r="E478">
        <v>6.8934472225437998E-2</v>
      </c>
      <c r="F478" s="31">
        <f t="shared" si="44"/>
        <v>0.2917861047207283</v>
      </c>
      <c r="G478" s="31">
        <f t="shared" si="45"/>
        <v>6.8934472225437998E-2</v>
      </c>
      <c r="H478">
        <v>0.28359811006334001</v>
      </c>
      <c r="I478">
        <v>1.0730910432366E-2</v>
      </c>
      <c r="J478" s="64">
        <v>0.15587910091995399</v>
      </c>
      <c r="K478" s="63">
        <v>1.0005360886125101</v>
      </c>
      <c r="L478">
        <v>0.23630823725549799</v>
      </c>
      <c r="M478" s="32">
        <f t="shared" si="46"/>
        <v>1.0280311039127206</v>
      </c>
      <c r="N478" s="92">
        <f t="shared" si="47"/>
        <v>0.23630823725549799</v>
      </c>
      <c r="O478" s="50">
        <v>3.5288641405645298</v>
      </c>
      <c r="P478" s="50">
        <v>0.106304958881882</v>
      </c>
      <c r="Q478" s="77">
        <v>0.12754765624533174</v>
      </c>
      <c r="Y478">
        <v>20845.513031803901</v>
      </c>
      <c r="Z478">
        <v>208.95488677811599</v>
      </c>
      <c r="AA478">
        <v>28000.234089499401</v>
      </c>
      <c r="AB478">
        <v>599.41214655179294</v>
      </c>
      <c r="AC478">
        <v>187.08461772737201</v>
      </c>
      <c r="AD478">
        <v>25.913205742752599</v>
      </c>
      <c r="AE478">
        <v>188317.624164551</v>
      </c>
      <c r="AF478">
        <v>9115.4846935202895</v>
      </c>
      <c r="AG478">
        <v>0.52329082046403796</v>
      </c>
      <c r="AH478">
        <v>3.0383370151799E-2</v>
      </c>
      <c r="AI478">
        <v>408.65902203552997</v>
      </c>
      <c r="AJ478">
        <v>34.311455068532098</v>
      </c>
      <c r="AK478">
        <v>55.0353007133549</v>
      </c>
      <c r="AL478">
        <v>16.506133895533701</v>
      </c>
      <c r="AM478">
        <v>0.106817956695115</v>
      </c>
      <c r="AN478">
        <v>2.3490870512068999E-2</v>
      </c>
      <c r="AO478">
        <v>0.41299249944642402</v>
      </c>
      <c r="AP478">
        <v>4.5728264167399002E-2</v>
      </c>
      <c r="AQ478">
        <v>2.77248764390241</v>
      </c>
      <c r="AR478">
        <v>0.15630945348189601</v>
      </c>
      <c r="AS478">
        <v>25.438689321650202</v>
      </c>
      <c r="AT478">
        <v>0.50054723524299605</v>
      </c>
      <c r="AU478">
        <v>2.7895888677583698</v>
      </c>
      <c r="AV478">
        <v>4.6407691487016997E-2</v>
      </c>
      <c r="AW478">
        <v>1.3803151224855701</v>
      </c>
      <c r="AX478">
        <v>0.41058342055755898</v>
      </c>
    </row>
    <row r="479" spans="1:50" x14ac:dyDescent="0.25">
      <c r="A479" t="s">
        <v>479</v>
      </c>
      <c r="B479">
        <v>426.56720371247297</v>
      </c>
      <c r="C479">
        <v>1979.1871728952799</v>
      </c>
      <c r="D479" s="63">
        <v>1.40481358475067</v>
      </c>
      <c r="E479">
        <v>0.29489123055264399</v>
      </c>
      <c r="F479" s="31">
        <f t="shared" si="44"/>
        <v>1.4434182602304186</v>
      </c>
      <c r="G479" s="31">
        <f t="shared" si="45"/>
        <v>0.29489123055264399</v>
      </c>
      <c r="H479">
        <v>0.31441709357625403</v>
      </c>
      <c r="I479">
        <v>1.8223936583042999E-2</v>
      </c>
      <c r="J479" s="64">
        <v>0.27611683533550152</v>
      </c>
      <c r="K479" s="63">
        <v>4.4810487945978004</v>
      </c>
      <c r="L479">
        <v>0.89151297704205801</v>
      </c>
      <c r="M479" s="32">
        <f t="shared" si="46"/>
        <v>4.6041892855513176</v>
      </c>
      <c r="N479" s="92">
        <f t="shared" si="47"/>
        <v>0.89151297704205801</v>
      </c>
      <c r="O479" s="50">
        <v>3.1777919825844299</v>
      </c>
      <c r="P479" s="50">
        <v>0.135464502141288</v>
      </c>
      <c r="Q479" s="77">
        <v>0.2142653990258116</v>
      </c>
      <c r="Y479">
        <v>21211.240041248999</v>
      </c>
      <c r="Z479">
        <v>268.10882893833298</v>
      </c>
      <c r="AA479">
        <v>25686.752302624202</v>
      </c>
      <c r="AB479">
        <v>922.82930035034803</v>
      </c>
      <c r="AC479">
        <v>197.631014877723</v>
      </c>
      <c r="AD479">
        <v>32.919533434727299</v>
      </c>
      <c r="AE479">
        <v>192453.38048591599</v>
      </c>
      <c r="AF479">
        <v>9444.3420105306104</v>
      </c>
      <c r="AG479">
        <v>8.6626234828993205</v>
      </c>
      <c r="AH479">
        <v>0.15412764816244201</v>
      </c>
      <c r="AI479">
        <v>443.57024400343101</v>
      </c>
      <c r="AJ479">
        <v>36.725291039495602</v>
      </c>
      <c r="AK479">
        <v>20.829750003874299</v>
      </c>
      <c r="AL479">
        <v>4.0487441462466904</v>
      </c>
      <c r="AM479">
        <v>2.22352398203207</v>
      </c>
      <c r="AN479">
        <v>0.109224235763179</v>
      </c>
      <c r="AO479">
        <v>4.3693302488403001</v>
      </c>
      <c r="AP479">
        <v>0.175814737329094</v>
      </c>
      <c r="AQ479">
        <v>6.5824132175718004</v>
      </c>
      <c r="AR479">
        <v>1.15775177141229</v>
      </c>
      <c r="AS479">
        <v>40.269386070040902</v>
      </c>
      <c r="AT479">
        <v>0.73627206420249902</v>
      </c>
      <c r="AU479">
        <v>5.0671243779678097</v>
      </c>
      <c r="AV479">
        <v>9.5459087484059998E-2</v>
      </c>
      <c r="AW479">
        <v>0.49192175257440901</v>
      </c>
      <c r="AX479">
        <v>0.100270766134641</v>
      </c>
    </row>
    <row r="480" spans="1:50" x14ac:dyDescent="0.25">
      <c r="A480" t="s">
        <v>480</v>
      </c>
      <c r="B480">
        <v>5453.3892092921897</v>
      </c>
      <c r="C480">
        <v>28066.414138524899</v>
      </c>
      <c r="D480" s="63">
        <v>4.8885386649154997E-2</v>
      </c>
      <c r="E480">
        <v>2.3141017220327E-2</v>
      </c>
      <c r="F480" s="31">
        <f t="shared" si="44"/>
        <v>5.0228770930015022E-2</v>
      </c>
      <c r="G480" s="31">
        <f t="shared" si="45"/>
        <v>2.3141017220327E-2</v>
      </c>
      <c r="H480">
        <v>0.28311790582235902</v>
      </c>
      <c r="I480">
        <v>6.1815264245170002E-3</v>
      </c>
      <c r="J480" s="64">
        <v>4.6123791666432573E-2</v>
      </c>
      <c r="K480" s="63">
        <v>0.17267902053190901</v>
      </c>
      <c r="L480">
        <v>8.3829116003849999E-2</v>
      </c>
      <c r="M480" s="32">
        <f t="shared" si="46"/>
        <v>0.17742428895909207</v>
      </c>
      <c r="N480" s="92">
        <f t="shared" si="47"/>
        <v>8.3829116003849999E-2</v>
      </c>
      <c r="O480" s="50">
        <v>3.53152802219175</v>
      </c>
      <c r="P480" s="50">
        <v>6.4483673975415004E-2</v>
      </c>
      <c r="Q480" s="77">
        <v>3.7612465900871264E-2</v>
      </c>
      <c r="Y480">
        <v>19493.573313060198</v>
      </c>
      <c r="Z480">
        <v>290.32756349774201</v>
      </c>
      <c r="AA480">
        <v>19472.218292064099</v>
      </c>
      <c r="AB480">
        <v>443.67393351242299</v>
      </c>
      <c r="AC480">
        <v>316.93921954985899</v>
      </c>
      <c r="AD480">
        <v>57.082040761250703</v>
      </c>
      <c r="AE480">
        <v>197253.50186058</v>
      </c>
      <c r="AF480">
        <v>9929.2838795526895</v>
      </c>
      <c r="AG480">
        <v>5.8124913534800003E-2</v>
      </c>
      <c r="AH480">
        <v>9.5729215645390005E-3</v>
      </c>
      <c r="AI480">
        <v>259.55047051476498</v>
      </c>
      <c r="AJ480">
        <v>23.3335633094391</v>
      </c>
      <c r="AK480">
        <v>251.369084693936</v>
      </c>
      <c r="AL480">
        <v>40.0931284667356</v>
      </c>
      <c r="AM480">
        <v>6.7683016828671005E-2</v>
      </c>
      <c r="AN480">
        <v>1.7956812493082001E-2</v>
      </c>
      <c r="AO480">
        <v>0.36644195994059398</v>
      </c>
      <c r="AP480">
        <v>4.9123231640843E-2</v>
      </c>
      <c r="AQ480">
        <v>3.9569799720502901</v>
      </c>
      <c r="AR480">
        <v>0.17418495385654301</v>
      </c>
      <c r="AS480">
        <v>19.150893493102402</v>
      </c>
      <c r="AT480">
        <v>0.32883402984237597</v>
      </c>
      <c r="AU480">
        <v>2.3571399607646502</v>
      </c>
      <c r="AV480">
        <v>3.3275345850939997E-2</v>
      </c>
      <c r="AW480">
        <v>6.54889731524875</v>
      </c>
      <c r="AX480">
        <v>1.02427949278429</v>
      </c>
    </row>
    <row r="481" spans="1:50" x14ac:dyDescent="0.25">
      <c r="A481" t="s">
        <v>481</v>
      </c>
      <c r="B481">
        <v>205.49821707722501</v>
      </c>
      <c r="C481">
        <v>972.71196934884404</v>
      </c>
      <c r="D481" s="63">
        <v>2.36483250080046</v>
      </c>
      <c r="E481">
        <v>0.32535422311133</v>
      </c>
      <c r="F481" s="31">
        <f t="shared" si="44"/>
        <v>2.4298187681944841</v>
      </c>
      <c r="G481" s="31">
        <f t="shared" si="45"/>
        <v>0.32535422311133</v>
      </c>
      <c r="H481">
        <v>0.30701678446229502</v>
      </c>
      <c r="I481">
        <v>2.5951710437478001E-2</v>
      </c>
      <c r="J481" s="64">
        <v>0.61439518739760024</v>
      </c>
      <c r="K481" s="63">
        <v>7.7107928110294202</v>
      </c>
      <c r="L481">
        <v>1.08362388089307</v>
      </c>
      <c r="M481" s="32">
        <f t="shared" si="46"/>
        <v>7.9226875829711387</v>
      </c>
      <c r="N481" s="92">
        <f t="shared" si="47"/>
        <v>1.08362388089307</v>
      </c>
      <c r="O481" s="50">
        <v>3.2592501228462001</v>
      </c>
      <c r="P481" s="50">
        <v>0.21201265757236601</v>
      </c>
      <c r="Q481" s="77">
        <v>0.46287589598210471</v>
      </c>
      <c r="Y481">
        <v>17818.196066410099</v>
      </c>
      <c r="Z481">
        <v>197.907201516924</v>
      </c>
      <c r="AA481">
        <v>18525.370582416599</v>
      </c>
      <c r="AB481">
        <v>403.69835675915198</v>
      </c>
      <c r="AC481">
        <v>151.098370849969</v>
      </c>
      <c r="AD481">
        <v>22.6957846577616</v>
      </c>
      <c r="AE481">
        <v>197642.37683634699</v>
      </c>
      <c r="AF481">
        <v>9619.2323404905001</v>
      </c>
      <c r="AG481">
        <v>8.3998752159580008E-3</v>
      </c>
      <c r="AH481">
        <v>3.8422462175550002E-3</v>
      </c>
      <c r="AI481">
        <v>435.24955378321903</v>
      </c>
      <c r="AJ481">
        <v>36.948762174272403</v>
      </c>
      <c r="AK481">
        <v>10.017932031337899</v>
      </c>
      <c r="AL481">
        <v>2.4252802086740699</v>
      </c>
      <c r="AM481">
        <v>9.1686073567359E-2</v>
      </c>
      <c r="AN481">
        <v>2.2110818754879E-2</v>
      </c>
      <c r="AO481">
        <v>0.29412580571525998</v>
      </c>
      <c r="AP481">
        <v>3.8935859358421997E-2</v>
      </c>
      <c r="AQ481">
        <v>3.70357920857069</v>
      </c>
      <c r="AR481">
        <v>0.17153369958801901</v>
      </c>
      <c r="AS481">
        <v>36.1113320489087</v>
      </c>
      <c r="AT481">
        <v>0.46483513182560399</v>
      </c>
      <c r="AU481">
        <v>4.4347118460825801</v>
      </c>
      <c r="AV481">
        <v>4.7313350740125999E-2</v>
      </c>
      <c r="AW481">
        <v>0.254022189937329</v>
      </c>
      <c r="AX481">
        <v>6.2783500658311994E-2</v>
      </c>
    </row>
    <row r="482" spans="1:50" x14ac:dyDescent="0.25">
      <c r="A482" t="s">
        <v>482</v>
      </c>
      <c r="B482">
        <v>259.42981231101697</v>
      </c>
      <c r="C482">
        <v>1144.0835095689699</v>
      </c>
      <c r="D482" s="63">
        <v>2.7084504437363299</v>
      </c>
      <c r="E482">
        <v>0.34294696842725297</v>
      </c>
      <c r="F482" s="31">
        <f t="shared" si="44"/>
        <v>2.7828794295949626</v>
      </c>
      <c r="G482" s="31">
        <f t="shared" si="45"/>
        <v>0.34294696842725297</v>
      </c>
      <c r="H482">
        <v>0.328199983497245</v>
      </c>
      <c r="I482">
        <v>1.5545842319452E-2</v>
      </c>
      <c r="J482" s="64">
        <v>0.37408442703495104</v>
      </c>
      <c r="K482" s="63">
        <v>8.2703019264652795</v>
      </c>
      <c r="L482">
        <v>0.98288239998599602</v>
      </c>
      <c r="M482" s="32">
        <f t="shared" si="46"/>
        <v>8.4975721674826303</v>
      </c>
      <c r="N482" s="92">
        <f t="shared" si="47"/>
        <v>0.98288239998599602</v>
      </c>
      <c r="O482" s="50">
        <v>3.0435907284638999</v>
      </c>
      <c r="P482" s="50">
        <v>0.13143607323838299</v>
      </c>
      <c r="Q482" s="77">
        <v>0.36336921409231376</v>
      </c>
      <c r="Y482">
        <v>18068.429141441498</v>
      </c>
      <c r="Z482">
        <v>178.99360824855501</v>
      </c>
      <c r="AA482">
        <v>17887.3924266414</v>
      </c>
      <c r="AB482">
        <v>393.734499841635</v>
      </c>
      <c r="AC482">
        <v>154.730074055583</v>
      </c>
      <c r="AD482">
        <v>19.876715390673098</v>
      </c>
      <c r="AE482">
        <v>199442.386113983</v>
      </c>
      <c r="AF482">
        <v>9666.4255482094595</v>
      </c>
      <c r="AG482">
        <v>5.3571681960700003E-3</v>
      </c>
      <c r="AH482">
        <v>3.1331799777240001E-3</v>
      </c>
      <c r="AI482">
        <v>408.64061635545102</v>
      </c>
      <c r="AJ482">
        <v>34.094302285428199</v>
      </c>
      <c r="AK482">
        <v>12.5663125057249</v>
      </c>
      <c r="AL482">
        <v>1.94352418146932</v>
      </c>
      <c r="AM482">
        <v>0.72154518695978398</v>
      </c>
      <c r="AN482">
        <v>6.3815926439032999E-2</v>
      </c>
      <c r="AO482">
        <v>1.1476639760491301</v>
      </c>
      <c r="AP482">
        <v>8.1712231164273993E-2</v>
      </c>
      <c r="AQ482">
        <v>4.6290790898398901</v>
      </c>
      <c r="AR482">
        <v>0.343632275142219</v>
      </c>
      <c r="AS482">
        <v>44.692826099267698</v>
      </c>
      <c r="AT482">
        <v>0.69365775160285603</v>
      </c>
      <c r="AU482">
        <v>6.2006450084053704</v>
      </c>
      <c r="AV482">
        <v>9.1978597908948995E-2</v>
      </c>
      <c r="AW482">
        <v>0.311499295306017</v>
      </c>
      <c r="AX482">
        <v>5.1547683604054997E-2</v>
      </c>
    </row>
    <row r="483" spans="1:50" x14ac:dyDescent="0.25">
      <c r="A483" t="s">
        <v>483</v>
      </c>
      <c r="B483">
        <v>93.274445525585506</v>
      </c>
      <c r="C483">
        <v>301.761629441953</v>
      </c>
      <c r="D483" s="63">
        <v>10.5371403889466</v>
      </c>
      <c r="E483">
        <v>0.389340800557401</v>
      </c>
      <c r="F483" s="31">
        <f t="shared" si="44"/>
        <v>10.826703993410202</v>
      </c>
      <c r="G483" s="31">
        <f t="shared" si="45"/>
        <v>0.389340800557401</v>
      </c>
      <c r="H483">
        <v>0.45149413400043398</v>
      </c>
      <c r="I483">
        <v>3.3966191412872999E-2</v>
      </c>
      <c r="J483" s="64">
        <v>0.49114803481793107</v>
      </c>
      <c r="K483" s="63">
        <v>23.409003554708299</v>
      </c>
      <c r="L483">
        <v>1.5418593278985899</v>
      </c>
      <c r="M483" s="32">
        <f t="shared" si="46"/>
        <v>24.052289607280315</v>
      </c>
      <c r="N483" s="92">
        <f t="shared" si="47"/>
        <v>1.5418593278985899</v>
      </c>
      <c r="O483" s="50">
        <v>2.2200669413088701</v>
      </c>
      <c r="P483" s="50">
        <v>0.16489249968854799</v>
      </c>
      <c r="Q483" s="77">
        <v>0.88680267205964258</v>
      </c>
      <c r="Y483">
        <v>17696.667329935499</v>
      </c>
      <c r="Z483">
        <v>239.52896885380301</v>
      </c>
      <c r="AA483">
        <v>18423.2077480806</v>
      </c>
      <c r="AB483">
        <v>304.83996382556398</v>
      </c>
      <c r="AC483">
        <v>83.788160312740104</v>
      </c>
      <c r="AD483">
        <v>8.4344877974796599</v>
      </c>
      <c r="AE483">
        <v>207379.667733546</v>
      </c>
      <c r="AF483">
        <v>8513.3714441850807</v>
      </c>
      <c r="AG483">
        <v>3.4928458014981997E-2</v>
      </c>
      <c r="AH483">
        <v>7.6945001796850003E-3</v>
      </c>
      <c r="AI483">
        <v>419.16089361770503</v>
      </c>
      <c r="AJ483">
        <v>35.5398351939251</v>
      </c>
      <c r="AK483">
        <v>3.9432629752966699</v>
      </c>
      <c r="AL483">
        <v>0.39255300053631198</v>
      </c>
      <c r="AM483">
        <v>3.0409680154687001E-2</v>
      </c>
      <c r="AN483">
        <v>1.2414342848141E-2</v>
      </c>
      <c r="AO483">
        <v>0.23829600745719101</v>
      </c>
      <c r="AP483">
        <v>3.3975165052968E-2</v>
      </c>
      <c r="AQ483">
        <v>3.1851973820027601</v>
      </c>
      <c r="AR483">
        <v>0.15042163608366099</v>
      </c>
      <c r="AS483">
        <v>46.173706680666498</v>
      </c>
      <c r="AT483">
        <v>0.56031401346661103</v>
      </c>
      <c r="AU483">
        <v>5.8551647257091002</v>
      </c>
      <c r="AV483">
        <v>5.7158059749155998E-2</v>
      </c>
      <c r="AW483">
        <v>7.6339138899690004E-2</v>
      </c>
      <c r="AX483">
        <v>3.1092842528840001E-3</v>
      </c>
    </row>
    <row r="484" spans="1:50" x14ac:dyDescent="0.25">
      <c r="A484" t="s">
        <v>484</v>
      </c>
      <c r="B484">
        <v>385.59989214135499</v>
      </c>
      <c r="C484">
        <v>1741.82591239414</v>
      </c>
      <c r="D484" s="63">
        <v>1.34208914458644</v>
      </c>
      <c r="E484">
        <v>0.19627314215331501</v>
      </c>
      <c r="F484" s="31">
        <f t="shared" si="44"/>
        <v>1.3789701346722874</v>
      </c>
      <c r="G484" s="31">
        <f t="shared" si="45"/>
        <v>0.19627314215331501</v>
      </c>
      <c r="H484">
        <v>0.32335852670485099</v>
      </c>
      <c r="I484">
        <v>1.7919424313382001E-2</v>
      </c>
      <c r="J484" s="64">
        <v>0.37893107700894746</v>
      </c>
      <c r="K484" s="63">
        <v>4.1467856751897498</v>
      </c>
      <c r="L484">
        <v>0.63945013259041505</v>
      </c>
      <c r="M484" s="32">
        <f t="shared" si="46"/>
        <v>4.2607405208806703</v>
      </c>
      <c r="N484" s="92">
        <f t="shared" si="47"/>
        <v>0.63945013259041505</v>
      </c>
      <c r="O484" s="50">
        <v>3.0936849870352399</v>
      </c>
      <c r="P484" s="50">
        <v>0.152627545455121</v>
      </c>
      <c r="Q484" s="77">
        <v>0.31993498878138926</v>
      </c>
      <c r="Y484">
        <v>17414.932913384</v>
      </c>
      <c r="Z484">
        <v>178.33731151594299</v>
      </c>
      <c r="AA484">
        <v>18894.1383526793</v>
      </c>
      <c r="AB484">
        <v>395.91792916695698</v>
      </c>
      <c r="AC484">
        <v>720.45323143154906</v>
      </c>
      <c r="AD484">
        <v>127.48912719879399</v>
      </c>
      <c r="AE484">
        <v>199762.50170048999</v>
      </c>
      <c r="AF484">
        <v>9666.9170007826797</v>
      </c>
      <c r="AG484">
        <v>9.392428395865E-3</v>
      </c>
      <c r="AH484">
        <v>4.1524702735990003E-3</v>
      </c>
      <c r="AI484">
        <v>297.65466675252299</v>
      </c>
      <c r="AJ484">
        <v>27.492600093675001</v>
      </c>
      <c r="AK484">
        <v>20.189257810710899</v>
      </c>
      <c r="AL484">
        <v>2.9549793074034798</v>
      </c>
      <c r="AM484">
        <v>0.144338521313466</v>
      </c>
      <c r="AN484">
        <v>2.8362627804894999E-2</v>
      </c>
      <c r="AO484">
        <v>0.490824477120334</v>
      </c>
      <c r="AP484">
        <v>5.1841007251087E-2</v>
      </c>
      <c r="AQ484">
        <v>4.86070748037878</v>
      </c>
      <c r="AR484">
        <v>0.21886603312385999</v>
      </c>
      <c r="AS484">
        <v>32.196517112463397</v>
      </c>
      <c r="AT484">
        <v>0.466115056788168</v>
      </c>
      <c r="AU484">
        <v>4.6317398907710903</v>
      </c>
      <c r="AV484">
        <v>5.9568679661189998E-2</v>
      </c>
      <c r="AW484">
        <v>0.47484341868236901</v>
      </c>
      <c r="AX484">
        <v>7.0299453140559007E-2</v>
      </c>
    </row>
    <row r="485" spans="1:50" x14ac:dyDescent="0.25">
      <c r="A485" t="s">
        <v>485</v>
      </c>
      <c r="B485">
        <v>436.01439376401498</v>
      </c>
      <c r="C485">
        <v>2084.14728183331</v>
      </c>
      <c r="D485" s="63">
        <v>1.0783211764907901</v>
      </c>
      <c r="E485">
        <v>0.15599349254380199</v>
      </c>
      <c r="F485" s="31">
        <f t="shared" si="44"/>
        <v>1.1079537480527715</v>
      </c>
      <c r="G485" s="31">
        <f t="shared" si="45"/>
        <v>0.15599349254380199</v>
      </c>
      <c r="H485">
        <v>0.30496496608157297</v>
      </c>
      <c r="I485">
        <v>1.3027021251008001E-2</v>
      </c>
      <c r="J485" s="64">
        <v>0.295281897513471</v>
      </c>
      <c r="K485" s="63">
        <v>3.5189631391230698</v>
      </c>
      <c r="L485">
        <v>0.51305773306012803</v>
      </c>
      <c r="M485" s="32">
        <f t="shared" si="46"/>
        <v>3.6156652435771317</v>
      </c>
      <c r="N485" s="92">
        <f t="shared" si="47"/>
        <v>0.51305773306012803</v>
      </c>
      <c r="O485" s="50">
        <v>3.2821615727952098</v>
      </c>
      <c r="P485" s="50">
        <v>0.11653964402881301</v>
      </c>
      <c r="Q485" s="77">
        <v>0.24353546270481843</v>
      </c>
      <c r="Y485">
        <v>18328.189567008401</v>
      </c>
      <c r="Z485">
        <v>196.30835544418801</v>
      </c>
      <c r="AA485">
        <v>18820.166164407299</v>
      </c>
      <c r="AB485">
        <v>420.24129367787299</v>
      </c>
      <c r="AC485">
        <v>781.08506445580701</v>
      </c>
      <c r="AD485">
        <v>117.68820722072699</v>
      </c>
      <c r="AE485">
        <v>198321.949524072</v>
      </c>
      <c r="AF485">
        <v>9670.7019394234994</v>
      </c>
      <c r="AG485">
        <v>5.0610467506839998E-3</v>
      </c>
      <c r="AH485">
        <v>2.988337395868E-3</v>
      </c>
      <c r="AI485">
        <v>447.47518456574801</v>
      </c>
      <c r="AJ485">
        <v>37.340162478594003</v>
      </c>
      <c r="AK485">
        <v>19.9956849662608</v>
      </c>
      <c r="AL485">
        <v>2.8808537227400599</v>
      </c>
      <c r="AM485">
        <v>1.7261924749798999E-2</v>
      </c>
      <c r="AN485">
        <v>9.6012469909800002E-3</v>
      </c>
      <c r="AO485">
        <v>0.27519436400743502</v>
      </c>
      <c r="AP485">
        <v>3.7673017244760999E-2</v>
      </c>
      <c r="AQ485">
        <v>3.69623318504572</v>
      </c>
      <c r="AR485">
        <v>0.15614652699434001</v>
      </c>
      <c r="AS485">
        <v>34.4818420631794</v>
      </c>
      <c r="AT485">
        <v>0.45532478606100502</v>
      </c>
      <c r="AU485">
        <v>4.2616770889773798</v>
      </c>
      <c r="AV485">
        <v>5.2329855803210999E-2</v>
      </c>
      <c r="AW485">
        <v>0.54602651851856099</v>
      </c>
      <c r="AX485">
        <v>7.6630495393699996E-2</v>
      </c>
    </row>
    <row r="486" spans="1:50" x14ac:dyDescent="0.25">
      <c r="A486" t="s">
        <v>486</v>
      </c>
      <c r="B486">
        <v>1297.4034003117999</v>
      </c>
      <c r="C486">
        <v>6181.8126044037099</v>
      </c>
      <c r="D486" s="63">
        <v>0.83170949219723</v>
      </c>
      <c r="E486">
        <v>0.16957248521388099</v>
      </c>
      <c r="F486" s="31">
        <f t="shared" si="44"/>
        <v>0.8545651047768873</v>
      </c>
      <c r="G486" s="31">
        <f t="shared" si="45"/>
        <v>0.16957248521388099</v>
      </c>
      <c r="H486">
        <v>0.304622842195856</v>
      </c>
      <c r="I486">
        <v>8.6508330092679997E-3</v>
      </c>
      <c r="J486" s="64">
        <v>0.13928736922998991</v>
      </c>
      <c r="K486" s="63">
        <v>2.7336207822615801</v>
      </c>
      <c r="L486">
        <v>0.48725847375408399</v>
      </c>
      <c r="M486" s="32">
        <f t="shared" si="46"/>
        <v>2.8087414561569961</v>
      </c>
      <c r="N486" s="92">
        <f t="shared" si="47"/>
        <v>0.48725847375408399</v>
      </c>
      <c r="O486" s="50">
        <v>3.2799846670497801</v>
      </c>
      <c r="P486" s="50">
        <v>8.3805721487747994E-2</v>
      </c>
      <c r="Q486" s="77">
        <v>0.14334439723392847</v>
      </c>
      <c r="Y486">
        <v>19714.367700005201</v>
      </c>
      <c r="Z486">
        <v>239.07201008546201</v>
      </c>
      <c r="AA486">
        <v>19711.050271230401</v>
      </c>
      <c r="AB486">
        <v>441.738562486175</v>
      </c>
      <c r="AC486">
        <v>876.17720523902403</v>
      </c>
      <c r="AD486">
        <v>79.731737828183597</v>
      </c>
      <c r="AE486">
        <v>195838.39729143301</v>
      </c>
      <c r="AF486">
        <v>9566.4230346865297</v>
      </c>
      <c r="AG486">
        <v>5.2180042005569999E-3</v>
      </c>
      <c r="AH486">
        <v>3.081019602335E-3</v>
      </c>
      <c r="AI486">
        <v>575.22249247213904</v>
      </c>
      <c r="AJ486">
        <v>46.895812733158699</v>
      </c>
      <c r="AK486">
        <v>58.718004041188003</v>
      </c>
      <c r="AL486">
        <v>9.9755159659971895</v>
      </c>
      <c r="AM486">
        <v>1.9166742854893001E-2</v>
      </c>
      <c r="AN486">
        <v>1.0271348496800999E-2</v>
      </c>
      <c r="AO486">
        <v>0.23319789688999101</v>
      </c>
      <c r="AP486">
        <v>3.5113839312231998E-2</v>
      </c>
      <c r="AQ486">
        <v>3.1778876599653798</v>
      </c>
      <c r="AR486">
        <v>0.141272407773226</v>
      </c>
      <c r="AS486">
        <v>74.135001075661904</v>
      </c>
      <c r="AT486">
        <v>1.0109949030601399</v>
      </c>
      <c r="AU486">
        <v>10.1722915482747</v>
      </c>
      <c r="AV486">
        <v>0.11411366707996699</v>
      </c>
      <c r="AW486">
        <v>1.6696019184411199</v>
      </c>
      <c r="AX486">
        <v>0.27175319611165599</v>
      </c>
    </row>
    <row r="487" spans="1:50" x14ac:dyDescent="0.25">
      <c r="A487" t="s">
        <v>487</v>
      </c>
      <c r="B487">
        <v>2558.7722411607201</v>
      </c>
      <c r="C487">
        <v>12806.733407281101</v>
      </c>
      <c r="D487" s="63">
        <v>0.32154112304560301</v>
      </c>
      <c r="E487">
        <v>4.4829652810908997E-2</v>
      </c>
      <c r="F487" s="31">
        <f t="shared" si="44"/>
        <v>0.3303771642423235</v>
      </c>
      <c r="G487" s="31">
        <f t="shared" si="45"/>
        <v>4.4829652810908997E-2</v>
      </c>
      <c r="H487">
        <v>0.28814497147722801</v>
      </c>
      <c r="I487">
        <v>5.9964284858440003E-3</v>
      </c>
      <c r="J487" s="64">
        <v>0.14926320496217635</v>
      </c>
      <c r="K487" s="63">
        <v>1.1136852094301299</v>
      </c>
      <c r="L487">
        <v>0.15921449745751901</v>
      </c>
      <c r="M487" s="32">
        <f t="shared" si="46"/>
        <v>1.1442895946406253</v>
      </c>
      <c r="N487" s="92">
        <f t="shared" si="47"/>
        <v>0.15921449745751901</v>
      </c>
      <c r="O487" s="50">
        <v>3.46347981701313</v>
      </c>
      <c r="P487" s="50">
        <v>5.7797030348894003E-2</v>
      </c>
      <c r="Q487" s="77">
        <v>0.11672737121955991</v>
      </c>
      <c r="Y487">
        <v>19620.517313401098</v>
      </c>
      <c r="Z487">
        <v>192.39270180768199</v>
      </c>
      <c r="AA487">
        <v>18924.8834804693</v>
      </c>
      <c r="AB487">
        <v>438.11999761425602</v>
      </c>
      <c r="AC487">
        <v>154.17209237219799</v>
      </c>
      <c r="AD487">
        <v>18.7124197471908</v>
      </c>
      <c r="AE487">
        <v>196146.96573495399</v>
      </c>
      <c r="AF487">
        <v>9494.7954404811098</v>
      </c>
      <c r="AG487">
        <v>1.64594363955302</v>
      </c>
      <c r="AH487">
        <v>5.7731414965901E-2</v>
      </c>
      <c r="AI487">
        <v>499.21765159524602</v>
      </c>
      <c r="AJ487">
        <v>41.403216947051902</v>
      </c>
      <c r="AK487">
        <v>123.579266901146</v>
      </c>
      <c r="AL487">
        <v>22.322603467576201</v>
      </c>
      <c r="AM487">
        <v>2.7622022038016301</v>
      </c>
      <c r="AN487">
        <v>0.12746950052618899</v>
      </c>
      <c r="AO487">
        <v>3.6135042965795701</v>
      </c>
      <c r="AP487">
        <v>0.159972698420007</v>
      </c>
      <c r="AQ487">
        <v>6.7283310060200998</v>
      </c>
      <c r="AR487">
        <v>1.8940144641241701</v>
      </c>
      <c r="AS487">
        <v>59.529220099730402</v>
      </c>
      <c r="AT487">
        <v>0.76624106255203395</v>
      </c>
      <c r="AU487">
        <v>8.1383989044669107</v>
      </c>
      <c r="AV487">
        <v>7.4910476688176006E-2</v>
      </c>
      <c r="AW487">
        <v>3.4632064412525301</v>
      </c>
      <c r="AX487">
        <v>0.63750925461535501</v>
      </c>
    </row>
    <row r="488" spans="1:50" x14ac:dyDescent="0.25">
      <c r="A488" t="s">
        <v>488</v>
      </c>
      <c r="B488">
        <v>973.53035588289197</v>
      </c>
      <c r="C488">
        <v>4829.1447728965004</v>
      </c>
      <c r="D488" s="63">
        <v>0.78078156048630998</v>
      </c>
      <c r="E488">
        <v>8.3598018427830004E-2</v>
      </c>
      <c r="F488" s="31">
        <f t="shared" si="44"/>
        <v>0.8022376590678848</v>
      </c>
      <c r="G488" s="31">
        <f t="shared" si="45"/>
        <v>8.3598018427830004E-2</v>
      </c>
      <c r="H488">
        <v>0.29348365291227402</v>
      </c>
      <c r="I488">
        <v>8.9304630058130007E-3</v>
      </c>
      <c r="J488" s="64">
        <v>0.28419970625390123</v>
      </c>
      <c r="K488" s="63">
        <v>2.6612999268301598</v>
      </c>
      <c r="L488">
        <v>0.29067662103395803</v>
      </c>
      <c r="M488" s="32">
        <f t="shared" si="46"/>
        <v>2.7344332031201897</v>
      </c>
      <c r="N488" s="92">
        <f t="shared" si="47"/>
        <v>0.29067662103395803</v>
      </c>
      <c r="O488" s="50">
        <v>3.4050993067191402</v>
      </c>
      <c r="P488" s="50">
        <v>7.8866743026922995E-2</v>
      </c>
      <c r="Q488" s="77">
        <v>0.2120546707494245</v>
      </c>
      <c r="Y488">
        <v>21456.5395980594</v>
      </c>
      <c r="Z488">
        <v>241.36653615224401</v>
      </c>
      <c r="AA488">
        <v>20439.7028731139</v>
      </c>
      <c r="AB488">
        <v>439.74027027078699</v>
      </c>
      <c r="AC488">
        <v>805.24400138861597</v>
      </c>
      <c r="AD488">
        <v>178.92186769766599</v>
      </c>
      <c r="AE488">
        <v>193987.009525192</v>
      </c>
      <c r="AF488">
        <v>9442.7173384588095</v>
      </c>
      <c r="AG488">
        <v>1.1008800369888E-2</v>
      </c>
      <c r="AH488">
        <v>4.363762427805E-3</v>
      </c>
      <c r="AI488">
        <v>500.30828389941303</v>
      </c>
      <c r="AJ488">
        <v>41.597957767025598</v>
      </c>
      <c r="AK488">
        <v>45.587127537712902</v>
      </c>
      <c r="AL488">
        <v>7.5378684967936804</v>
      </c>
      <c r="AM488">
        <v>9.060907478932E-3</v>
      </c>
      <c r="AN488">
        <v>6.8823347190789998E-3</v>
      </c>
      <c r="AO488">
        <v>0.233668396331216</v>
      </c>
      <c r="AP488">
        <v>3.4271409230081998E-2</v>
      </c>
      <c r="AQ488">
        <v>3.03371640589994</v>
      </c>
      <c r="AR488">
        <v>0.162444505110794</v>
      </c>
      <c r="AS488">
        <v>53.085049623534402</v>
      </c>
      <c r="AT488">
        <v>0.67752749173954696</v>
      </c>
      <c r="AU488">
        <v>7.0698769936860399</v>
      </c>
      <c r="AV488">
        <v>6.2599238933885998E-2</v>
      </c>
      <c r="AW488">
        <v>1.23855392928622</v>
      </c>
      <c r="AX488">
        <v>0.197836180321391</v>
      </c>
    </row>
    <row r="489" spans="1:50" x14ac:dyDescent="0.25">
      <c r="A489" t="s">
        <v>489</v>
      </c>
      <c r="B489">
        <v>144.90609928725101</v>
      </c>
      <c r="C489">
        <v>612.06790742559804</v>
      </c>
      <c r="D489" s="63">
        <v>4.7476390960522599</v>
      </c>
      <c r="E489">
        <v>0.50093482057303296</v>
      </c>
      <c r="F489" s="31">
        <f t="shared" si="44"/>
        <v>4.8781055640502862</v>
      </c>
      <c r="G489" s="31">
        <f t="shared" si="45"/>
        <v>0.50093482057303296</v>
      </c>
      <c r="H489">
        <v>0.33730301685310399</v>
      </c>
      <c r="I489">
        <v>2.5798974206151001E-2</v>
      </c>
      <c r="J489" s="64">
        <v>0.72490098390852609</v>
      </c>
      <c r="K489" s="63">
        <v>14.0217672419375</v>
      </c>
      <c r="L489">
        <v>1.3312329882545999</v>
      </c>
      <c r="M489" s="32">
        <f t="shared" si="46"/>
        <v>14.40708937998021</v>
      </c>
      <c r="N489" s="92">
        <f t="shared" si="47"/>
        <v>1.3312329882545999</v>
      </c>
      <c r="O489" s="50">
        <v>2.9566188277108201</v>
      </c>
      <c r="P489" s="50">
        <v>0.172304240811161</v>
      </c>
      <c r="Q489" s="77">
        <v>0.61383169747514599</v>
      </c>
      <c r="Y489">
        <v>20930.921488951601</v>
      </c>
      <c r="Z489">
        <v>210.373743378097</v>
      </c>
      <c r="AA489">
        <v>27886.415550459398</v>
      </c>
      <c r="AB489">
        <v>599.30527791301597</v>
      </c>
      <c r="AC489">
        <v>112.106815836555</v>
      </c>
      <c r="AD489">
        <v>22.527189824095299</v>
      </c>
      <c r="AE489">
        <v>189691.55477504601</v>
      </c>
      <c r="AF489">
        <v>9164.3082871119295</v>
      </c>
      <c r="AG489">
        <v>8.4497684047059998E-2</v>
      </c>
      <c r="AH489">
        <v>1.2443121402326E-2</v>
      </c>
      <c r="AI489">
        <v>440.43804761259202</v>
      </c>
      <c r="AJ489">
        <v>36.510063479750897</v>
      </c>
      <c r="AK489">
        <v>7.0238000572069801</v>
      </c>
      <c r="AL489">
        <v>1.7324496661022899</v>
      </c>
      <c r="AM489">
        <v>5.4177026032169997E-3</v>
      </c>
      <c r="AN489">
        <v>5.4628407884690002E-3</v>
      </c>
      <c r="AO489">
        <v>0.15964997508206</v>
      </c>
      <c r="AP489">
        <v>2.8950327311080999E-2</v>
      </c>
      <c r="AQ489">
        <v>2.1310546119292102</v>
      </c>
      <c r="AR489">
        <v>0.120644718299144</v>
      </c>
      <c r="AS489">
        <v>43.624298606060897</v>
      </c>
      <c r="AT489">
        <v>0.55069354402896897</v>
      </c>
      <c r="AU489">
        <v>5.6557023101372002</v>
      </c>
      <c r="AV489">
        <v>5.5177438593769002E-2</v>
      </c>
      <c r="AW489">
        <v>0.16544534177494499</v>
      </c>
      <c r="AX489">
        <v>3.6882613818438E-2</v>
      </c>
    </row>
    <row r="490" spans="1:50" x14ac:dyDescent="0.25">
      <c r="A490" t="s">
        <v>490</v>
      </c>
      <c r="B490">
        <v>180.20799233620201</v>
      </c>
      <c r="C490">
        <v>618.19307764510199</v>
      </c>
      <c r="D490" s="63">
        <v>14.102094164910699</v>
      </c>
      <c r="E490">
        <v>2.0004508094985298</v>
      </c>
      <c r="F490" s="31">
        <f t="shared" si="44"/>
        <v>14.489623709564027</v>
      </c>
      <c r="G490" s="31">
        <f t="shared" si="45"/>
        <v>2.0004508094985298</v>
      </c>
      <c r="H490">
        <v>0.43234508387026199</v>
      </c>
      <c r="I490">
        <v>6.8328857595194997E-2</v>
      </c>
      <c r="J490" s="64">
        <v>0.89757476014731608</v>
      </c>
      <c r="K490" s="63">
        <v>32.421373642554201</v>
      </c>
      <c r="L490">
        <v>3.9767515073278101</v>
      </c>
      <c r="M490" s="32">
        <f t="shared" si="46"/>
        <v>33.312322179545056</v>
      </c>
      <c r="N490" s="92">
        <f t="shared" si="47"/>
        <v>3.9767515073278101</v>
      </c>
      <c r="O490" s="50">
        <v>2.3342575756464199</v>
      </c>
      <c r="P490" s="50">
        <v>0.53191737566256803</v>
      </c>
      <c r="Q490" s="77">
        <v>0.53827181859584106</v>
      </c>
      <c r="Y490">
        <v>18901.665603525998</v>
      </c>
      <c r="Z490">
        <v>189.16169784867401</v>
      </c>
      <c r="AA490">
        <v>37536.233837823696</v>
      </c>
      <c r="AB490">
        <v>729.390401671223</v>
      </c>
      <c r="AC490">
        <v>32.540628245658198</v>
      </c>
      <c r="AD490">
        <v>3.18958472458606</v>
      </c>
      <c r="AE490">
        <v>182751.649897311</v>
      </c>
      <c r="AF490">
        <v>8852.8517366642209</v>
      </c>
      <c r="AG490">
        <v>1.3600254372474E-2</v>
      </c>
      <c r="AH490">
        <v>4.9293433269640002E-3</v>
      </c>
      <c r="AI490">
        <v>642.05335093395195</v>
      </c>
      <c r="AJ490">
        <v>52.168182846914803</v>
      </c>
      <c r="AK490">
        <v>6.1184467881848104</v>
      </c>
      <c r="AL490">
        <v>0.469048672226826</v>
      </c>
      <c r="AM490">
        <v>1.260380534971E-3</v>
      </c>
      <c r="AN490">
        <v>2.6074604868170002E-3</v>
      </c>
      <c r="AO490">
        <v>8.6768736694702003E-2</v>
      </c>
      <c r="AP490">
        <v>2.1042770612018001E-2</v>
      </c>
      <c r="AQ490">
        <v>1.73259843420361</v>
      </c>
      <c r="AR490">
        <v>0.10262901291585701</v>
      </c>
      <c r="AS490">
        <v>116.378190646967</v>
      </c>
      <c r="AT490">
        <v>1.5163222783308601</v>
      </c>
      <c r="AU490">
        <v>16.267117523722899</v>
      </c>
      <c r="AV490">
        <v>0.183479496995578</v>
      </c>
      <c r="AW490">
        <v>0.16367660161474801</v>
      </c>
      <c r="AX490">
        <v>7.6364170461177994E-2</v>
      </c>
    </row>
    <row r="491" spans="1:50" x14ac:dyDescent="0.25">
      <c r="A491" t="s">
        <v>491</v>
      </c>
      <c r="B491">
        <v>961.28031114261705</v>
      </c>
      <c r="C491">
        <v>4581.2063733151499</v>
      </c>
      <c r="D491" s="63">
        <v>1.6889793449842601</v>
      </c>
      <c r="E491">
        <v>0.42378063245953401</v>
      </c>
      <c r="F491" s="31">
        <f t="shared" si="44"/>
        <v>1.7353929760972366</v>
      </c>
      <c r="G491" s="31">
        <f t="shared" si="45"/>
        <v>0.42378063245953401</v>
      </c>
      <c r="H491">
        <v>0.30274012163576403</v>
      </c>
      <c r="I491">
        <v>9.8562062854990005E-3</v>
      </c>
      <c r="J491" s="64">
        <v>0.12975468183478756</v>
      </c>
      <c r="K491" s="63">
        <v>5.57432545765149</v>
      </c>
      <c r="L491">
        <v>1.1258730070166001</v>
      </c>
      <c r="M491" s="32">
        <f t="shared" si="46"/>
        <v>5.7275095011766188</v>
      </c>
      <c r="N491" s="92">
        <f t="shared" si="47"/>
        <v>1.1258730070166001</v>
      </c>
      <c r="O491" s="50">
        <v>3.3005285461905101</v>
      </c>
      <c r="P491" s="50">
        <v>8.6445866590929996E-2</v>
      </c>
      <c r="Q491" s="77">
        <v>0.12967720861775858</v>
      </c>
      <c r="Y491">
        <v>17058.810444232699</v>
      </c>
      <c r="Z491">
        <v>233.07729025926</v>
      </c>
      <c r="AA491">
        <v>44413.165145530496</v>
      </c>
      <c r="AB491">
        <v>904.37380960492999</v>
      </c>
      <c r="AC491">
        <v>4844.3556521769997</v>
      </c>
      <c r="AD491">
        <v>377.90812646655502</v>
      </c>
      <c r="AE491">
        <v>182641.681319094</v>
      </c>
      <c r="AF491">
        <v>8833.8289051502306</v>
      </c>
      <c r="AG491">
        <v>7.5688167166883993E-2</v>
      </c>
      <c r="AH491">
        <v>1.1797252990253001E-2</v>
      </c>
      <c r="AI491">
        <v>698.52884303847702</v>
      </c>
      <c r="AJ491">
        <v>56.295390009180799</v>
      </c>
      <c r="AK491">
        <v>46.715205790936103</v>
      </c>
      <c r="AL491">
        <v>6.4197811230674597</v>
      </c>
      <c r="AM491">
        <v>0.93563677900096098</v>
      </c>
      <c r="AN491">
        <v>0.129606427331491</v>
      </c>
      <c r="AO491">
        <v>0.79113327451848203</v>
      </c>
      <c r="AP491">
        <v>0.121431170082008</v>
      </c>
      <c r="AQ491">
        <v>1.9774320499834499</v>
      </c>
      <c r="AR491">
        <v>0.11044124423241</v>
      </c>
      <c r="AS491">
        <v>106.84238309920499</v>
      </c>
      <c r="AT491">
        <v>1.8798824589085199</v>
      </c>
      <c r="AU491">
        <v>15.445790576532801</v>
      </c>
      <c r="AV491">
        <v>0.27003509180851198</v>
      </c>
      <c r="AW491">
        <v>1.2427797946541499</v>
      </c>
      <c r="AX491">
        <v>0.16073025707633601</v>
      </c>
    </row>
    <row r="492" spans="1:50" x14ac:dyDescent="0.25">
      <c r="A492" t="s">
        <v>492</v>
      </c>
      <c r="B492">
        <v>90.941843725425997</v>
      </c>
      <c r="C492">
        <v>288.61200154660202</v>
      </c>
      <c r="D492" s="63">
        <v>11.818267113458701</v>
      </c>
      <c r="E492">
        <v>0.44710743284570498</v>
      </c>
      <c r="F492" s="31">
        <f t="shared" si="44"/>
        <v>12.143036443425734</v>
      </c>
      <c r="G492" s="31">
        <f t="shared" si="45"/>
        <v>0.44710743284570498</v>
      </c>
      <c r="H492">
        <v>0.45731213748768001</v>
      </c>
      <c r="I492">
        <v>3.4462078159139001E-2</v>
      </c>
      <c r="J492" s="64">
        <v>0.50202963358368158</v>
      </c>
      <c r="K492" s="63">
        <v>25.842480651945401</v>
      </c>
      <c r="L492">
        <v>1.72155873970177</v>
      </c>
      <c r="M492" s="32">
        <f t="shared" si="46"/>
        <v>26.552639344877679</v>
      </c>
      <c r="N492" s="92">
        <f t="shared" si="47"/>
        <v>1.72155873970177</v>
      </c>
      <c r="O492" s="50">
        <v>2.1861420764509698</v>
      </c>
      <c r="P492" s="50">
        <v>0.16466840905281199</v>
      </c>
      <c r="Q492" s="77">
        <v>0.88441426579387405</v>
      </c>
      <c r="Y492">
        <v>19874.1227985843</v>
      </c>
      <c r="Z492">
        <v>191.49863869583999</v>
      </c>
      <c r="AA492">
        <v>28066.3490486386</v>
      </c>
      <c r="AB492">
        <v>585.72894865645401</v>
      </c>
      <c r="AC492">
        <v>70.2049293516246</v>
      </c>
      <c r="AD492">
        <v>5.6821777187959004</v>
      </c>
      <c r="AE492">
        <v>190849.28602210199</v>
      </c>
      <c r="AF492">
        <v>9240.8591913075707</v>
      </c>
      <c r="AG492">
        <v>8.3007259791220006E-3</v>
      </c>
      <c r="AH492">
        <v>3.8632020814210002E-3</v>
      </c>
      <c r="AI492">
        <v>437.56684447691401</v>
      </c>
      <c r="AJ492">
        <v>36.199898999321199</v>
      </c>
      <c r="AK492">
        <v>3.7555958619063898</v>
      </c>
      <c r="AL492">
        <v>0.41324636752111898</v>
      </c>
      <c r="AM492">
        <v>1.4837645134582999E-2</v>
      </c>
      <c r="AN492">
        <v>8.9756832368089994E-3</v>
      </c>
      <c r="AO492">
        <v>0.228472675546631</v>
      </c>
      <c r="AP492">
        <v>3.4491333339226E-2</v>
      </c>
      <c r="AQ492">
        <v>2.4595992900022701</v>
      </c>
      <c r="AR492">
        <v>0.13025323174270501</v>
      </c>
      <c r="AS492">
        <v>48.658933688307101</v>
      </c>
      <c r="AT492">
        <v>0.62164952906346405</v>
      </c>
      <c r="AU492">
        <v>6.6130572447264599</v>
      </c>
      <c r="AV492">
        <v>6.9148731980985007E-2</v>
      </c>
      <c r="AW492">
        <v>7.6870948170888007E-2</v>
      </c>
      <c r="AX492">
        <v>3.4859273395540001E-3</v>
      </c>
    </row>
    <row r="493" spans="1:50" x14ac:dyDescent="0.25">
      <c r="A493" t="s">
        <v>493</v>
      </c>
      <c r="B493">
        <v>110.48432440178</v>
      </c>
      <c r="C493">
        <v>356.559834499842</v>
      </c>
      <c r="D493" s="63">
        <v>9.118795448138</v>
      </c>
      <c r="E493">
        <v>1.1368673713053401</v>
      </c>
      <c r="F493" s="31">
        <f t="shared" si="44"/>
        <v>9.3693825316221453</v>
      </c>
      <c r="G493" s="31">
        <f t="shared" si="45"/>
        <v>1.1368673713053401</v>
      </c>
      <c r="H493">
        <v>0.45010847323844499</v>
      </c>
      <c r="I493">
        <v>6.1448768257637003E-2</v>
      </c>
      <c r="J493" s="64">
        <v>0.91322193644878102</v>
      </c>
      <c r="K493" s="63">
        <v>20.339944646884</v>
      </c>
      <c r="L493">
        <v>1.9934605926831399</v>
      </c>
      <c r="M493" s="32">
        <f t="shared" si="46"/>
        <v>20.898892090795837</v>
      </c>
      <c r="N493" s="92">
        <f t="shared" si="47"/>
        <v>1.9934605926831399</v>
      </c>
      <c r="O493" s="50">
        <v>2.22377595748062</v>
      </c>
      <c r="P493" s="50">
        <v>0.23271845081012299</v>
      </c>
      <c r="Q493" s="77">
        <v>0.93652225345680207</v>
      </c>
      <c r="Y493">
        <v>17988.601392608201</v>
      </c>
      <c r="Z493">
        <v>173.33055217772599</v>
      </c>
      <c r="AA493">
        <v>20323.4915484708</v>
      </c>
      <c r="AB493">
        <v>420.19332194108802</v>
      </c>
      <c r="AC493">
        <v>37.815105583743801</v>
      </c>
      <c r="AD493">
        <v>3.53936849213469</v>
      </c>
      <c r="AE493">
        <v>197164.15869656301</v>
      </c>
      <c r="AF493">
        <v>9551.5690352175498</v>
      </c>
      <c r="AG493">
        <v>7.2862683117150004E-3</v>
      </c>
      <c r="AH493">
        <v>3.6784098858199999E-3</v>
      </c>
      <c r="AI493">
        <v>433.75236892281998</v>
      </c>
      <c r="AJ493">
        <v>36.200220245686502</v>
      </c>
      <c r="AK493">
        <v>4.0355265458937497</v>
      </c>
      <c r="AL493">
        <v>0.37680468604860101</v>
      </c>
      <c r="AM493">
        <v>1.1118133040315E-2</v>
      </c>
      <c r="AN493">
        <v>7.8950120902430004E-3</v>
      </c>
      <c r="AO493">
        <v>0.18860409850611901</v>
      </c>
      <c r="AP493">
        <v>3.1766481615835999E-2</v>
      </c>
      <c r="AQ493">
        <v>2.9317145128122899</v>
      </c>
      <c r="AR493">
        <v>0.13703183186698201</v>
      </c>
      <c r="AS493">
        <v>47.676254723959303</v>
      </c>
      <c r="AT493">
        <v>0.63279914007705695</v>
      </c>
      <c r="AU493">
        <v>6.5730829303539604</v>
      </c>
      <c r="AV493">
        <v>7.1259119503184004E-2</v>
      </c>
      <c r="AW493">
        <v>9.8078598715452006E-2</v>
      </c>
      <c r="AX493">
        <v>2.2431057521816001E-2</v>
      </c>
    </row>
    <row r="494" spans="1:50" x14ac:dyDescent="0.25">
      <c r="A494" t="s">
        <v>494</v>
      </c>
      <c r="B494">
        <v>8910.2691454897904</v>
      </c>
      <c r="C494">
        <v>45703.756775828799</v>
      </c>
      <c r="D494" s="63">
        <v>3.0616857424195999E-2</v>
      </c>
      <c r="E494">
        <v>6.3107505269759997E-3</v>
      </c>
      <c r="F494" s="31">
        <f t="shared" si="44"/>
        <v>3.1458217344046573E-2</v>
      </c>
      <c r="G494" s="31">
        <f t="shared" si="45"/>
        <v>6.3107505269759997E-3</v>
      </c>
      <c r="H494">
        <v>0.28402355990835698</v>
      </c>
      <c r="I494">
        <v>3.6942446436699999E-3</v>
      </c>
      <c r="J494" s="64">
        <v>6.3103127674386986E-2</v>
      </c>
      <c r="K494" s="63">
        <v>0.107790203993473</v>
      </c>
      <c r="L494">
        <v>2.2539024083800999E-2</v>
      </c>
      <c r="M494" s="32">
        <f t="shared" si="46"/>
        <v>0.11075230935053536</v>
      </c>
      <c r="N494" s="92">
        <f t="shared" si="47"/>
        <v>2.2539024083800999E-2</v>
      </c>
      <c r="O494" s="50">
        <v>3.5212972244006999</v>
      </c>
      <c r="P494" s="50">
        <v>4.1520032502969997E-2</v>
      </c>
      <c r="Q494" s="77">
        <v>5.6389622424687071E-2</v>
      </c>
      <c r="Y494">
        <v>17576.318141192201</v>
      </c>
      <c r="Z494">
        <v>248.53275790579801</v>
      </c>
      <c r="AA494">
        <v>18333.475042701</v>
      </c>
      <c r="AB494">
        <v>351.271361542455</v>
      </c>
      <c r="AC494">
        <v>200.03694846058099</v>
      </c>
      <c r="AD494">
        <v>33.843954492653701</v>
      </c>
      <c r="AE494">
        <v>200032.12165583301</v>
      </c>
      <c r="AF494">
        <v>7517.5209562384898</v>
      </c>
      <c r="AG494">
        <v>0.107843088920233</v>
      </c>
      <c r="AH494">
        <v>1.3450506840539E-2</v>
      </c>
      <c r="AI494">
        <v>333.48960729610201</v>
      </c>
      <c r="AJ494">
        <v>29.942661632272099</v>
      </c>
      <c r="AK494">
        <v>441.34485527242401</v>
      </c>
      <c r="AL494">
        <v>128.20362796884299</v>
      </c>
      <c r="AM494">
        <v>3.9850069848527001E-2</v>
      </c>
      <c r="AN494">
        <v>1.4091918876124E-2</v>
      </c>
      <c r="AO494">
        <v>0.29101693298752601</v>
      </c>
      <c r="AP494">
        <v>3.7246316436066997E-2</v>
      </c>
      <c r="AQ494">
        <v>3.5447740660375602</v>
      </c>
      <c r="AR494">
        <v>0.14999518638848999</v>
      </c>
      <c r="AS494">
        <v>22.225220877703201</v>
      </c>
      <c r="AT494">
        <v>0.30346583698612201</v>
      </c>
      <c r="AU494">
        <v>2.5578468472653801</v>
      </c>
      <c r="AV494">
        <v>3.1578883425330002E-2</v>
      </c>
      <c r="AW494">
        <v>11.3595744497874</v>
      </c>
      <c r="AX494">
        <v>3.2773944697942001</v>
      </c>
    </row>
    <row r="495" spans="1:50" x14ac:dyDescent="0.25">
      <c r="A495" t="s">
        <v>495</v>
      </c>
      <c r="B495">
        <v>80.452869704728599</v>
      </c>
      <c r="C495">
        <v>223.903973074622</v>
      </c>
      <c r="D495" s="63">
        <v>14.788997675842401</v>
      </c>
      <c r="E495">
        <v>0.63181025960128601</v>
      </c>
      <c r="F495" s="31">
        <f t="shared" si="44"/>
        <v>15.195403523667389</v>
      </c>
      <c r="G495" s="31">
        <f t="shared" si="45"/>
        <v>0.63181025960128601</v>
      </c>
      <c r="H495">
        <v>0.52191953492461196</v>
      </c>
      <c r="I495">
        <v>4.5970919243148001E-2</v>
      </c>
      <c r="J495" s="64">
        <v>0.48502966064260794</v>
      </c>
      <c r="K495" s="63">
        <v>28.4056819730447</v>
      </c>
      <c r="L495">
        <v>2.0083202336310801</v>
      </c>
      <c r="M495" s="32">
        <f t="shared" si="46"/>
        <v>29.186278164777118</v>
      </c>
      <c r="N495" s="92">
        <f t="shared" si="47"/>
        <v>2.0083202336310801</v>
      </c>
      <c r="O495" s="50">
        <v>1.9131781095181399</v>
      </c>
      <c r="P495" s="50">
        <v>0.15562028717599</v>
      </c>
      <c r="Q495" s="77">
        <v>0.86919442875490305</v>
      </c>
      <c r="Y495">
        <v>18060.623729239502</v>
      </c>
      <c r="Z495">
        <v>174.02452894139901</v>
      </c>
      <c r="AA495">
        <v>20494.1931997518</v>
      </c>
      <c r="AB495">
        <v>424.715559712502</v>
      </c>
      <c r="AC495">
        <v>80.657294292305494</v>
      </c>
      <c r="AD495">
        <v>10.1026354110223</v>
      </c>
      <c r="AE495">
        <v>196557.0863509</v>
      </c>
      <c r="AF495">
        <v>9498.8418229345607</v>
      </c>
      <c r="AG495">
        <v>1.6475977269932E-2</v>
      </c>
      <c r="AH495">
        <v>5.4589678285119998E-3</v>
      </c>
      <c r="AI495">
        <v>409.13929874208202</v>
      </c>
      <c r="AJ495">
        <v>35.048132351415703</v>
      </c>
      <c r="AK495">
        <v>2.2836022486496201</v>
      </c>
      <c r="AL495">
        <v>0.29682418773797598</v>
      </c>
      <c r="AM495">
        <v>9.8086123162588995E-2</v>
      </c>
      <c r="AN495">
        <v>2.3157195807597002E-2</v>
      </c>
      <c r="AO495">
        <v>0.25116119854878699</v>
      </c>
      <c r="AP495">
        <v>3.6280474454746997E-2</v>
      </c>
      <c r="AQ495">
        <v>3.0481902653055699</v>
      </c>
      <c r="AR495">
        <v>0.144067175668355</v>
      </c>
      <c r="AS495">
        <v>47.078237616989099</v>
      </c>
      <c r="AT495">
        <v>0.60870461205947202</v>
      </c>
      <c r="AU495">
        <v>6.4773447354205302</v>
      </c>
      <c r="AV495">
        <v>5.9263473950452998E-2</v>
      </c>
      <c r="AW495">
        <v>5.9926357017647001E-2</v>
      </c>
      <c r="AX495">
        <v>2.89857117933E-3</v>
      </c>
    </row>
    <row r="496" spans="1:50" x14ac:dyDescent="0.25">
      <c r="A496" t="s">
        <v>496</v>
      </c>
      <c r="B496">
        <v>81.912327088437493</v>
      </c>
      <c r="C496">
        <v>386.66587859185603</v>
      </c>
      <c r="D496" s="63">
        <v>2.9041253982785999</v>
      </c>
      <c r="E496">
        <v>0.120884332364496</v>
      </c>
      <c r="F496" s="31">
        <f t="shared" si="44"/>
        <v>2.9839315873488315</v>
      </c>
      <c r="G496" s="31">
        <f t="shared" si="45"/>
        <v>0.120884332364496</v>
      </c>
      <c r="H496">
        <v>0.30793806084608799</v>
      </c>
      <c r="I496">
        <v>2.4272819301607001E-2</v>
      </c>
      <c r="J496" s="64">
        <v>0.52807766454475191</v>
      </c>
      <c r="K496" s="63">
        <v>9.4350119257405396</v>
      </c>
      <c r="L496">
        <v>0.66596182241427504</v>
      </c>
      <c r="M496" s="32">
        <f t="shared" si="46"/>
        <v>9.694288727655449</v>
      </c>
      <c r="N496" s="92">
        <f t="shared" si="47"/>
        <v>0.66596182241427504</v>
      </c>
      <c r="O496" s="50">
        <v>3.2479110944673799</v>
      </c>
      <c r="P496" s="50">
        <v>0.26897378099927999</v>
      </c>
      <c r="Q496" s="77">
        <v>0.85231683046964979</v>
      </c>
      <c r="Y496">
        <v>17799.185400547602</v>
      </c>
      <c r="Z496">
        <v>246.416187652095</v>
      </c>
      <c r="AA496">
        <v>17892.288308408599</v>
      </c>
      <c r="AB496">
        <v>311.86862817378602</v>
      </c>
      <c r="AC496">
        <v>433.03075145517403</v>
      </c>
      <c r="AD496">
        <v>66.505009798568693</v>
      </c>
      <c r="AE496">
        <v>200636.34988467101</v>
      </c>
      <c r="AF496">
        <v>7612.3512759851301</v>
      </c>
      <c r="AG496">
        <v>8.6183648557289997E-3</v>
      </c>
      <c r="AH496">
        <v>3.7611877951430001E-3</v>
      </c>
      <c r="AI496">
        <v>294.32113068083299</v>
      </c>
      <c r="AJ496">
        <v>25.718862419814901</v>
      </c>
      <c r="AK496">
        <v>4.4010873139565696</v>
      </c>
      <c r="AL496">
        <v>0.43601847934541199</v>
      </c>
      <c r="AM496">
        <v>6.0290818012458003E-2</v>
      </c>
      <c r="AN496">
        <v>1.7236008263143001E-2</v>
      </c>
      <c r="AO496">
        <v>0.357699809358136</v>
      </c>
      <c r="AP496">
        <v>4.1079626656643997E-2</v>
      </c>
      <c r="AQ496">
        <v>4.0321560804765397</v>
      </c>
      <c r="AR496">
        <v>0.166135682805337</v>
      </c>
      <c r="AS496">
        <v>18.152086403172301</v>
      </c>
      <c r="AT496">
        <v>0.242084636133194</v>
      </c>
      <c r="AU496">
        <v>2.0142555471339798</v>
      </c>
      <c r="AV496">
        <v>2.8129975115436998E-2</v>
      </c>
      <c r="AW496">
        <v>9.4926062965596997E-2</v>
      </c>
      <c r="AX496">
        <v>4.3306034282449999E-3</v>
      </c>
    </row>
    <row r="497" spans="1:51" x14ac:dyDescent="0.25">
      <c r="A497" t="s">
        <v>497</v>
      </c>
      <c r="B497">
        <v>1642.0510801703599</v>
      </c>
      <c r="C497">
        <v>8340.8424810399501</v>
      </c>
      <c r="D497" s="63">
        <v>0.202536921393074</v>
      </c>
      <c r="E497">
        <v>6.4764667411499999E-2</v>
      </c>
      <c r="F497" s="31">
        <f t="shared" si="44"/>
        <v>0.2081026933986421</v>
      </c>
      <c r="G497" s="31">
        <f t="shared" si="45"/>
        <v>6.4764667411499999E-2</v>
      </c>
      <c r="H497">
        <v>0.28712418261031503</v>
      </c>
      <c r="I497">
        <v>1.2527771729589E-2</v>
      </c>
      <c r="J497" s="64">
        <v>0.1364489268293001</v>
      </c>
      <c r="K497" s="63">
        <v>0.70595119787166605</v>
      </c>
      <c r="L497">
        <v>0.215968533118539</v>
      </c>
      <c r="M497" s="32">
        <f t="shared" si="46"/>
        <v>0.72535093687918184</v>
      </c>
      <c r="N497" s="92">
        <f t="shared" si="47"/>
        <v>0.215968533118539</v>
      </c>
      <c r="O497" s="50">
        <v>3.4819484340387801</v>
      </c>
      <c r="P497" s="50">
        <v>0.105285976146813</v>
      </c>
      <c r="Q497" s="77">
        <v>9.8839921958618113E-2</v>
      </c>
      <c r="Y497">
        <v>17498.1602864628</v>
      </c>
      <c r="Z497">
        <v>252.21957517625299</v>
      </c>
      <c r="AA497">
        <v>17871.336583758301</v>
      </c>
      <c r="AB497">
        <v>333.42819093415301</v>
      </c>
      <c r="AC497">
        <v>681.63289795088394</v>
      </c>
      <c r="AD497">
        <v>43.1044151215238</v>
      </c>
      <c r="AE497">
        <v>203495.74472810299</v>
      </c>
      <c r="AF497">
        <v>7935.7569482357603</v>
      </c>
      <c r="AG497">
        <v>1.3838402277100001E-2</v>
      </c>
      <c r="AH497">
        <v>4.6801363357200001E-3</v>
      </c>
      <c r="AI497">
        <v>331.03253946297502</v>
      </c>
      <c r="AJ497">
        <v>28.5272824488633</v>
      </c>
      <c r="AK497">
        <v>78.033968320999605</v>
      </c>
      <c r="AL497">
        <v>15.316268434165901</v>
      </c>
      <c r="AM497">
        <v>1.6445589615198999E-2</v>
      </c>
      <c r="AN497">
        <v>8.8337620554980005E-3</v>
      </c>
      <c r="AO497">
        <v>0.31094249549408298</v>
      </c>
      <c r="AP497">
        <v>3.9449200586703002E-2</v>
      </c>
      <c r="AQ497">
        <v>3.7797468466374302</v>
      </c>
      <c r="AR497">
        <v>0.148472300284234</v>
      </c>
      <c r="AS497">
        <v>24.421890786786999</v>
      </c>
      <c r="AT497">
        <v>0.31597275322544</v>
      </c>
      <c r="AU497">
        <v>2.9411480982037901</v>
      </c>
      <c r="AV497">
        <v>3.1028372204697001E-2</v>
      </c>
      <c r="AW497">
        <v>1.9731373381449899</v>
      </c>
      <c r="AX497">
        <v>0.37737652086297202</v>
      </c>
    </row>
    <row r="498" spans="1:51" x14ac:dyDescent="0.25">
      <c r="A498" t="s">
        <v>498</v>
      </c>
      <c r="B498">
        <v>241.500700573134</v>
      </c>
      <c r="C498">
        <v>1165.5534786635501</v>
      </c>
      <c r="D498" s="63">
        <v>1.1624615934582201</v>
      </c>
      <c r="E498">
        <v>0.15638752765904701</v>
      </c>
      <c r="F498" s="31">
        <f t="shared" si="44"/>
        <v>1.1944063675266536</v>
      </c>
      <c r="G498" s="31">
        <f t="shared" si="45"/>
        <v>0.15638752765904701</v>
      </c>
      <c r="H498">
        <v>0.30313549453681299</v>
      </c>
      <c r="I498">
        <v>1.3655047771130999E-2</v>
      </c>
      <c r="J498" s="64">
        <v>0.33483660635508955</v>
      </c>
      <c r="K498" s="63">
        <v>3.8446865615214998</v>
      </c>
      <c r="L498">
        <v>0.55841656875699197</v>
      </c>
      <c r="M498" s="32">
        <f t="shared" si="46"/>
        <v>3.9503396379439</v>
      </c>
      <c r="N498" s="92">
        <f t="shared" si="47"/>
        <v>0.55841656875699197</v>
      </c>
      <c r="O498" s="50">
        <v>3.2939873006431699</v>
      </c>
      <c r="P498" s="50">
        <v>0.14617459230152899</v>
      </c>
      <c r="Q498" s="77">
        <v>0.30552912384524084</v>
      </c>
      <c r="Y498">
        <v>17600.233840958601</v>
      </c>
      <c r="Z498">
        <v>287.71351973933201</v>
      </c>
      <c r="AA498">
        <v>18438.219059437499</v>
      </c>
      <c r="AB498">
        <v>384.690773206301</v>
      </c>
      <c r="AC498">
        <v>153.985097275149</v>
      </c>
      <c r="AD498">
        <v>24.603019143175299</v>
      </c>
      <c r="AE498">
        <v>198916.38355060501</v>
      </c>
      <c r="AF498">
        <v>7629.60088593399</v>
      </c>
      <c r="AG498">
        <v>1.6552849134205998E-2</v>
      </c>
      <c r="AH498">
        <v>5.173211334038E-3</v>
      </c>
      <c r="AI498">
        <v>285.12865155795203</v>
      </c>
      <c r="AJ498">
        <v>24.668277640683201</v>
      </c>
      <c r="AK498">
        <v>11.325606108213499</v>
      </c>
      <c r="AL498">
        <v>1.6419745077739101</v>
      </c>
      <c r="AM498">
        <v>0.18518680076593</v>
      </c>
      <c r="AN498">
        <v>3.0029006019458002E-2</v>
      </c>
      <c r="AO498">
        <v>0.30144100295441201</v>
      </c>
      <c r="AP498">
        <v>3.7391760909469003E-2</v>
      </c>
      <c r="AQ498">
        <v>3.13043734153166</v>
      </c>
      <c r="AR498">
        <v>0.13987873943686099</v>
      </c>
      <c r="AS498">
        <v>20.112476341819399</v>
      </c>
      <c r="AT498">
        <v>0.272764654717848</v>
      </c>
      <c r="AU498">
        <v>2.3845437896771098</v>
      </c>
      <c r="AV498">
        <v>3.0174999767940001E-2</v>
      </c>
      <c r="AW498">
        <v>0.28158354683612902</v>
      </c>
      <c r="AX498">
        <v>3.4438810236718999E-2</v>
      </c>
    </row>
    <row r="499" spans="1:51" x14ac:dyDescent="0.25">
      <c r="A499" s="47"/>
      <c r="C499" s="64"/>
      <c r="D499" s="191" t="s">
        <v>75</v>
      </c>
      <c r="E499" s="191"/>
      <c r="F499" s="194" t="s">
        <v>76</v>
      </c>
      <c r="G499" s="194"/>
      <c r="H499" s="117" t="s">
        <v>420</v>
      </c>
      <c r="I499" s="118"/>
      <c r="J499" s="119"/>
      <c r="K499" s="191" t="s">
        <v>75</v>
      </c>
      <c r="L499" s="191"/>
      <c r="M499" s="195" t="s">
        <v>76</v>
      </c>
      <c r="N499" s="195"/>
      <c r="O499" s="117" t="s">
        <v>420</v>
      </c>
      <c r="P499" s="118">
        <v>540.44000000000005</v>
      </c>
      <c r="Q499" s="119">
        <f>P499*SQRT(((12.69/P499)^2)+(($C$2/$B$2))^2)</f>
        <v>13.551628604751881</v>
      </c>
      <c r="R499" s="191" t="s">
        <v>75</v>
      </c>
      <c r="S499" s="191"/>
      <c r="T499" s="191" t="s">
        <v>76</v>
      </c>
      <c r="U499" s="191"/>
      <c r="V499" s="12"/>
      <c r="W499" s="12"/>
      <c r="X499" s="13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</row>
    <row r="500" spans="1:51" ht="17.25" x14ac:dyDescent="0.25">
      <c r="A500" s="66" t="s">
        <v>0</v>
      </c>
      <c r="B500" s="15" t="s">
        <v>77</v>
      </c>
      <c r="C500" s="120" t="s">
        <v>78</v>
      </c>
      <c r="D500" s="15" t="s">
        <v>79</v>
      </c>
      <c r="E500" s="15" t="s">
        <v>80</v>
      </c>
      <c r="F500" s="86" t="s">
        <v>81</v>
      </c>
      <c r="G500" s="86" t="s">
        <v>80</v>
      </c>
      <c r="H500" s="18" t="s">
        <v>82</v>
      </c>
      <c r="I500" s="18" t="s">
        <v>80</v>
      </c>
      <c r="J500" s="19" t="s">
        <v>83</v>
      </c>
      <c r="K500" s="15" t="s">
        <v>84</v>
      </c>
      <c r="L500" s="20" t="s">
        <v>80</v>
      </c>
      <c r="M500" s="90" t="s">
        <v>85</v>
      </c>
      <c r="N500" s="90" t="s">
        <v>80</v>
      </c>
      <c r="O500" s="22" t="s">
        <v>86</v>
      </c>
      <c r="P500" s="23" t="s">
        <v>80</v>
      </c>
      <c r="Q500" s="24" t="s">
        <v>83</v>
      </c>
      <c r="R500" s="15" t="s">
        <v>87</v>
      </c>
      <c r="S500" s="20" t="s">
        <v>80</v>
      </c>
      <c r="T500" s="25" t="s">
        <v>88</v>
      </c>
      <c r="U500" s="25" t="s">
        <v>80</v>
      </c>
      <c r="V500" s="25" t="s">
        <v>89</v>
      </c>
      <c r="W500" s="25" t="s">
        <v>80</v>
      </c>
      <c r="X500" s="26" t="s">
        <v>90</v>
      </c>
      <c r="Y500" s="27" t="s">
        <v>130</v>
      </c>
      <c r="Z500" s="27" t="s">
        <v>80</v>
      </c>
      <c r="AA500" s="27" t="s">
        <v>131</v>
      </c>
      <c r="AB500" s="27" t="s">
        <v>80</v>
      </c>
      <c r="AC500" s="27" t="s">
        <v>132</v>
      </c>
      <c r="AD500" s="27" t="s">
        <v>80</v>
      </c>
      <c r="AE500" s="27" t="s">
        <v>133</v>
      </c>
      <c r="AF500" s="28" t="s">
        <v>80</v>
      </c>
      <c r="AG500" s="28" t="s">
        <v>134</v>
      </c>
      <c r="AH500" s="28" t="s">
        <v>80</v>
      </c>
      <c r="AI500" s="28" t="s">
        <v>91</v>
      </c>
      <c r="AJ500" s="28" t="s">
        <v>80</v>
      </c>
      <c r="AK500" s="28" t="s">
        <v>92</v>
      </c>
      <c r="AL500" s="28" t="s">
        <v>80</v>
      </c>
      <c r="AM500" s="28" t="s">
        <v>93</v>
      </c>
      <c r="AN500" s="28" t="s">
        <v>80</v>
      </c>
      <c r="AO500" s="28" t="s">
        <v>135</v>
      </c>
      <c r="AP500" s="28" t="s">
        <v>80</v>
      </c>
      <c r="AQ500" s="28" t="s">
        <v>136</v>
      </c>
      <c r="AR500" s="28" t="s">
        <v>80</v>
      </c>
      <c r="AS500" s="28" t="s">
        <v>94</v>
      </c>
      <c r="AT500" s="28" t="s">
        <v>80</v>
      </c>
      <c r="AU500" s="28" t="s">
        <v>137</v>
      </c>
      <c r="AV500" s="28" t="s">
        <v>80</v>
      </c>
      <c r="AW500" s="28" t="s">
        <v>138</v>
      </c>
      <c r="AX500" s="29" t="s">
        <v>80</v>
      </c>
    </row>
    <row r="501" spans="1:51" x14ac:dyDescent="0.25">
      <c r="A501" t="s">
        <v>499</v>
      </c>
      <c r="B501">
        <v>28.324128507108799</v>
      </c>
      <c r="C501">
        <v>31.843146850060801</v>
      </c>
      <c r="D501" s="63">
        <v>104.769656270113</v>
      </c>
      <c r="E501">
        <v>11.7500897481842</v>
      </c>
      <c r="F501" s="31">
        <f t="shared" si="44"/>
        <v>107.64875611961395</v>
      </c>
      <c r="G501" s="31">
        <f t="shared" si="45"/>
        <v>11.7500897481842</v>
      </c>
      <c r="H501">
        <v>1.2906062927783699</v>
      </c>
      <c r="I501">
        <v>0.23189145347515799</v>
      </c>
      <c r="J501" s="64">
        <v>0.62418697271483481</v>
      </c>
      <c r="K501" s="63">
        <v>81.122845154288299</v>
      </c>
      <c r="L501">
        <v>9.6381772602126397</v>
      </c>
      <c r="M501" s="32">
        <f t="shared" si="46"/>
        <v>83.352123932035198</v>
      </c>
      <c r="N501" s="92">
        <f t="shared" si="47"/>
        <v>9.6381772602126397</v>
      </c>
      <c r="O501" s="50">
        <v>0.77640211886258803</v>
      </c>
      <c r="P501" s="50">
        <v>0.12562929686716801</v>
      </c>
      <c r="Q501" s="77">
        <v>0.73425602407564738</v>
      </c>
      <c r="R501" s="61"/>
      <c r="Y501">
        <v>21190.844815537599</v>
      </c>
      <c r="Z501">
        <v>211.241414641799</v>
      </c>
      <c r="AA501">
        <v>36278.663158909498</v>
      </c>
      <c r="AB501">
        <v>722.510688625493</v>
      </c>
      <c r="AC501">
        <v>70.134564331191598</v>
      </c>
      <c r="AD501">
        <v>12.4816854430373</v>
      </c>
      <c r="AE501">
        <v>183798.18728296101</v>
      </c>
      <c r="AF501">
        <v>8879.5900949354</v>
      </c>
      <c r="AG501">
        <v>7.6029973793708003E-2</v>
      </c>
      <c r="AH501">
        <v>1.1675425946519E-2</v>
      </c>
      <c r="AI501">
        <v>517.25054350088499</v>
      </c>
      <c r="AJ501">
        <v>44.159299249583299</v>
      </c>
      <c r="AK501">
        <v>0.474343472927649</v>
      </c>
      <c r="AL501">
        <v>0.12047648046487799</v>
      </c>
      <c r="AM501">
        <v>0.31754797724388301</v>
      </c>
      <c r="AN501">
        <v>4.1507926323663999E-2</v>
      </c>
      <c r="AO501">
        <v>0.41292187275793601</v>
      </c>
      <c r="AP501">
        <v>4.6597490004189002E-2</v>
      </c>
      <c r="AQ501">
        <v>1.6997573289836301</v>
      </c>
      <c r="AR501">
        <v>0.100846230473548</v>
      </c>
      <c r="AS501">
        <v>46.512987929257299</v>
      </c>
      <c r="AT501">
        <v>0.67709415041669796</v>
      </c>
      <c r="AU501">
        <v>6.4204162130502302</v>
      </c>
      <c r="AV501">
        <v>7.7845657133737006E-2</v>
      </c>
      <c r="AW501">
        <v>8.4101512734640008E-3</v>
      </c>
      <c r="AX501">
        <v>9.3622127054500002E-4</v>
      </c>
    </row>
    <row r="502" spans="1:51" x14ac:dyDescent="0.25">
      <c r="A502" t="s">
        <v>500</v>
      </c>
      <c r="B502">
        <v>91.112251330633995</v>
      </c>
      <c r="C502">
        <v>23.507692893375602</v>
      </c>
      <c r="D502" s="63">
        <v>512.14865308523395</v>
      </c>
      <c r="E502">
        <v>66.517664577463705</v>
      </c>
      <c r="F502" s="31">
        <f t="shared" si="44"/>
        <v>526.2226432319444</v>
      </c>
      <c r="G502" s="31">
        <f t="shared" si="45"/>
        <v>66.517664577463705</v>
      </c>
      <c r="H502">
        <v>5.6032275626037498</v>
      </c>
      <c r="I502">
        <v>0.81143622044122699</v>
      </c>
      <c r="J502" s="64">
        <v>0.89686035967143529</v>
      </c>
      <c r="K502" s="63">
        <v>91.903759891206306</v>
      </c>
      <c r="L502">
        <v>6.1022195074668302</v>
      </c>
      <c r="M502" s="32">
        <f t="shared" si="46"/>
        <v>94.429301261592812</v>
      </c>
      <c r="N502" s="92">
        <f t="shared" si="47"/>
        <v>6.1022195074668302</v>
      </c>
      <c r="O502" s="50">
        <v>0.17806217636917801</v>
      </c>
      <c r="P502" s="50">
        <v>2.5796752958719998E-2</v>
      </c>
      <c r="Q502" s="77">
        <v>0.45831194795548141</v>
      </c>
      <c r="R502" s="61"/>
      <c r="Y502">
        <v>20081.265129205301</v>
      </c>
      <c r="Z502">
        <v>193.494574553348</v>
      </c>
      <c r="AA502">
        <v>27187.8045318642</v>
      </c>
      <c r="AB502">
        <v>586.58991114745004</v>
      </c>
      <c r="AC502">
        <v>41.983274134138703</v>
      </c>
      <c r="AD502">
        <v>4.3942172058841003</v>
      </c>
      <c r="AE502">
        <v>189132.99811501999</v>
      </c>
      <c r="AF502">
        <v>9147.3298769099092</v>
      </c>
      <c r="AG502">
        <v>1.8126418505391002E-2</v>
      </c>
      <c r="AH502">
        <v>5.7543444970729997E-3</v>
      </c>
      <c r="AI502">
        <v>842.022981170923</v>
      </c>
      <c r="AJ502">
        <v>68.179850772726994</v>
      </c>
      <c r="AK502">
        <v>0.38392685344250399</v>
      </c>
      <c r="AL502">
        <v>0.10930979498343001</v>
      </c>
      <c r="AM502">
        <v>0.51176841386680705</v>
      </c>
      <c r="AN502">
        <v>5.3352611196877002E-2</v>
      </c>
      <c r="AO502">
        <v>0.50111192628596202</v>
      </c>
      <c r="AP502">
        <v>5.6173622329760003E-2</v>
      </c>
      <c r="AQ502">
        <v>1.5741637387573699</v>
      </c>
      <c r="AR502">
        <v>0.10260838869639501</v>
      </c>
      <c r="AS502">
        <v>156.65436125398401</v>
      </c>
      <c r="AT502">
        <v>2.39845163544258</v>
      </c>
      <c r="AU502">
        <v>23.824220417535098</v>
      </c>
      <c r="AV502">
        <v>0.34570990960895498</v>
      </c>
      <c r="AW502">
        <v>6.3341648804270002E-3</v>
      </c>
      <c r="AX502">
        <v>8.1999980399499999E-4</v>
      </c>
    </row>
    <row r="503" spans="1:51" x14ac:dyDescent="0.25">
      <c r="A503" t="s">
        <v>501</v>
      </c>
      <c r="B503">
        <v>76.066010424640893</v>
      </c>
      <c r="C503">
        <v>23.997130907432201</v>
      </c>
      <c r="D503" s="63">
        <v>399.04556275816799</v>
      </c>
      <c r="E503">
        <v>51.191413149051797</v>
      </c>
      <c r="F503" s="31">
        <f t="shared" si="44"/>
        <v>410.0114479255206</v>
      </c>
      <c r="G503" s="31">
        <f t="shared" si="45"/>
        <v>51.191413149051797</v>
      </c>
      <c r="H503">
        <v>4.5992196080956198</v>
      </c>
      <c r="I503">
        <v>0.67508812105673599</v>
      </c>
      <c r="J503" s="64">
        <v>0.87397359881047665</v>
      </c>
      <c r="K503" s="63">
        <v>87.3971729949767</v>
      </c>
      <c r="L503">
        <v>6.4069480808604196</v>
      </c>
      <c r="M503" s="32">
        <f t="shared" si="46"/>
        <v>89.798872080138494</v>
      </c>
      <c r="N503" s="92">
        <f t="shared" si="47"/>
        <v>6.4069480808604196</v>
      </c>
      <c r="O503" s="50">
        <v>0.217966197932143</v>
      </c>
      <c r="P503" s="50">
        <v>3.1963027730391003E-2</v>
      </c>
      <c r="Q503" s="77">
        <v>0.49991372101675879</v>
      </c>
      <c r="R503" s="61"/>
      <c r="Y503">
        <v>18622.743601786398</v>
      </c>
      <c r="Z503">
        <v>179.44087820458699</v>
      </c>
      <c r="AA503">
        <v>39163.167761256002</v>
      </c>
      <c r="AB503">
        <v>779.72563989609102</v>
      </c>
      <c r="AC503">
        <v>28.97726886597</v>
      </c>
      <c r="AD503">
        <v>2.8856076775134998</v>
      </c>
      <c r="AE503">
        <v>180379.40996398201</v>
      </c>
      <c r="AF503">
        <v>8720.0389769465601</v>
      </c>
      <c r="AG503">
        <v>1.2559834626341001E-2</v>
      </c>
      <c r="AH503">
        <v>4.7714780308830002E-3</v>
      </c>
      <c r="AI503">
        <v>823.67078931169601</v>
      </c>
      <c r="AJ503">
        <v>66.619858940537597</v>
      </c>
      <c r="AK503">
        <v>0.36573344584760098</v>
      </c>
      <c r="AL503">
        <v>0.106255451487286</v>
      </c>
      <c r="AM503">
        <v>6.3049237793310004E-3</v>
      </c>
      <c r="AN503">
        <v>5.8629637964169997E-3</v>
      </c>
      <c r="AO503">
        <v>9.1170311665650997E-2</v>
      </c>
      <c r="AP503">
        <v>2.1643958985425E-2</v>
      </c>
      <c r="AQ503">
        <v>1.3087440152556999</v>
      </c>
      <c r="AR503">
        <v>0.100834960704098</v>
      </c>
      <c r="AS503">
        <v>127.804332116921</v>
      </c>
      <c r="AT503">
        <v>1.5540530152660501</v>
      </c>
      <c r="AU503">
        <v>18.890526544446001</v>
      </c>
      <c r="AV503">
        <v>0.18141603460151701</v>
      </c>
      <c r="AW503">
        <v>6.416692830178E-3</v>
      </c>
      <c r="AX503">
        <v>8.2220807751299998E-4</v>
      </c>
    </row>
    <row r="504" spans="1:51" x14ac:dyDescent="0.25">
      <c r="A504" t="s">
        <v>502</v>
      </c>
      <c r="B504">
        <v>46.608789671204299</v>
      </c>
      <c r="C504">
        <v>24.487726887161202</v>
      </c>
      <c r="D504" s="63">
        <v>219.71015681070801</v>
      </c>
      <c r="E504">
        <v>31.318440671888499</v>
      </c>
      <c r="F504" s="31">
        <f t="shared" si="44"/>
        <v>225.74785419301764</v>
      </c>
      <c r="G504" s="31">
        <f t="shared" si="45"/>
        <v>31.318440671888499</v>
      </c>
      <c r="H504">
        <v>2.7475320848110201</v>
      </c>
      <c r="I504">
        <v>0.54856167503866804</v>
      </c>
      <c r="J504" s="64">
        <v>0.71394919242757704</v>
      </c>
      <c r="K504" s="63">
        <v>80.703780377121902</v>
      </c>
      <c r="L504">
        <v>7.7162540790325203</v>
      </c>
      <c r="M504" s="32">
        <f t="shared" si="46"/>
        <v>82.921543136015401</v>
      </c>
      <c r="N504" s="92">
        <f t="shared" si="47"/>
        <v>7.7162540790325203</v>
      </c>
      <c r="O504" s="50">
        <v>0.36144102441760501</v>
      </c>
      <c r="P504" s="50">
        <v>5.6455577882466003E-2</v>
      </c>
      <c r="Q504" s="77">
        <v>0.6121293850073185</v>
      </c>
      <c r="R504" s="61"/>
      <c r="Y504">
        <v>19679.271609215</v>
      </c>
      <c r="Z504">
        <v>189.62113507514499</v>
      </c>
      <c r="AA504">
        <v>39678.242481819398</v>
      </c>
      <c r="AB504">
        <v>866.56006035936502</v>
      </c>
      <c r="AC504">
        <v>30.774758902196002</v>
      </c>
      <c r="AD504">
        <v>3.0191631919953799</v>
      </c>
      <c r="AE504">
        <v>185177.83251775501</v>
      </c>
      <c r="AF504">
        <v>8946.7052764923992</v>
      </c>
      <c r="AG504">
        <v>3.0560497326890001E-3</v>
      </c>
      <c r="AH504">
        <v>2.3547831414649999E-3</v>
      </c>
      <c r="AI504">
        <v>737.25717513961195</v>
      </c>
      <c r="AJ504">
        <v>59.134214860046399</v>
      </c>
      <c r="AK504">
        <v>0.389128281955466</v>
      </c>
      <c r="AL504">
        <v>0.109709294332846</v>
      </c>
      <c r="AM504" t="s">
        <v>141</v>
      </c>
      <c r="AN504">
        <v>1.6681996456440001E-3</v>
      </c>
      <c r="AO504">
        <v>0.10909693942022899</v>
      </c>
      <c r="AP504">
        <v>2.3710094381599E-2</v>
      </c>
      <c r="AQ504">
        <v>1.4163432780251</v>
      </c>
      <c r="AR504">
        <v>0.100788894191484</v>
      </c>
      <c r="AS504">
        <v>77.832065520987499</v>
      </c>
      <c r="AT504">
        <v>0.93508225407376599</v>
      </c>
      <c r="AU504">
        <v>10.616924440481</v>
      </c>
      <c r="AV504">
        <v>9.7112778333646996E-2</v>
      </c>
      <c r="AW504">
        <v>6.5573814380680004E-3</v>
      </c>
      <c r="AX504">
        <v>8.3181580466199997E-4</v>
      </c>
    </row>
    <row r="505" spans="1:51" x14ac:dyDescent="0.25">
      <c r="A505" t="s">
        <v>503</v>
      </c>
      <c r="B505">
        <v>1308.5542797491601</v>
      </c>
      <c r="C505">
        <v>6242.79085707379</v>
      </c>
      <c r="D505" s="63">
        <v>1.4414307544671601</v>
      </c>
      <c r="E505">
        <v>0.33018808553821899</v>
      </c>
      <c r="F505" s="31">
        <f t="shared" si="44"/>
        <v>1.4810416801492394</v>
      </c>
      <c r="G505" s="31">
        <f t="shared" si="45"/>
        <v>0.33018808553821899</v>
      </c>
      <c r="H505">
        <v>0.30328039699126502</v>
      </c>
      <c r="I505">
        <v>8.5675111350881003E-2</v>
      </c>
      <c r="J505" s="64">
        <v>0.81088128405054105</v>
      </c>
      <c r="K505" s="63">
        <v>4.7542138893100097</v>
      </c>
      <c r="L505">
        <v>0.86201356200185597</v>
      </c>
      <c r="M505" s="32">
        <f t="shared" si="46"/>
        <v>4.8848610344902736</v>
      </c>
      <c r="N505" s="92">
        <f t="shared" si="47"/>
        <v>0.86201356200185597</v>
      </c>
      <c r="O505" s="50">
        <v>3.2970811489649399</v>
      </c>
      <c r="P505" s="50">
        <v>6.3376430102282E-2</v>
      </c>
      <c r="Q505" s="77">
        <v>0.10601388596942128</v>
      </c>
      <c r="R505" s="61"/>
      <c r="Y505">
        <v>19252.650596285301</v>
      </c>
      <c r="Z505">
        <v>185.51039549468399</v>
      </c>
      <c r="AA505">
        <v>50002.288768870902</v>
      </c>
      <c r="AB505">
        <v>2676.265933183</v>
      </c>
      <c r="AC505">
        <v>86.648661556929895</v>
      </c>
      <c r="AD505">
        <v>8.7697415855222793</v>
      </c>
      <c r="AE505">
        <v>187089.51155719801</v>
      </c>
      <c r="AF505">
        <v>9042.5164327221792</v>
      </c>
      <c r="AG505">
        <v>51.377915107319403</v>
      </c>
      <c r="AH505">
        <v>0.64703308538507798</v>
      </c>
      <c r="AI505">
        <v>892.20547181590496</v>
      </c>
      <c r="AJ505">
        <v>71.995458662290005</v>
      </c>
      <c r="AK505">
        <v>62.624652902811597</v>
      </c>
      <c r="AL505">
        <v>2.3601037815711901</v>
      </c>
      <c r="AM505">
        <v>3.7986850188838899</v>
      </c>
      <c r="AN505">
        <v>0.14991916364624999</v>
      </c>
      <c r="AO505">
        <v>10.4946104047447</v>
      </c>
      <c r="AP505">
        <v>0.33349492330013097</v>
      </c>
      <c r="AQ505">
        <v>13.4401843790216</v>
      </c>
      <c r="AR505">
        <v>2.12600453044496</v>
      </c>
      <c r="AS505">
        <v>118.651378362326</v>
      </c>
      <c r="AT505">
        <v>1.4187505026245399</v>
      </c>
      <c r="AU505">
        <v>17.679483548820301</v>
      </c>
      <c r="AV505">
        <v>0.155866080155529</v>
      </c>
      <c r="AW505">
        <v>1.65416674362286</v>
      </c>
      <c r="AX505">
        <v>1.9556858706890001E-2</v>
      </c>
    </row>
    <row r="506" spans="1:51" x14ac:dyDescent="0.25">
      <c r="A506" t="s">
        <v>504</v>
      </c>
      <c r="B506">
        <v>56.543602228567202</v>
      </c>
      <c r="C506">
        <v>40.367860805636099</v>
      </c>
      <c r="D506" s="63">
        <v>160.55921383458099</v>
      </c>
      <c r="E506">
        <v>41.959753942409002</v>
      </c>
      <c r="F506" s="31">
        <f t="shared" si="44"/>
        <v>164.97142653856599</v>
      </c>
      <c r="G506" s="31">
        <f t="shared" si="45"/>
        <v>41.959753942409002</v>
      </c>
      <c r="H506">
        <v>2.0313812251141901</v>
      </c>
      <c r="I506">
        <v>0.39106741920633797</v>
      </c>
      <c r="J506" s="64">
        <v>0.73665221888967281</v>
      </c>
      <c r="K506" s="63">
        <v>80.335132394422601</v>
      </c>
      <c r="L506">
        <v>6.7899627009566403</v>
      </c>
      <c r="M506" s="32">
        <f t="shared" si="46"/>
        <v>82.542764602264441</v>
      </c>
      <c r="N506" s="92">
        <f t="shared" si="47"/>
        <v>6.7899627009566403</v>
      </c>
      <c r="O506" s="50">
        <v>0.49426925875951999</v>
      </c>
      <c r="P506" s="50">
        <v>6.3807249524109003E-2</v>
      </c>
      <c r="Q506" s="77">
        <v>0.65471976336782001</v>
      </c>
      <c r="R506" s="61"/>
      <c r="Y506">
        <v>19854.914812298699</v>
      </c>
      <c r="Z506">
        <v>221.57660539366501</v>
      </c>
      <c r="AA506">
        <v>36591.839779866699</v>
      </c>
      <c r="AB506">
        <v>815.11496545274395</v>
      </c>
      <c r="AC506">
        <v>28.218600633840602</v>
      </c>
      <c r="AD506">
        <v>3.12329257539866</v>
      </c>
      <c r="AE506">
        <v>184175.88522430099</v>
      </c>
      <c r="AF506">
        <v>8686.6368162591407</v>
      </c>
      <c r="AG506">
        <v>7.4424994542647005E-2</v>
      </c>
      <c r="AH506">
        <v>1.1369753389668001E-2</v>
      </c>
      <c r="AI506">
        <v>680.31571476533497</v>
      </c>
      <c r="AJ506">
        <v>74.764214371899698</v>
      </c>
      <c r="AK506">
        <v>0.51519895833609997</v>
      </c>
      <c r="AL506">
        <v>0.12310196451866801</v>
      </c>
      <c r="AM506">
        <v>6.3417774842389002E-2</v>
      </c>
      <c r="AN506">
        <v>1.8156178723116E-2</v>
      </c>
      <c r="AO506">
        <v>0.15796497520442701</v>
      </c>
      <c r="AP506">
        <v>2.7887967755059001E-2</v>
      </c>
      <c r="AQ506">
        <v>1.3491016719611599</v>
      </c>
      <c r="AR506">
        <v>0.110365453568675</v>
      </c>
      <c r="AS506">
        <v>85.140491670016104</v>
      </c>
      <c r="AT506">
        <v>1.1705426800889001</v>
      </c>
      <c r="AU506">
        <v>12.085250465588199</v>
      </c>
      <c r="AV506">
        <v>0.109439716645132</v>
      </c>
      <c r="AW506">
        <v>1.0268171351602001E-2</v>
      </c>
      <c r="AX506">
        <v>1.0155831864290001E-3</v>
      </c>
    </row>
    <row r="507" spans="1:51" s="121" customFormat="1" x14ac:dyDescent="0.25">
      <c r="A507" s="121" t="s">
        <v>505</v>
      </c>
      <c r="B507" s="121">
        <v>4850.5443562611999</v>
      </c>
      <c r="C507" s="121">
        <v>5224.86107836049</v>
      </c>
      <c r="D507" s="122">
        <v>84.020244823480596</v>
      </c>
      <c r="E507" s="121">
        <v>13.097933970506601</v>
      </c>
      <c r="F507" s="123">
        <f t="shared" si="44"/>
        <v>86.32914496535615</v>
      </c>
      <c r="G507" s="123">
        <f t="shared" si="45"/>
        <v>13.097933970506601</v>
      </c>
      <c r="H507" s="121">
        <v>1.3424137497449899</v>
      </c>
      <c r="I507" s="121">
        <v>0.18864845255388299</v>
      </c>
      <c r="J507" s="124">
        <v>0.901463197622</v>
      </c>
      <c r="K507" s="122">
        <v>62.970964340778998</v>
      </c>
      <c r="L507" s="121">
        <v>3.1045406733467198</v>
      </c>
      <c r="M507" s="32">
        <f t="shared" si="46"/>
        <v>64.701424288925125</v>
      </c>
      <c r="N507" s="92">
        <f t="shared" si="47"/>
        <v>3.1045406733467198</v>
      </c>
      <c r="O507" s="50">
        <v>0.74461265229848805</v>
      </c>
      <c r="P507" s="50">
        <v>0.17654986102933001</v>
      </c>
      <c r="Q507" s="77">
        <v>0.20793138253233684</v>
      </c>
      <c r="R507" s="125" t="s">
        <v>337</v>
      </c>
      <c r="Y507" s="121">
        <v>19160.928908610698</v>
      </c>
      <c r="Z507" s="121">
        <v>208.418899548437</v>
      </c>
      <c r="AA507" s="121">
        <v>41161.883773027002</v>
      </c>
      <c r="AB507" s="121">
        <v>954.30793379296097</v>
      </c>
      <c r="AC507" s="121">
        <v>52.545404464666703</v>
      </c>
      <c r="AD507" s="121">
        <v>10.444409914189899</v>
      </c>
      <c r="AE507" s="121">
        <v>181301.44606542701</v>
      </c>
      <c r="AF507" s="121">
        <v>8590.1196333968292</v>
      </c>
      <c r="AG507" s="121">
        <v>0.47574967098586202</v>
      </c>
      <c r="AH507" s="121">
        <v>3.0158614221933E-2</v>
      </c>
      <c r="AI507" s="121">
        <v>67705.554540509795</v>
      </c>
      <c r="AJ507" s="121">
        <v>7756.5758568935798</v>
      </c>
      <c r="AK507" s="121">
        <v>73.061237505795802</v>
      </c>
      <c r="AL507" s="121">
        <v>17.709769439904498</v>
      </c>
      <c r="AM507" s="121">
        <v>67.346874902622403</v>
      </c>
      <c r="AN507" s="121">
        <v>3.0693645963603902</v>
      </c>
      <c r="AO507" s="121">
        <v>667.03399246599895</v>
      </c>
      <c r="AP507" s="121">
        <v>31.708379440332902</v>
      </c>
      <c r="AQ507" s="121">
        <v>1238.7546496673301</v>
      </c>
      <c r="AR507" s="121">
        <v>49.865105760324802</v>
      </c>
      <c r="AS507" s="121">
        <v>6352.3239112453803</v>
      </c>
      <c r="AT507" s="121">
        <v>291.17633692524703</v>
      </c>
      <c r="AU507" s="121">
        <v>885.21287102368694</v>
      </c>
      <c r="AV507" s="121">
        <v>40.398910695583297</v>
      </c>
      <c r="AW507" s="121">
        <v>1.4240054218559299</v>
      </c>
      <c r="AX507" s="121">
        <v>0.45585793199262098</v>
      </c>
      <c r="AY507"/>
    </row>
    <row r="508" spans="1:51" x14ac:dyDescent="0.25">
      <c r="A508" t="s">
        <v>506</v>
      </c>
      <c r="B508">
        <v>2368.3587198625501</v>
      </c>
      <c r="C508">
        <v>11690.1567080977</v>
      </c>
      <c r="D508" s="63">
        <v>0.75342707187589497</v>
      </c>
      <c r="E508">
        <v>0.16818901886323301</v>
      </c>
      <c r="F508" s="31">
        <f t="shared" si="44"/>
        <v>0.7741314613572855</v>
      </c>
      <c r="G508" s="31">
        <f t="shared" si="45"/>
        <v>0.16818901886323301</v>
      </c>
      <c r="H508">
        <v>0.29149332264587402</v>
      </c>
      <c r="I508">
        <v>5.7921506583859996E-3</v>
      </c>
      <c r="J508" s="64">
        <v>8.9013283808244331E-2</v>
      </c>
      <c r="K508" s="63">
        <v>2.5820716159671599</v>
      </c>
      <c r="L508">
        <v>0.55195154670969304</v>
      </c>
      <c r="M508" s="32">
        <f t="shared" si="46"/>
        <v>2.6530276758187412</v>
      </c>
      <c r="N508" s="92">
        <f t="shared" si="47"/>
        <v>0.55195154670969304</v>
      </c>
      <c r="O508" s="50">
        <v>3.4282997610241601</v>
      </c>
      <c r="P508" s="50">
        <v>6.0105169977776998E-2</v>
      </c>
      <c r="Q508" s="77">
        <v>8.2016337227691083E-2</v>
      </c>
      <c r="R508" s="61"/>
      <c r="Y508">
        <v>21006.2405165659</v>
      </c>
      <c r="Z508">
        <v>220.73124189562799</v>
      </c>
      <c r="AA508">
        <v>34388.988895991097</v>
      </c>
      <c r="AB508">
        <v>790.99798270433303</v>
      </c>
      <c r="AC508">
        <v>66.281947404172797</v>
      </c>
      <c r="AD508">
        <v>7.18005265488845</v>
      </c>
      <c r="AE508">
        <v>185971.55615773299</v>
      </c>
      <c r="AF508">
        <v>8748.0464705059203</v>
      </c>
      <c r="AG508">
        <v>0.65156883141997202</v>
      </c>
      <c r="AH508">
        <v>3.4957618676456997E-2</v>
      </c>
      <c r="AI508">
        <v>863.74210643752895</v>
      </c>
      <c r="AJ508">
        <v>95.112733821670204</v>
      </c>
      <c r="AK508">
        <v>121.965127105991</v>
      </c>
      <c r="AL508">
        <v>24.067173785842002</v>
      </c>
      <c r="AM508">
        <v>0.25838107033630398</v>
      </c>
      <c r="AN508">
        <v>3.7427361581454002E-2</v>
      </c>
      <c r="AO508">
        <v>0.44657070804334997</v>
      </c>
      <c r="AP508">
        <v>4.8472401576174003E-2</v>
      </c>
      <c r="AQ508">
        <v>1.7098488511961301</v>
      </c>
      <c r="AR508">
        <v>0.18430318364200199</v>
      </c>
      <c r="AS508">
        <v>125.259982142626</v>
      </c>
      <c r="AT508">
        <v>1.6313348788227799</v>
      </c>
      <c r="AU508">
        <v>16.979248244541299</v>
      </c>
      <c r="AV508">
        <v>0.15685995136445299</v>
      </c>
      <c r="AW508">
        <v>3.0853027824353099</v>
      </c>
      <c r="AX508">
        <v>0.60219117716180004</v>
      </c>
    </row>
    <row r="509" spans="1:51" s="121" customFormat="1" x14ac:dyDescent="0.25">
      <c r="A509" s="121" t="s">
        <v>507</v>
      </c>
      <c r="B509" s="121">
        <v>110.343941001855</v>
      </c>
      <c r="C509" s="121">
        <v>128.506577748425</v>
      </c>
      <c r="D509" s="122">
        <v>59.136668007793197</v>
      </c>
      <c r="E509" s="121">
        <v>10.799335517875701</v>
      </c>
      <c r="F509" s="123">
        <f t="shared" si="44"/>
        <v>60.76176040594202</v>
      </c>
      <c r="G509" s="123">
        <f t="shared" si="45"/>
        <v>10.799335517875701</v>
      </c>
      <c r="H509" s="121">
        <v>1.24229100635741</v>
      </c>
      <c r="I509" s="121">
        <v>0.246627380826557</v>
      </c>
      <c r="J509" s="124">
        <v>0.91986105804303187</v>
      </c>
      <c r="K509" s="122">
        <v>48.0683146140709</v>
      </c>
      <c r="L509" s="121">
        <v>3.4261418946782598</v>
      </c>
      <c r="M509" s="32">
        <f t="shared" si="46"/>
        <v>49.389245523821479</v>
      </c>
      <c r="N509" s="92">
        <f t="shared" si="47"/>
        <v>3.4261418946782598</v>
      </c>
      <c r="O509" s="50">
        <v>0.80451047736699899</v>
      </c>
      <c r="P509" s="50">
        <v>0.20370024329231601</v>
      </c>
      <c r="Q509" s="77">
        <v>0.28150532024369151</v>
      </c>
      <c r="R509" s="125" t="s">
        <v>337</v>
      </c>
      <c r="Y509" s="121">
        <v>20680.177069109999</v>
      </c>
      <c r="Z509" s="121">
        <v>212.326048263686</v>
      </c>
      <c r="AA509" s="121">
        <v>30893.699922514501</v>
      </c>
      <c r="AB509" s="121">
        <v>748.88741664144004</v>
      </c>
      <c r="AC509" s="121">
        <v>41.533666941881101</v>
      </c>
      <c r="AD509" s="121">
        <v>3.8286386598472699</v>
      </c>
      <c r="AE509" s="121">
        <v>188188.34664429299</v>
      </c>
      <c r="AF509" s="121">
        <v>8855.4854415744503</v>
      </c>
      <c r="AG509" s="121">
        <v>8.6676738157290007E-3</v>
      </c>
      <c r="AH509" s="121">
        <v>3.9993620991219999E-3</v>
      </c>
      <c r="AI509" s="121">
        <v>650.15441378892501</v>
      </c>
      <c r="AJ509" s="121">
        <v>72.570041023405096</v>
      </c>
      <c r="AK509" s="121">
        <v>1.4568860936122601</v>
      </c>
      <c r="AL509" s="121">
        <v>0.21598245315798301</v>
      </c>
      <c r="AM509" s="121">
        <v>1.220251058263E-3</v>
      </c>
      <c r="AN509" s="121">
        <v>2.5999452119429998E-3</v>
      </c>
      <c r="AO509" s="121">
        <v>0.136356170822103</v>
      </c>
      <c r="AP509" s="121">
        <v>2.6728418386261998E-2</v>
      </c>
      <c r="AQ509" s="121">
        <v>1.43710106070678</v>
      </c>
      <c r="AR509" s="121">
        <v>9.8841600278468E-2</v>
      </c>
      <c r="AS509" s="121">
        <v>106.055792805819</v>
      </c>
      <c r="AT509" s="121">
        <v>1.43432178911466</v>
      </c>
      <c r="AU509" s="121">
        <v>15.2539723053178</v>
      </c>
      <c r="AV509" s="121">
        <v>0.13431008246828799</v>
      </c>
      <c r="AW509" s="121">
        <v>3.4879776253715002E-2</v>
      </c>
      <c r="AX509" s="121">
        <v>1.5697838271288001E-2</v>
      </c>
      <c r="AY509"/>
    </row>
    <row r="510" spans="1:51" x14ac:dyDescent="0.25">
      <c r="A510" t="s">
        <v>508</v>
      </c>
      <c r="B510">
        <v>1253.78427099488</v>
      </c>
      <c r="C510">
        <v>5604.7826231198096</v>
      </c>
      <c r="D510" s="63">
        <v>2.94348290974352</v>
      </c>
      <c r="E510">
        <v>1.19684476885013</v>
      </c>
      <c r="F510" s="31">
        <f t="shared" si="44"/>
        <v>3.0243706543840325</v>
      </c>
      <c r="G510" s="31">
        <f t="shared" si="45"/>
        <v>1.19684476885013</v>
      </c>
      <c r="H510">
        <v>0.32043730507035201</v>
      </c>
      <c r="I510">
        <v>0.129197030141601</v>
      </c>
      <c r="J510" s="64">
        <v>0.99159231599054165</v>
      </c>
      <c r="K510" s="63">
        <v>9.1765104422382304</v>
      </c>
      <c r="L510">
        <v>1.86936333359416</v>
      </c>
      <c r="M510" s="32">
        <f t="shared" si="46"/>
        <v>9.4286835501185955</v>
      </c>
      <c r="N510" s="92">
        <f t="shared" si="47"/>
        <v>1.86936333359416</v>
      </c>
      <c r="O510" s="50">
        <v>3.11637535886954</v>
      </c>
      <c r="P510" s="50">
        <v>0.69108055582519401</v>
      </c>
      <c r="Q510" s="77">
        <v>0.91862285168272706</v>
      </c>
      <c r="R510" s="61"/>
      <c r="Y510">
        <v>19489.398071089701</v>
      </c>
      <c r="Z510">
        <v>201.75876140537301</v>
      </c>
      <c r="AA510">
        <v>36078.8154777319</v>
      </c>
      <c r="AB510">
        <v>830.13659983586194</v>
      </c>
      <c r="AC510">
        <v>141.72624918435599</v>
      </c>
      <c r="AD510">
        <v>13.9392681387989</v>
      </c>
      <c r="AE510">
        <v>184351.8307014</v>
      </c>
      <c r="AF510">
        <v>8677.2785404638307</v>
      </c>
      <c r="AG510">
        <v>2.2886613914583999E-2</v>
      </c>
      <c r="AH510">
        <v>6.3650153152310001E-3</v>
      </c>
      <c r="AI510">
        <v>823.53471985735803</v>
      </c>
      <c r="AJ510">
        <v>91.338356339313904</v>
      </c>
      <c r="AK510">
        <v>55.476582833180899</v>
      </c>
      <c r="AL510">
        <v>1.94759262726325</v>
      </c>
      <c r="AM510">
        <v>0.46039518985661099</v>
      </c>
      <c r="AN510">
        <v>4.9731121810157E-2</v>
      </c>
      <c r="AO510">
        <v>0.51198565337083402</v>
      </c>
      <c r="AP510">
        <v>6.1218256329102001E-2</v>
      </c>
      <c r="AQ510">
        <v>1.4915103194869499</v>
      </c>
      <c r="AR510">
        <v>0.123512552961763</v>
      </c>
      <c r="AS510">
        <v>193.24845699921201</v>
      </c>
      <c r="AT510">
        <v>2.62944071290601</v>
      </c>
      <c r="AU510">
        <v>31.4809746125689</v>
      </c>
      <c r="AV510">
        <v>0.24150927888151599</v>
      </c>
      <c r="AW510">
        <v>1.45711974929403</v>
      </c>
      <c r="AX510">
        <v>0.43140000751320601</v>
      </c>
    </row>
    <row r="511" spans="1:51" x14ac:dyDescent="0.25">
      <c r="A511" t="s">
        <v>509</v>
      </c>
      <c r="B511">
        <v>3495.9545886400601</v>
      </c>
      <c r="C511">
        <v>17595.304528861499</v>
      </c>
      <c r="D511" s="63">
        <v>0.37758657030821202</v>
      </c>
      <c r="E511">
        <v>9.8594409907602001E-2</v>
      </c>
      <c r="F511" s="31">
        <f t="shared" si="44"/>
        <v>0.38796275628084909</v>
      </c>
      <c r="G511" s="31">
        <f t="shared" si="45"/>
        <v>9.8594409907602001E-2</v>
      </c>
      <c r="H511">
        <v>0.28653525099656002</v>
      </c>
      <c r="I511">
        <v>5.0994021004559997E-3</v>
      </c>
      <c r="J511" s="64">
        <v>6.8156212301775154E-2</v>
      </c>
      <c r="K511" s="63">
        <v>1.31697597593883</v>
      </c>
      <c r="L511">
        <v>0.31314075504039002</v>
      </c>
      <c r="M511" s="32">
        <f t="shared" si="46"/>
        <v>1.3531668490323354</v>
      </c>
      <c r="N511" s="92">
        <f t="shared" si="47"/>
        <v>0.31314075504039002</v>
      </c>
      <c r="O511" s="50">
        <v>3.4901678792425201</v>
      </c>
      <c r="P511" s="50">
        <v>6.1602992375629002E-2</v>
      </c>
      <c r="Q511" s="77">
        <v>7.423244233822153E-2</v>
      </c>
      <c r="R511" s="61"/>
      <c r="Y511">
        <v>20702.496336219701</v>
      </c>
      <c r="Z511">
        <v>231.22908507824101</v>
      </c>
      <c r="AA511">
        <v>32924.4842810154</v>
      </c>
      <c r="AB511">
        <v>757.24051086964596</v>
      </c>
      <c r="AC511">
        <v>56.555009508382597</v>
      </c>
      <c r="AD511">
        <v>10.1025731450978</v>
      </c>
      <c r="AE511">
        <v>184771.16639488499</v>
      </c>
      <c r="AF511">
        <v>8725.2068855289399</v>
      </c>
      <c r="AG511">
        <v>0.24102296392644701</v>
      </c>
      <c r="AH511">
        <v>2.0692276372165998E-2</v>
      </c>
      <c r="AI511">
        <v>614.492588570718</v>
      </c>
      <c r="AJ511">
        <v>67.776905560789899</v>
      </c>
      <c r="AK511">
        <v>167.980885654129</v>
      </c>
      <c r="AL511">
        <v>30.820737840382801</v>
      </c>
      <c r="AM511">
        <v>5.8844335250388999E-2</v>
      </c>
      <c r="AN511">
        <v>1.7580293559773998E-2</v>
      </c>
      <c r="AO511">
        <v>0.23451416122546601</v>
      </c>
      <c r="AP511">
        <v>3.4300468079571003E-2</v>
      </c>
      <c r="AQ511">
        <v>1.4976025081556501</v>
      </c>
      <c r="AR511">
        <v>0.222512816617113</v>
      </c>
      <c r="AS511">
        <v>87.869343100319597</v>
      </c>
      <c r="AT511">
        <v>1.2224745718748899</v>
      </c>
      <c r="AU511">
        <v>12.5113235702359</v>
      </c>
      <c r="AV511">
        <v>0.114426583314261</v>
      </c>
      <c r="AW511">
        <v>4.5180503725494399</v>
      </c>
      <c r="AX511">
        <v>0.82760657013807204</v>
      </c>
    </row>
    <row r="512" spans="1:51" x14ac:dyDescent="0.25">
      <c r="A512" t="s">
        <v>510</v>
      </c>
      <c r="B512">
        <v>35.204977442862699</v>
      </c>
      <c r="C512">
        <v>32.137297157656903</v>
      </c>
      <c r="D512" s="63">
        <v>135.31886963564099</v>
      </c>
      <c r="E512">
        <v>15.076628068759801</v>
      </c>
      <c r="F512" s="31">
        <f t="shared" si="44"/>
        <v>139.03747052708775</v>
      </c>
      <c r="G512" s="31">
        <f t="shared" si="45"/>
        <v>15.076628068759801</v>
      </c>
      <c r="H512">
        <v>1.5802970544494701</v>
      </c>
      <c r="I512">
        <v>0.26864752025310801</v>
      </c>
      <c r="J512" s="64">
        <v>0.65539293324043801</v>
      </c>
      <c r="K512" s="63">
        <v>85.115266696340697</v>
      </c>
      <c r="L512">
        <v>9.3456370203680805</v>
      </c>
      <c r="M512" s="32">
        <f t="shared" si="46"/>
        <v>87.454258349647972</v>
      </c>
      <c r="N512" s="92">
        <f t="shared" si="47"/>
        <v>9.3456370203680805</v>
      </c>
      <c r="O512" s="50">
        <v>0.63037083961058604</v>
      </c>
      <c r="P512" s="50">
        <v>0.11607546970935501</v>
      </c>
      <c r="Q512" s="77">
        <v>0.59628942876529301</v>
      </c>
      <c r="R512" s="61"/>
      <c r="Y512">
        <v>21286.896793124401</v>
      </c>
      <c r="Z512">
        <v>205.111531173217</v>
      </c>
      <c r="AA512">
        <v>37934.455562482101</v>
      </c>
      <c r="AB512">
        <v>749.47110345922295</v>
      </c>
      <c r="AC512">
        <v>146.12017799933</v>
      </c>
      <c r="AD512">
        <v>10.988964531906401</v>
      </c>
      <c r="AE512">
        <v>180433.31968111399</v>
      </c>
      <c r="AF512">
        <v>8721.2133004684292</v>
      </c>
      <c r="AG512">
        <v>2.7221739420245999E-2</v>
      </c>
      <c r="AH512">
        <v>6.8943980723960002E-3</v>
      </c>
      <c r="AI512">
        <v>592.19114462764105</v>
      </c>
      <c r="AJ512">
        <v>47.845441772150302</v>
      </c>
      <c r="AK512">
        <v>0.50754882132850199</v>
      </c>
      <c r="AL512">
        <v>0.12325623928998899</v>
      </c>
      <c r="AM512">
        <v>0.43611453967389602</v>
      </c>
      <c r="AN512">
        <v>4.8155379667924998E-2</v>
      </c>
      <c r="AO512">
        <v>0.392172673126718</v>
      </c>
      <c r="AP512">
        <v>4.4851947616718998E-2</v>
      </c>
      <c r="AQ512">
        <v>1.6154992893258899</v>
      </c>
      <c r="AR512">
        <v>0.10385273849608399</v>
      </c>
      <c r="AS512">
        <v>60.660340507326403</v>
      </c>
      <c r="AT512">
        <v>0.76735661121786802</v>
      </c>
      <c r="AU512">
        <v>8.2042628003041393</v>
      </c>
      <c r="AV512">
        <v>7.9545935899069997E-2</v>
      </c>
      <c r="AW512">
        <v>8.2909638119890005E-3</v>
      </c>
      <c r="AX512">
        <v>9.99188593751E-4</v>
      </c>
    </row>
    <row r="513" spans="1:51" s="121" customFormat="1" x14ac:dyDescent="0.25">
      <c r="A513" s="121" t="s">
        <v>511</v>
      </c>
      <c r="B513" s="121">
        <v>128.291299177892</v>
      </c>
      <c r="C513" s="121">
        <v>180.268829325323</v>
      </c>
      <c r="D513" s="122">
        <v>54.865201203712303</v>
      </c>
      <c r="E513" s="121">
        <v>3.44618900849188</v>
      </c>
      <c r="F513" s="123">
        <f t="shared" si="44"/>
        <v>56.3729124834095</v>
      </c>
      <c r="G513" s="123">
        <f t="shared" si="45"/>
        <v>3.44618900849188</v>
      </c>
      <c r="H513" s="121">
        <v>1.0273720855539401</v>
      </c>
      <c r="I513" s="121">
        <v>9.2967213222455006E-2</v>
      </c>
      <c r="J513" s="124">
        <v>0.69412880220117457</v>
      </c>
      <c r="K513" s="122">
        <v>53.330119197472897</v>
      </c>
      <c r="L513" s="121">
        <v>2.9867366775667201</v>
      </c>
      <c r="M513" s="32">
        <f t="shared" si="46"/>
        <v>54.795645988545438</v>
      </c>
      <c r="N513" s="92">
        <f t="shared" si="47"/>
        <v>2.9867366775667201</v>
      </c>
      <c r="O513" s="50">
        <v>0.97229873678990397</v>
      </c>
      <c r="P513" s="50">
        <v>8.1619601414318996E-2</v>
      </c>
      <c r="Q513" s="77">
        <v>0.6671594358144376</v>
      </c>
      <c r="R513" s="125" t="s">
        <v>337</v>
      </c>
      <c r="Y513" s="121">
        <v>18555.486889657201</v>
      </c>
      <c r="Z513" s="121">
        <v>276.19637491998401</v>
      </c>
      <c r="AA513" s="121">
        <v>36132.4545179056</v>
      </c>
      <c r="AB513" s="121">
        <v>832.45429541179305</v>
      </c>
      <c r="AC513" s="121">
        <v>31.780912544869199</v>
      </c>
      <c r="AD513" s="121">
        <v>3.29797637250971</v>
      </c>
      <c r="AE513" s="121">
        <v>189114.106130792</v>
      </c>
      <c r="AF513" s="121">
        <v>9090.5491428096902</v>
      </c>
      <c r="AG513" s="121">
        <v>1.5721631443948E-2</v>
      </c>
      <c r="AH513" s="121">
        <v>5.1862793359280001E-3</v>
      </c>
      <c r="AI513" s="121">
        <v>691.89129303329901</v>
      </c>
      <c r="AJ513" s="121">
        <v>75.793276446388106</v>
      </c>
      <c r="AK513" s="121">
        <v>1.99542948817961</v>
      </c>
      <c r="AL513" s="121">
        <v>0.24510188397507099</v>
      </c>
      <c r="AM513" s="121">
        <v>8.8303839315530003E-3</v>
      </c>
      <c r="AN513" s="121">
        <v>6.733093745102E-3</v>
      </c>
      <c r="AO513" s="121">
        <v>0.101435107912471</v>
      </c>
      <c r="AP513" s="121">
        <v>2.2162078261584998E-2</v>
      </c>
      <c r="AQ513" s="121">
        <v>1.2072227081351901</v>
      </c>
      <c r="AR513" s="121">
        <v>9.7591845766893004E-2</v>
      </c>
      <c r="AS513" s="121">
        <v>122.372671686004</v>
      </c>
      <c r="AT513" s="121">
        <v>1.66746096334794</v>
      </c>
      <c r="AU513" s="121">
        <v>18.1587013977555</v>
      </c>
      <c r="AV513" s="121">
        <v>0.170953649156591</v>
      </c>
      <c r="AW513" s="121">
        <v>4.5292058308548003E-2</v>
      </c>
      <c r="AX513" s="121">
        <v>3.374983922745E-3</v>
      </c>
      <c r="AY513"/>
    </row>
    <row r="514" spans="1:51" x14ac:dyDescent="0.25">
      <c r="A514" t="s">
        <v>512</v>
      </c>
      <c r="B514">
        <v>632.06685093382202</v>
      </c>
      <c r="C514">
        <v>2891.0031108882499</v>
      </c>
      <c r="D514" s="63">
        <v>2.4520962644725799</v>
      </c>
      <c r="E514">
        <v>0.42185923931331498</v>
      </c>
      <c r="F514" s="31">
        <f t="shared" si="44"/>
        <v>2.519480564825761</v>
      </c>
      <c r="G514" s="31">
        <f t="shared" si="45"/>
        <v>0.42185923931331498</v>
      </c>
      <c r="H514">
        <v>0.31621917229516899</v>
      </c>
      <c r="I514">
        <v>4.8995842025963E-2</v>
      </c>
      <c r="J514" s="64">
        <v>0.90061873828032302</v>
      </c>
      <c r="K514" s="63">
        <v>7.7611106947141604</v>
      </c>
      <c r="L514">
        <v>1.10780844760819</v>
      </c>
      <c r="M514" s="32">
        <f t="shared" si="46"/>
        <v>7.9743882163612936</v>
      </c>
      <c r="N514" s="92">
        <f t="shared" si="47"/>
        <v>1.10780844760819</v>
      </c>
      <c r="O514" s="50">
        <v>3.1616587792365398</v>
      </c>
      <c r="P514" s="50">
        <v>0.52266395097967699</v>
      </c>
      <c r="Q514" s="77">
        <v>0.86344214867467639</v>
      </c>
      <c r="R514" s="61"/>
      <c r="Y514">
        <v>22524.235610968099</v>
      </c>
      <c r="Z514">
        <v>304.130292886939</v>
      </c>
      <c r="AA514">
        <v>23926.3996865464</v>
      </c>
      <c r="AB514">
        <v>555.18971863861896</v>
      </c>
      <c r="AC514">
        <v>47.125067249807699</v>
      </c>
      <c r="AD514">
        <v>3.95712463937517</v>
      </c>
      <c r="AE514">
        <v>189635.219542796</v>
      </c>
      <c r="AF514">
        <v>9022.36620365626</v>
      </c>
      <c r="AG514">
        <v>4.5301931133249996E-3</v>
      </c>
      <c r="AH514">
        <v>2.7575772239050002E-3</v>
      </c>
      <c r="AI514">
        <v>596.23252866624603</v>
      </c>
      <c r="AJ514">
        <v>66.073858145338704</v>
      </c>
      <c r="AK514">
        <v>26.8079178123308</v>
      </c>
      <c r="AL514">
        <v>1.1210259969230101</v>
      </c>
      <c r="AM514">
        <v>2.370235345147E-3</v>
      </c>
      <c r="AN514">
        <v>3.4563928743540002E-3</v>
      </c>
      <c r="AO514">
        <v>0.14897913232676499</v>
      </c>
      <c r="AP514">
        <v>2.6688956675217999E-2</v>
      </c>
      <c r="AQ514">
        <v>1.55450166583245</v>
      </c>
      <c r="AR514">
        <v>9.4792266908749007E-2</v>
      </c>
      <c r="AS514">
        <v>90.651089317282796</v>
      </c>
      <c r="AT514">
        <v>1.34118138381579</v>
      </c>
      <c r="AU514">
        <v>12.955686944022601</v>
      </c>
      <c r="AV514">
        <v>0.14707084686991501</v>
      </c>
      <c r="AW514">
        <v>0.71298732221073802</v>
      </c>
      <c r="AX514">
        <v>0.36832264335253401</v>
      </c>
    </row>
    <row r="515" spans="1:51" s="121" customFormat="1" x14ac:dyDescent="0.25">
      <c r="A515" s="121" t="s">
        <v>513</v>
      </c>
      <c r="B515" s="121">
        <v>80.520514259252806</v>
      </c>
      <c r="C515" s="121">
        <v>145.56150637368199</v>
      </c>
      <c r="D515" s="122">
        <v>38.641088139103502</v>
      </c>
      <c r="E515" s="121">
        <v>2.5520697201400799</v>
      </c>
      <c r="F515" s="123">
        <f t="shared" si="44"/>
        <v>39.702956193333073</v>
      </c>
      <c r="G515" s="123">
        <f t="shared" si="45"/>
        <v>2.5520697201400799</v>
      </c>
      <c r="H515" s="121">
        <v>0.79794987480384405</v>
      </c>
      <c r="I515" s="121">
        <v>6.9406134653646007E-2</v>
      </c>
      <c r="J515" s="124">
        <v>0.75931318196856734</v>
      </c>
      <c r="K515" s="122">
        <v>48.558102295035198</v>
      </c>
      <c r="L515" s="121">
        <v>3.4307489407963101</v>
      </c>
      <c r="M515" s="32">
        <f t="shared" si="46"/>
        <v>49.892492709080763</v>
      </c>
      <c r="N515" s="92">
        <f t="shared" si="47"/>
        <v>3.4307489407963101</v>
      </c>
      <c r="O515" s="50">
        <v>1.24851915323886</v>
      </c>
      <c r="P515" s="50">
        <v>0.11033383470898001</v>
      </c>
      <c r="Q515" s="77">
        <v>0.79949127546790411</v>
      </c>
      <c r="R515" s="125" t="s">
        <v>337</v>
      </c>
      <c r="Y515" s="121">
        <v>20141.1054420084</v>
      </c>
      <c r="Z515" s="121">
        <v>220.14139576852801</v>
      </c>
      <c r="AA515" s="121">
        <v>38955.356611442803</v>
      </c>
      <c r="AB515" s="121">
        <v>877.48537302538296</v>
      </c>
      <c r="AC515" s="121">
        <v>35.650029163513402</v>
      </c>
      <c r="AD515" s="121">
        <v>3.4997632070634501</v>
      </c>
      <c r="AE515" s="121">
        <v>182553.13071182999</v>
      </c>
      <c r="AF515" s="121">
        <v>8639.6993993302694</v>
      </c>
      <c r="AG515" s="121">
        <v>1.0151911727586E-2</v>
      </c>
      <c r="AH515" s="121">
        <v>4.1634772755339998E-3</v>
      </c>
      <c r="AI515" s="121">
        <v>652.40612206898402</v>
      </c>
      <c r="AJ515" s="121">
        <v>72.098810795017698</v>
      </c>
      <c r="AK515" s="121">
        <v>1.88782846811768</v>
      </c>
      <c r="AL515" s="121">
        <v>0.23789599547729201</v>
      </c>
      <c r="AM515" s="121">
        <v>2.4100833563119998E-3</v>
      </c>
      <c r="AN515" s="121">
        <v>3.514501189264E-3</v>
      </c>
      <c r="AO515" s="121">
        <v>0.101288186041099</v>
      </c>
      <c r="AP515" s="121">
        <v>2.2129908274929E-2</v>
      </c>
      <c r="AQ515" s="121">
        <v>1.2591307780313401</v>
      </c>
      <c r="AR515" s="121">
        <v>8.5486542847927005E-2</v>
      </c>
      <c r="AS515" s="121">
        <v>78.583479458708098</v>
      </c>
      <c r="AT515" s="121">
        <v>1.0685691766235199</v>
      </c>
      <c r="AU515" s="121">
        <v>10.335648098933699</v>
      </c>
      <c r="AV515" s="121">
        <v>9.0568857891346999E-2</v>
      </c>
      <c r="AW515" s="121">
        <v>3.6493359487789E-2</v>
      </c>
      <c r="AX515" s="121">
        <v>3.0282609599269999E-3</v>
      </c>
      <c r="AY515"/>
    </row>
    <row r="516" spans="1:51" x14ac:dyDescent="0.25">
      <c r="A516" t="s">
        <v>514</v>
      </c>
      <c r="B516">
        <v>1213.8796805279201</v>
      </c>
      <c r="C516">
        <v>5832.8647326662003</v>
      </c>
      <c r="D516" s="63">
        <v>1.74077463528304</v>
      </c>
      <c r="E516">
        <v>0.61341312156886696</v>
      </c>
      <c r="F516" s="31">
        <f t="shared" si="44"/>
        <v>1.7886116156539318</v>
      </c>
      <c r="G516" s="31">
        <f t="shared" si="45"/>
        <v>0.61341312156886696</v>
      </c>
      <c r="H516">
        <v>0.30580468224094198</v>
      </c>
      <c r="I516">
        <v>2.2873275742505E-2</v>
      </c>
      <c r="J516" s="64">
        <v>0.21226271898494162</v>
      </c>
      <c r="K516" s="63">
        <v>5.6854498945638001</v>
      </c>
      <c r="L516">
        <v>1.3313197072604599</v>
      </c>
      <c r="M516" s="32">
        <f t="shared" si="46"/>
        <v>5.8416876691116322</v>
      </c>
      <c r="N516" s="92">
        <f t="shared" si="47"/>
        <v>1.3313197072604599</v>
      </c>
      <c r="O516" s="50">
        <v>3.2752151253586601</v>
      </c>
      <c r="P516" s="50">
        <v>0.15492136642496701</v>
      </c>
      <c r="Q516" s="77">
        <v>0.20200120658456391</v>
      </c>
      <c r="R516" s="61"/>
      <c r="Y516">
        <v>19181.5977144178</v>
      </c>
      <c r="Z516">
        <v>224.29234017450301</v>
      </c>
      <c r="AA516">
        <v>42311.998534379702</v>
      </c>
      <c r="AB516">
        <v>959.72757552040298</v>
      </c>
      <c r="AC516">
        <v>49.640665849659399</v>
      </c>
      <c r="AD516">
        <v>6.0964474611833701</v>
      </c>
      <c r="AE516">
        <v>182918.243508641</v>
      </c>
      <c r="AF516">
        <v>8677.0718299197797</v>
      </c>
      <c r="AG516">
        <v>1.5369150621083001E-2</v>
      </c>
      <c r="AH516">
        <v>5.1468829195649999E-3</v>
      </c>
      <c r="AI516">
        <v>786.56153217855501</v>
      </c>
      <c r="AJ516">
        <v>86.103743178352303</v>
      </c>
      <c r="AK516">
        <v>55.252123085757198</v>
      </c>
      <c r="AL516">
        <v>13.348487761004501</v>
      </c>
      <c r="AM516">
        <v>1.1390147153649999E-3</v>
      </c>
      <c r="AN516">
        <v>2.426857846583E-3</v>
      </c>
      <c r="AO516">
        <v>0.107025963112508</v>
      </c>
      <c r="AP516">
        <v>2.2856415336767001E-2</v>
      </c>
      <c r="AQ516">
        <v>1.25647634700189</v>
      </c>
      <c r="AR516">
        <v>9.5101555918525996E-2</v>
      </c>
      <c r="AS516">
        <v>123.52953397223</v>
      </c>
      <c r="AT516">
        <v>1.66934653326052</v>
      </c>
      <c r="AU516">
        <v>18.128753153960702</v>
      </c>
      <c r="AV516">
        <v>0.178043323727718</v>
      </c>
      <c r="AW516">
        <v>1.4757690676467199</v>
      </c>
      <c r="AX516">
        <v>0.35908406107945801</v>
      </c>
    </row>
    <row r="517" spans="1:51" x14ac:dyDescent="0.25">
      <c r="A517" t="s">
        <v>515</v>
      </c>
      <c r="B517">
        <v>11290.9552006958</v>
      </c>
      <c r="C517">
        <v>57418.660795366399</v>
      </c>
      <c r="D517" s="63">
        <v>0.15940457796917301</v>
      </c>
      <c r="E517">
        <v>7.3109419853173999E-2</v>
      </c>
      <c r="F517" s="31">
        <f t="shared" si="44"/>
        <v>0.16378506095231446</v>
      </c>
      <c r="G517" s="31">
        <f t="shared" si="45"/>
        <v>7.3109419853173999E-2</v>
      </c>
      <c r="H517">
        <v>0.285145147685958</v>
      </c>
      <c r="I517">
        <v>1.5862325320774001E-2</v>
      </c>
      <c r="J517" s="64">
        <v>0.12129092808318417</v>
      </c>
      <c r="K517" s="63">
        <v>0.55899117636216999</v>
      </c>
      <c r="L517">
        <v>0.21623195215190499</v>
      </c>
      <c r="M517" s="32">
        <f t="shared" si="46"/>
        <v>0.57435241232525658</v>
      </c>
      <c r="N517" s="92">
        <f t="shared" si="47"/>
        <v>0.21623195215190499</v>
      </c>
      <c r="O517" s="50">
        <v>3.5061496892830002</v>
      </c>
      <c r="P517" s="50">
        <v>0.123825853668817</v>
      </c>
      <c r="Q517" s="77">
        <v>9.1298987353321384E-2</v>
      </c>
      <c r="R517" s="61"/>
      <c r="Y517">
        <v>17752.1243761593</v>
      </c>
      <c r="Z517">
        <v>218.76555311320101</v>
      </c>
      <c r="AA517">
        <v>46368.2192776702</v>
      </c>
      <c r="AB517">
        <v>1069.9607669648301</v>
      </c>
      <c r="AC517">
        <v>9561.9289950069306</v>
      </c>
      <c r="AD517">
        <v>2093.4525551787401</v>
      </c>
      <c r="AE517">
        <v>182001.03850935001</v>
      </c>
      <c r="AF517">
        <v>8850.1886497633004</v>
      </c>
      <c r="AG517">
        <v>1.3817769448754E-2</v>
      </c>
      <c r="AH517">
        <v>4.9103233535819999E-3</v>
      </c>
      <c r="AI517">
        <v>735.99121708602604</v>
      </c>
      <c r="AJ517">
        <v>81.204977445826003</v>
      </c>
      <c r="AK517">
        <v>538.46033259751096</v>
      </c>
      <c r="AL517">
        <v>152.48037211976299</v>
      </c>
      <c r="AM517">
        <v>7.6978267362040002E-3</v>
      </c>
      <c r="AN517">
        <v>6.3490373662559996E-3</v>
      </c>
      <c r="AO517">
        <v>8.0284400962147007E-2</v>
      </c>
      <c r="AP517">
        <v>1.9890207770206E-2</v>
      </c>
      <c r="AQ517">
        <v>1.3004463415982299</v>
      </c>
      <c r="AR517">
        <v>8.7835590422100998E-2</v>
      </c>
      <c r="AS517">
        <v>114.893915226033</v>
      </c>
      <c r="AT517">
        <v>1.53728686810952</v>
      </c>
      <c r="AU517">
        <v>17.218339814492499</v>
      </c>
      <c r="AV517">
        <v>0.17031920637096101</v>
      </c>
      <c r="AW517">
        <v>14.7003280815719</v>
      </c>
      <c r="AX517">
        <v>4.0978116038483003</v>
      </c>
    </row>
    <row r="518" spans="1:51" x14ac:dyDescent="0.25">
      <c r="A518" t="s">
        <v>516</v>
      </c>
      <c r="B518">
        <v>53.4990502850901</v>
      </c>
      <c r="C518">
        <v>55.462424199122303</v>
      </c>
      <c r="D518" s="63">
        <v>102.78124851961</v>
      </c>
      <c r="E518">
        <v>15.535653475072101</v>
      </c>
      <c r="F518" s="31">
        <f t="shared" si="44"/>
        <v>105.60570636054636</v>
      </c>
      <c r="G518" s="31">
        <f t="shared" si="45"/>
        <v>15.535653475072101</v>
      </c>
      <c r="H518">
        <v>1.39837408147098</v>
      </c>
      <c r="I518">
        <v>0.24586997658326601</v>
      </c>
      <c r="J518" s="64">
        <v>0.85967342713510475</v>
      </c>
      <c r="K518" s="63">
        <v>73.327306882620405</v>
      </c>
      <c r="L518">
        <v>6.3225431916895696</v>
      </c>
      <c r="M518" s="32">
        <f t="shared" si="46"/>
        <v>75.342362059147561</v>
      </c>
      <c r="N518" s="92">
        <f t="shared" si="47"/>
        <v>6.3225431916895696</v>
      </c>
      <c r="O518" s="50">
        <v>0.71551947098357704</v>
      </c>
      <c r="P518" s="50">
        <v>0.16875493024403199</v>
      </c>
      <c r="Q518" s="77">
        <v>0.36558726311517703</v>
      </c>
      <c r="R518" s="61"/>
      <c r="Y518">
        <v>20170.5420444786</v>
      </c>
      <c r="Z518">
        <v>224.938038584504</v>
      </c>
      <c r="AA518">
        <v>31303.770308141098</v>
      </c>
      <c r="AB518">
        <v>704.81915162021198</v>
      </c>
      <c r="AC518">
        <v>37.477672952781099</v>
      </c>
      <c r="AD518">
        <v>3.6807743063084</v>
      </c>
      <c r="AE518">
        <v>186618.92765287199</v>
      </c>
      <c r="AF518">
        <v>8836.9235550340909</v>
      </c>
      <c r="AG518">
        <v>4.2023066540620001E-3</v>
      </c>
      <c r="AH518">
        <v>2.7821684533820001E-3</v>
      </c>
      <c r="AI518">
        <v>589.33205206080004</v>
      </c>
      <c r="AJ518">
        <v>65.784045924194501</v>
      </c>
      <c r="AK518">
        <v>0.602402600771619</v>
      </c>
      <c r="AL518">
        <v>0.13740013107489699</v>
      </c>
      <c r="AM518">
        <v>2.600762536485E-3</v>
      </c>
      <c r="AN518">
        <v>3.792558877075E-3</v>
      </c>
      <c r="AO518">
        <v>9.5125915578340006E-2</v>
      </c>
      <c r="AP518">
        <v>2.2263806448488001E-2</v>
      </c>
      <c r="AQ518">
        <v>1.4614327119274999</v>
      </c>
      <c r="AR518">
        <v>0.100622659273674</v>
      </c>
      <c r="AS518">
        <v>78.675356570742096</v>
      </c>
      <c r="AT518">
        <v>1.0605515965707799</v>
      </c>
      <c r="AU518">
        <v>11.276424241753</v>
      </c>
      <c r="AV518">
        <v>0.104598174077655</v>
      </c>
      <c r="AW518">
        <v>1.5001827878369E-2</v>
      </c>
      <c r="AX518">
        <v>2.8686657627820002E-3</v>
      </c>
    </row>
    <row r="519" spans="1:51" x14ac:dyDescent="0.25">
      <c r="A519" t="s">
        <v>517</v>
      </c>
      <c r="B519">
        <v>63.157901113193603</v>
      </c>
      <c r="C519">
        <v>38.305231971344803</v>
      </c>
      <c r="D519" s="63">
        <v>195.76593091787001</v>
      </c>
      <c r="E519">
        <v>26.404687592539702</v>
      </c>
      <c r="F519" s="31">
        <f t="shared" si="44"/>
        <v>201.14563418605601</v>
      </c>
      <c r="G519" s="31">
        <f t="shared" si="45"/>
        <v>26.404687592539702</v>
      </c>
      <c r="H519">
        <v>2.3870449616034199</v>
      </c>
      <c r="I519">
        <v>0.400571021729274</v>
      </c>
      <c r="J519" s="64">
        <v>0.80375741168015968</v>
      </c>
      <c r="K519" s="63">
        <v>81.490067475547704</v>
      </c>
      <c r="L519">
        <v>6.48708574779128</v>
      </c>
      <c r="M519" s="32">
        <f t="shared" si="46"/>
        <v>83.729437626765801</v>
      </c>
      <c r="N519" s="92">
        <f t="shared" si="47"/>
        <v>6.48708574779128</v>
      </c>
      <c r="O519" s="50">
        <v>0.41825888596414401</v>
      </c>
      <c r="P519" s="50">
        <v>7.5344197531151999E-2</v>
      </c>
      <c r="Q519" s="77">
        <v>0.44191661046704644</v>
      </c>
      <c r="R519" s="61"/>
      <c r="Y519">
        <v>19359.776211496901</v>
      </c>
      <c r="Z519">
        <v>205.173848449791</v>
      </c>
      <c r="AA519">
        <v>31202.677714869998</v>
      </c>
      <c r="AB519">
        <v>715.43004328501104</v>
      </c>
      <c r="AC519">
        <v>33.733251795940497</v>
      </c>
      <c r="AD519">
        <v>3.20827150428764</v>
      </c>
      <c r="AE519">
        <v>185330.95803945599</v>
      </c>
      <c r="AF519">
        <v>8725.90534570194</v>
      </c>
      <c r="AG519">
        <v>3.615495542073E-3</v>
      </c>
      <c r="AH519">
        <v>2.536587640944E-3</v>
      </c>
      <c r="AI519">
        <v>704.18747766617196</v>
      </c>
      <c r="AJ519">
        <v>77.865406196697407</v>
      </c>
      <c r="AK519">
        <v>0.41017328330996899</v>
      </c>
      <c r="AL519">
        <v>0.11121771470519901</v>
      </c>
      <c r="AM519">
        <v>2.5129590272369999E-3</v>
      </c>
      <c r="AN519">
        <v>3.6645195140930001E-3</v>
      </c>
      <c r="AO519">
        <v>0.106879569714961</v>
      </c>
      <c r="AP519">
        <v>2.3216593867420001E-2</v>
      </c>
      <c r="AQ519">
        <v>1.32581023741953</v>
      </c>
      <c r="AR519">
        <v>9.3705594518648003E-2</v>
      </c>
      <c r="AS519">
        <v>99.298209800158205</v>
      </c>
      <c r="AT519">
        <v>1.3243571862479799</v>
      </c>
      <c r="AU519">
        <v>14.204450747795001</v>
      </c>
      <c r="AV519">
        <v>0.11495185266449</v>
      </c>
      <c r="AW519">
        <v>1.0004017030902E-2</v>
      </c>
      <c r="AX519">
        <v>1.5217788522379999E-3</v>
      </c>
    </row>
    <row r="520" spans="1:51" x14ac:dyDescent="0.25">
      <c r="A520" t="s">
        <v>518</v>
      </c>
      <c r="B520">
        <v>40.7289330611586</v>
      </c>
      <c r="C520">
        <v>41.834040744097599</v>
      </c>
      <c r="D520" s="63">
        <v>103.44181066942301</v>
      </c>
      <c r="E520">
        <v>13.9887109019128</v>
      </c>
      <c r="F520" s="31">
        <f t="shared" si="44"/>
        <v>106.28442094546148</v>
      </c>
      <c r="G520" s="31">
        <f t="shared" si="45"/>
        <v>13.9887109019128</v>
      </c>
      <c r="H520">
        <v>1.41149747062124</v>
      </c>
      <c r="I520">
        <v>0.30382368920196201</v>
      </c>
      <c r="J520" s="64">
        <v>0.62826092924135457</v>
      </c>
      <c r="K520" s="63">
        <v>74.091603898210096</v>
      </c>
      <c r="L520">
        <v>7.3437219708075796</v>
      </c>
      <c r="M520" s="32">
        <f t="shared" si="46"/>
        <v>76.127662173352803</v>
      </c>
      <c r="N520" s="92">
        <f t="shared" si="47"/>
        <v>7.3437219708075796</v>
      </c>
      <c r="O520" s="50">
        <v>0.71054790265148104</v>
      </c>
      <c r="P520" s="50">
        <v>0.122607964498104</v>
      </c>
      <c r="Q520" s="77">
        <v>0.57440989085944694</v>
      </c>
      <c r="R520" s="61"/>
      <c r="Y520">
        <v>15622.344080536301</v>
      </c>
      <c r="Z520">
        <v>171.883623336125</v>
      </c>
      <c r="AA520">
        <v>49008.839049429604</v>
      </c>
      <c r="AB520">
        <v>1125.2348370914999</v>
      </c>
      <c r="AC520">
        <v>42.509880408758903</v>
      </c>
      <c r="AD520">
        <v>3.9837879219857499</v>
      </c>
      <c r="AE520">
        <v>177409.924793132</v>
      </c>
      <c r="AF520">
        <v>8363.0276418499507</v>
      </c>
      <c r="AG520">
        <v>0.33570053097341102</v>
      </c>
      <c r="AH520">
        <v>3.8126874651003E-2</v>
      </c>
      <c r="AI520">
        <v>532.09161330278505</v>
      </c>
      <c r="AJ520">
        <v>59.340017627216902</v>
      </c>
      <c r="AK520">
        <v>0.65793211156712605</v>
      </c>
      <c r="AL520">
        <v>0.14219759083460301</v>
      </c>
      <c r="AM520">
        <v>0.20025796340614399</v>
      </c>
      <c r="AN520">
        <v>3.3018236603586E-2</v>
      </c>
      <c r="AO520">
        <v>0.28274108628253802</v>
      </c>
      <c r="AP520">
        <v>3.8363569536258003E-2</v>
      </c>
      <c r="AQ520">
        <v>1.5597018797701101</v>
      </c>
      <c r="AR520">
        <v>0.10160993801356</v>
      </c>
      <c r="AS520">
        <v>62.597217322760002</v>
      </c>
      <c r="AT520">
        <v>0.85321640410064203</v>
      </c>
      <c r="AU520">
        <v>8.4369330144892292</v>
      </c>
      <c r="AV520">
        <v>7.7903218324369E-2</v>
      </c>
      <c r="AW520">
        <v>1.1074449808274E-2</v>
      </c>
      <c r="AX520">
        <v>1.6764655167989999E-3</v>
      </c>
    </row>
    <row r="521" spans="1:51" x14ac:dyDescent="0.25">
      <c r="A521" t="s">
        <v>519</v>
      </c>
      <c r="B521">
        <v>104.729414980927</v>
      </c>
      <c r="C521">
        <v>173.99377765860299</v>
      </c>
      <c r="D521" s="63">
        <v>55.625075227035303</v>
      </c>
      <c r="E521">
        <v>6.0415329528974997</v>
      </c>
      <c r="F521" s="31">
        <f t="shared" si="44"/>
        <v>57.153668060266931</v>
      </c>
      <c r="G521" s="31">
        <f t="shared" si="45"/>
        <v>6.0415329528974997</v>
      </c>
      <c r="H521">
        <v>0.87065171234900796</v>
      </c>
      <c r="I521">
        <v>0.117788121559512</v>
      </c>
      <c r="J521" s="64">
        <v>0.8028224341321174</v>
      </c>
      <c r="K521" s="63">
        <v>63.693937112930698</v>
      </c>
      <c r="L521">
        <v>6.0440553887451598</v>
      </c>
      <c r="M521" s="32">
        <f t="shared" si="46"/>
        <v>65.444264557770026</v>
      </c>
      <c r="N521" s="92">
        <f t="shared" si="47"/>
        <v>6.0440553887451598</v>
      </c>
      <c r="O521" s="50">
        <v>1.1493827557757501</v>
      </c>
      <c r="P521" s="50">
        <v>0.17502828186467501</v>
      </c>
      <c r="Q521" s="77">
        <v>0.6231416621084761</v>
      </c>
      <c r="R521" s="61"/>
      <c r="Y521">
        <v>18078.875351818599</v>
      </c>
      <c r="Z521">
        <v>305.75898782544402</v>
      </c>
      <c r="AA521">
        <v>39976.4792793452</v>
      </c>
      <c r="AB521">
        <v>949.56905415723998</v>
      </c>
      <c r="AC521">
        <v>1030.0621700684801</v>
      </c>
      <c r="AD521">
        <v>74.855805075190901</v>
      </c>
      <c r="AE521">
        <v>184858.546078079</v>
      </c>
      <c r="AF521">
        <v>9092.9436083818091</v>
      </c>
      <c r="AG521">
        <v>0.14000837177964201</v>
      </c>
      <c r="AH521">
        <v>1.7101689756792E-2</v>
      </c>
      <c r="AI521">
        <v>762.59928468092698</v>
      </c>
      <c r="AJ521">
        <v>84.102630070550006</v>
      </c>
      <c r="AK521">
        <v>1.6099370778136199</v>
      </c>
      <c r="AL521">
        <v>0.21631742116563599</v>
      </c>
      <c r="AM521">
        <v>2.3462302888823201</v>
      </c>
      <c r="AN521">
        <v>0.164690478955305</v>
      </c>
      <c r="AO521">
        <v>1.68503111274384</v>
      </c>
      <c r="AP521">
        <v>0.15516680435344901</v>
      </c>
      <c r="AQ521">
        <v>1.7023820271769099</v>
      </c>
      <c r="AR521">
        <v>0.103113614742197</v>
      </c>
      <c r="AS521">
        <v>121.389862061703</v>
      </c>
      <c r="AT521">
        <v>1.98005131978479</v>
      </c>
      <c r="AU521">
        <v>17.283944154865001</v>
      </c>
      <c r="AV521">
        <v>0.18914968587040201</v>
      </c>
      <c r="AW521">
        <v>4.2492686504639998E-2</v>
      </c>
      <c r="AX521">
        <v>1.1694872912706E-2</v>
      </c>
    </row>
    <row r="522" spans="1:51" x14ac:dyDescent="0.25">
      <c r="A522" t="s">
        <v>520</v>
      </c>
      <c r="B522">
        <v>27.159285942941899</v>
      </c>
      <c r="C522">
        <v>39.971580603571198</v>
      </c>
      <c r="D522" s="63">
        <v>66.609333685802895</v>
      </c>
      <c r="E522">
        <v>8.5783205859055496</v>
      </c>
      <c r="F522" s="31">
        <f t="shared" si="44"/>
        <v>68.439777054784912</v>
      </c>
      <c r="G522" s="31">
        <f t="shared" si="45"/>
        <v>8.5783205859055496</v>
      </c>
      <c r="H522">
        <v>0.99350773392951097</v>
      </c>
      <c r="I522">
        <v>0.32306650846210799</v>
      </c>
      <c r="J522" s="64">
        <v>0.39604678973382818</v>
      </c>
      <c r="K522" s="63">
        <v>66.002500635694503</v>
      </c>
      <c r="L522">
        <v>7.9754971696584596</v>
      </c>
      <c r="M522" s="32">
        <f t="shared" si="46"/>
        <v>67.816268060462917</v>
      </c>
      <c r="N522" s="92">
        <f t="shared" si="47"/>
        <v>7.9754971696584596</v>
      </c>
      <c r="O522" s="50">
        <v>1.01391771015285</v>
      </c>
      <c r="P522" s="50">
        <v>0.15776265862484301</v>
      </c>
      <c r="Q522" s="77">
        <v>0.77659728487082924</v>
      </c>
      <c r="R522" s="61"/>
      <c r="Y522">
        <v>16567.978726524201</v>
      </c>
      <c r="Z522">
        <v>227.67829873273601</v>
      </c>
      <c r="AA522">
        <v>46700.350653598602</v>
      </c>
      <c r="AB522">
        <v>1027.78785789327</v>
      </c>
      <c r="AC522">
        <v>42.514394856900701</v>
      </c>
      <c r="AD522">
        <v>4.6248798125827797</v>
      </c>
      <c r="AE522">
        <v>177126.365112525</v>
      </c>
      <c r="AF522">
        <v>8349.4890935326202</v>
      </c>
      <c r="AG522">
        <v>0.10750648354851799</v>
      </c>
      <c r="AH522">
        <v>1.3779120645416001E-2</v>
      </c>
      <c r="AI522">
        <v>480.95962209379599</v>
      </c>
      <c r="AJ522">
        <v>53.705297308182402</v>
      </c>
      <c r="AK522">
        <v>0.60972356853116205</v>
      </c>
      <c r="AL522">
        <v>0.134871827635971</v>
      </c>
      <c r="AM522">
        <v>6.0370581975637001E-2</v>
      </c>
      <c r="AN522">
        <v>1.7838990576259001E-2</v>
      </c>
      <c r="AO522">
        <v>0.24043022054211399</v>
      </c>
      <c r="AP522">
        <v>3.4810888249362001E-2</v>
      </c>
      <c r="AQ522">
        <v>1.7309460826558101</v>
      </c>
      <c r="AR522">
        <v>0.122862385866781</v>
      </c>
      <c r="AS522">
        <v>40.689731268184602</v>
      </c>
      <c r="AT522">
        <v>0.57088868093383305</v>
      </c>
      <c r="AU522">
        <v>4.9074516798264902</v>
      </c>
      <c r="AV522">
        <v>5.3792314930137003E-2</v>
      </c>
      <c r="AW522">
        <v>1.0274524850553E-2</v>
      </c>
      <c r="AX522">
        <v>1.0212018027550001E-3</v>
      </c>
    </row>
    <row r="523" spans="1:51" x14ac:dyDescent="0.25">
      <c r="A523" t="s">
        <v>521</v>
      </c>
      <c r="B523">
        <v>32.1759906216232</v>
      </c>
      <c r="C523">
        <v>27.822922587798701</v>
      </c>
      <c r="D523" s="63">
        <v>148.600620728834</v>
      </c>
      <c r="E523">
        <v>28.282499325397001</v>
      </c>
      <c r="F523" s="31">
        <f t="shared" si="44"/>
        <v>152.68420790481085</v>
      </c>
      <c r="G523" s="31">
        <f t="shared" si="45"/>
        <v>28.282499325397001</v>
      </c>
      <c r="H523">
        <v>1.67948257528645</v>
      </c>
      <c r="I523">
        <v>0.27247003694077698</v>
      </c>
      <c r="J523" s="64">
        <v>0.85240519203984466</v>
      </c>
      <c r="K523" s="63">
        <v>88.542006585253702</v>
      </c>
      <c r="L523">
        <v>11.0907879149577</v>
      </c>
      <c r="M523" s="32">
        <f t="shared" si="46"/>
        <v>90.975166021960149</v>
      </c>
      <c r="N523" s="92">
        <f t="shared" si="47"/>
        <v>11.0907879149577</v>
      </c>
      <c r="O523" s="50">
        <v>0.59561084113356899</v>
      </c>
      <c r="P523" s="50">
        <v>9.6530999252724001E-2</v>
      </c>
      <c r="Q523" s="77">
        <v>0.77287424052456222</v>
      </c>
      <c r="R523" s="61"/>
      <c r="Y523">
        <v>21741.953039441902</v>
      </c>
      <c r="Z523">
        <v>209.49626063187</v>
      </c>
      <c r="AA523">
        <v>36054.428003941801</v>
      </c>
      <c r="AB523">
        <v>705.49794451453204</v>
      </c>
      <c r="AC523">
        <v>183.60134202076401</v>
      </c>
      <c r="AD523">
        <v>16.085147456062401</v>
      </c>
      <c r="AE523">
        <v>182807.647111289</v>
      </c>
      <c r="AF523">
        <v>8889.0806428390006</v>
      </c>
      <c r="AG523">
        <v>4.1910214956955003E-2</v>
      </c>
      <c r="AH523">
        <v>8.5024008475229999E-3</v>
      </c>
      <c r="AI523">
        <v>527.79385064132396</v>
      </c>
      <c r="AJ523">
        <v>42.900967540403201</v>
      </c>
      <c r="AK523">
        <v>0.44256390587171801</v>
      </c>
      <c r="AL523">
        <v>0.11420929801929899</v>
      </c>
      <c r="AM523">
        <v>0.279771216560945</v>
      </c>
      <c r="AN523">
        <v>3.8234596538458003E-2</v>
      </c>
      <c r="AO523">
        <v>0.37707651465033498</v>
      </c>
      <c r="AP523">
        <v>4.365492805487E-2</v>
      </c>
      <c r="AQ523">
        <v>1.5549193029220201</v>
      </c>
      <c r="AR523">
        <v>9.4619748678397994E-2</v>
      </c>
      <c r="AS523">
        <v>55.713186647055799</v>
      </c>
      <c r="AT523">
        <v>0.71063602358106803</v>
      </c>
      <c r="AU523">
        <v>7.6564984387641601</v>
      </c>
      <c r="AV523">
        <v>6.8137996273537005E-2</v>
      </c>
      <c r="AW523">
        <v>7.0799037865369998E-3</v>
      </c>
      <c r="AX523">
        <v>8.42826812615E-4</v>
      </c>
    </row>
    <row r="524" spans="1:51" x14ac:dyDescent="0.25">
      <c r="A524" t="s">
        <v>522</v>
      </c>
      <c r="B524">
        <v>690.11540055297803</v>
      </c>
      <c r="C524">
        <v>3160.2277684621299</v>
      </c>
      <c r="D524" s="63">
        <v>2.5706921080596201</v>
      </c>
      <c r="E524">
        <v>0.82541090275139695</v>
      </c>
      <c r="F524" s="31">
        <f t="shared" si="44"/>
        <v>2.641335455808572</v>
      </c>
      <c r="G524" s="31">
        <f t="shared" si="45"/>
        <v>0.82541090275139695</v>
      </c>
      <c r="H524">
        <v>0.313073410630404</v>
      </c>
      <c r="I524">
        <v>9.1087669944544994E-2</v>
      </c>
      <c r="J524" s="64">
        <v>0.90613576336677115</v>
      </c>
      <c r="K524" s="63">
        <v>8.2045241618581901</v>
      </c>
      <c r="L524">
        <v>1.8950324562401399</v>
      </c>
      <c r="M524" s="32">
        <f t="shared" si="46"/>
        <v>8.4299868112605374</v>
      </c>
      <c r="N524" s="92">
        <f t="shared" si="47"/>
        <v>1.8950324562401399</v>
      </c>
      <c r="O524" s="50">
        <v>3.1912938025870998</v>
      </c>
      <c r="P524" s="50">
        <v>0.511178467859707</v>
      </c>
      <c r="Q524" s="77">
        <v>0.69349368211627227</v>
      </c>
      <c r="R524" s="61"/>
      <c r="Y524">
        <v>21504.5412297078</v>
      </c>
      <c r="Z524">
        <v>228.55575216256199</v>
      </c>
      <c r="AA524">
        <v>35516.115717468201</v>
      </c>
      <c r="AB524">
        <v>796.92311747149597</v>
      </c>
      <c r="AC524">
        <v>36.129795223590698</v>
      </c>
      <c r="AD524">
        <v>3.6645866920597201</v>
      </c>
      <c r="AE524">
        <v>184649.813554981</v>
      </c>
      <c r="AF524">
        <v>8683.8091491905798</v>
      </c>
      <c r="AG524">
        <v>5.3470803452650003E-3</v>
      </c>
      <c r="AH524">
        <v>3.1308916707929999E-3</v>
      </c>
      <c r="AI524">
        <v>788.34360754533498</v>
      </c>
      <c r="AJ524">
        <v>87.217576495611496</v>
      </c>
      <c r="AK524">
        <v>32.5787077218707</v>
      </c>
      <c r="AL524">
        <v>1.3196656869141401</v>
      </c>
      <c r="AM524">
        <v>1.2122722927740001E-3</v>
      </c>
      <c r="AN524">
        <v>2.582945142172E-3</v>
      </c>
      <c r="AO524">
        <v>0.115290355373714</v>
      </c>
      <c r="AP524">
        <v>2.4479680743437E-2</v>
      </c>
      <c r="AQ524">
        <v>1.6736133730067</v>
      </c>
      <c r="AR524">
        <v>0.120565133292281</v>
      </c>
      <c r="AS524">
        <v>108.91814249247101</v>
      </c>
      <c r="AT524">
        <v>1.4632962129542999</v>
      </c>
      <c r="AU524">
        <v>16.0184392043709</v>
      </c>
      <c r="AV524">
        <v>0.13817220706355801</v>
      </c>
      <c r="AW524">
        <v>0.84944520353408903</v>
      </c>
      <c r="AX524">
        <v>0.25291235024969599</v>
      </c>
    </row>
    <row r="525" spans="1:51" x14ac:dyDescent="0.25">
      <c r="A525" t="s">
        <v>523</v>
      </c>
      <c r="B525">
        <v>72.612692815560905</v>
      </c>
      <c r="C525">
        <v>23.892457168939</v>
      </c>
      <c r="D525" s="63">
        <v>403.921956026359</v>
      </c>
      <c r="E525">
        <v>86.016144575059798</v>
      </c>
      <c r="F525" s="31">
        <f t="shared" si="44"/>
        <v>415.02184586285324</v>
      </c>
      <c r="G525" s="31">
        <f t="shared" si="45"/>
        <v>86.016144575059798</v>
      </c>
      <c r="H525">
        <v>4.3862814754514696</v>
      </c>
      <c r="I525">
        <v>0.64734939412410597</v>
      </c>
      <c r="J525" s="64">
        <v>0.69304228984898553</v>
      </c>
      <c r="K525" s="63">
        <v>91.827420870096105</v>
      </c>
      <c r="L525">
        <v>6.9759445569242997</v>
      </c>
      <c r="M525" s="32">
        <f t="shared" si="46"/>
        <v>94.350864422545484</v>
      </c>
      <c r="N525" s="92">
        <f t="shared" si="47"/>
        <v>6.9759445569242997</v>
      </c>
      <c r="O525" s="50">
        <v>0.22723613438165499</v>
      </c>
      <c r="P525" s="50">
        <v>3.3564911944295998E-2</v>
      </c>
      <c r="Q525" s="77">
        <v>0.51430709337747449</v>
      </c>
      <c r="R525" s="61"/>
      <c r="Y525">
        <v>17462.2508857211</v>
      </c>
      <c r="Z525">
        <v>182.18355708550499</v>
      </c>
      <c r="AA525">
        <v>43419.239724897598</v>
      </c>
      <c r="AB525">
        <v>971.09922637033503</v>
      </c>
      <c r="AC525">
        <v>24.514775826089</v>
      </c>
      <c r="AD525">
        <v>2.60319033252566</v>
      </c>
      <c r="AE525">
        <v>183299.46085349299</v>
      </c>
      <c r="AF525">
        <v>8621.2328477534193</v>
      </c>
      <c r="AG525">
        <v>1.1045147548776999E-2</v>
      </c>
      <c r="AH525">
        <v>4.4986058276469997E-3</v>
      </c>
      <c r="AI525">
        <v>961.72787827678803</v>
      </c>
      <c r="AJ525">
        <v>104.727289887021</v>
      </c>
      <c r="AK525">
        <v>0.375694945387332</v>
      </c>
      <c r="AL525">
        <v>0.10787794800188399</v>
      </c>
      <c r="AM525">
        <v>1.211119049807E-3</v>
      </c>
      <c r="AN525">
        <v>2.5804879686990002E-3</v>
      </c>
      <c r="AO525">
        <v>8.8244680543460005E-2</v>
      </c>
      <c r="AP525">
        <v>2.1377506143305001E-2</v>
      </c>
      <c r="AQ525">
        <v>1.2383015765540299</v>
      </c>
      <c r="AR525">
        <v>9.4002277578464993E-2</v>
      </c>
      <c r="AS525">
        <v>136.07053488536701</v>
      </c>
      <c r="AT525">
        <v>2.2204253298436201</v>
      </c>
      <c r="AU525">
        <v>18.928536362485801</v>
      </c>
      <c r="AV525">
        <v>0.309484987734439</v>
      </c>
      <c r="AW525">
        <v>6.4142774630749997E-3</v>
      </c>
      <c r="AX525">
        <v>8.2345987556499997E-4</v>
      </c>
    </row>
    <row r="526" spans="1:51" x14ac:dyDescent="0.25">
      <c r="A526" t="s">
        <v>524</v>
      </c>
      <c r="B526">
        <v>57.194136549651702</v>
      </c>
      <c r="C526">
        <v>28.500868559495402</v>
      </c>
      <c r="D526" s="63">
        <v>250.34867373050801</v>
      </c>
      <c r="E526">
        <v>29.6090723981293</v>
      </c>
      <c r="F526" s="31">
        <f t="shared" si="44"/>
        <v>257.22832624174646</v>
      </c>
      <c r="G526" s="31">
        <f t="shared" si="45"/>
        <v>29.6090723981293</v>
      </c>
      <c r="H526">
        <v>2.89143566634083</v>
      </c>
      <c r="I526">
        <v>0.41466252662375802</v>
      </c>
      <c r="J526" s="64">
        <v>0.82470428507783478</v>
      </c>
      <c r="K526" s="63">
        <v>86.297859359537597</v>
      </c>
      <c r="L526">
        <v>7.2188273604454301</v>
      </c>
      <c r="M526" s="32">
        <f t="shared" si="46"/>
        <v>88.669348994415543</v>
      </c>
      <c r="N526" s="92">
        <f t="shared" si="47"/>
        <v>7.2188273604454301</v>
      </c>
      <c r="O526" s="50">
        <v>0.34386610920135702</v>
      </c>
      <c r="P526" s="50">
        <v>4.9370457552652999E-2</v>
      </c>
      <c r="Q526" s="77">
        <v>0.58262465014905118</v>
      </c>
      <c r="R526" s="61"/>
      <c r="Y526">
        <v>19499.8085661242</v>
      </c>
      <c r="Z526">
        <v>206.77649969365299</v>
      </c>
      <c r="AA526">
        <v>38952.672035816897</v>
      </c>
      <c r="AB526">
        <v>867.06010188305697</v>
      </c>
      <c r="AC526">
        <v>28.439567811974701</v>
      </c>
      <c r="AD526">
        <v>3.1276207408449701</v>
      </c>
      <c r="AE526">
        <v>183880.87618726201</v>
      </c>
      <c r="AF526">
        <v>8645.7820495268206</v>
      </c>
      <c r="AG526">
        <v>2.5381303651453E-2</v>
      </c>
      <c r="AH526">
        <v>6.8426948654430001E-3</v>
      </c>
      <c r="AI526">
        <v>761.75254524105003</v>
      </c>
      <c r="AJ526">
        <v>84.707759059312707</v>
      </c>
      <c r="AK526">
        <v>0.44734470104958002</v>
      </c>
      <c r="AL526">
        <v>0.118143176501214</v>
      </c>
      <c r="AM526">
        <v>0.116313043002262</v>
      </c>
      <c r="AN526">
        <v>2.5398411189956002E-2</v>
      </c>
      <c r="AO526">
        <v>0.19587813334968401</v>
      </c>
      <c r="AP526">
        <v>3.2117953556298998E-2</v>
      </c>
      <c r="AQ526">
        <v>1.2633662220055699</v>
      </c>
      <c r="AR526">
        <v>9.1163630180680993E-2</v>
      </c>
      <c r="AS526">
        <v>100.27784939527101</v>
      </c>
      <c r="AT526">
        <v>1.4267745886929899</v>
      </c>
      <c r="AU526">
        <v>14.0766284990651</v>
      </c>
      <c r="AV526">
        <v>0.17038812877739101</v>
      </c>
      <c r="AW526">
        <v>7.6946913833100001E-3</v>
      </c>
      <c r="AX526">
        <v>9.0481441256600001E-4</v>
      </c>
    </row>
    <row r="527" spans="1:51" x14ac:dyDescent="0.25">
      <c r="A527" t="s">
        <v>525</v>
      </c>
      <c r="B527">
        <v>128.15117334954701</v>
      </c>
      <c r="C527">
        <v>33.499254531283199</v>
      </c>
      <c r="D527" s="63">
        <v>453.028727417634</v>
      </c>
      <c r="E527">
        <v>54.472768929376301</v>
      </c>
      <c r="F527" s="31">
        <f t="shared" ref="F527:F592" si="48">IF(ISNUMBER(D527),(D527*(EXP(B$2*0.00001867)-1)/(EXP(B$3*0.00001867)-1)),"&lt; DL")</f>
        <v>465.47808525044951</v>
      </c>
      <c r="G527" s="31">
        <f t="shared" ref="G527:G592" si="49">E527</f>
        <v>54.472768929376301</v>
      </c>
      <c r="H527">
        <v>5.5604924048673396</v>
      </c>
      <c r="I527">
        <v>0.67709951772232702</v>
      </c>
      <c r="J527" s="64">
        <v>0.98744850525061667</v>
      </c>
      <c r="K527" s="63">
        <v>82.056655180907796</v>
      </c>
      <c r="L527">
        <v>4.5918432581747002</v>
      </c>
      <c r="M527" s="32">
        <f t="shared" ref="M527:M592" si="50">IF(ISNUMBER(K527),(K527*(EXP(B$2*0.00001867)-1)/(EXP(B$3*0.00001867)-1)),"&lt; DL")</f>
        <v>84.311595322858963</v>
      </c>
      <c r="N527" s="92">
        <f t="shared" ref="N527:N592" si="51">L527</f>
        <v>4.5918432581747002</v>
      </c>
      <c r="O527" s="50">
        <v>0.180744731833544</v>
      </c>
      <c r="P527" s="50">
        <v>2.1970951792718001E-2</v>
      </c>
      <c r="Q527" s="77">
        <v>0.46035198646255093</v>
      </c>
      <c r="R527" s="61"/>
      <c r="Y527">
        <v>19852.153168454199</v>
      </c>
      <c r="Z527">
        <v>206.24671737309001</v>
      </c>
      <c r="AA527">
        <v>30214.900599057801</v>
      </c>
      <c r="AB527">
        <v>672.16000690484702</v>
      </c>
      <c r="AC527">
        <v>34.480043155690197</v>
      </c>
      <c r="AD527">
        <v>3.6188758941790198</v>
      </c>
      <c r="AE527">
        <v>187002.651633114</v>
      </c>
      <c r="AF527">
        <v>8797.7716208662005</v>
      </c>
      <c r="AG527">
        <v>3.9250623581920004E-3</v>
      </c>
      <c r="AH527">
        <v>2.6629550357200001E-3</v>
      </c>
      <c r="AI527">
        <v>907.54590100099199</v>
      </c>
      <c r="AJ527">
        <v>99.266271831926701</v>
      </c>
      <c r="AK527">
        <v>0.49170513929110699</v>
      </c>
      <c r="AL527">
        <v>0.122732317991868</v>
      </c>
      <c r="AM527">
        <v>2.8858119023620001E-3</v>
      </c>
      <c r="AN527">
        <v>3.9563873169840003E-3</v>
      </c>
      <c r="AO527">
        <v>0.116175387510862</v>
      </c>
      <c r="AP527">
        <v>2.4400486531257998E-2</v>
      </c>
      <c r="AQ527">
        <v>1.47270664353032</v>
      </c>
      <c r="AR527">
        <v>9.5357227630292002E-2</v>
      </c>
      <c r="AS527">
        <v>198.07444067422401</v>
      </c>
      <c r="AT527">
        <v>3.03283083639504</v>
      </c>
      <c r="AU527">
        <v>29.497719279468502</v>
      </c>
      <c r="AV527">
        <v>0.41411278497069698</v>
      </c>
      <c r="AW527">
        <v>8.8680088994550002E-3</v>
      </c>
      <c r="AX527">
        <v>9.6226029245099999E-4</v>
      </c>
    </row>
    <row r="528" spans="1:51" x14ac:dyDescent="0.25">
      <c r="A528" t="s">
        <v>526</v>
      </c>
      <c r="B528">
        <v>34.839831184065098</v>
      </c>
      <c r="C528">
        <v>25.8523521489419</v>
      </c>
      <c r="D528" s="63">
        <v>158.065983775174</v>
      </c>
      <c r="E528">
        <v>19.559793615449902</v>
      </c>
      <c r="F528" s="31">
        <f t="shared" si="48"/>
        <v>162.40968181046233</v>
      </c>
      <c r="G528" s="31">
        <f t="shared" si="49"/>
        <v>19.559793615449902</v>
      </c>
      <c r="H528">
        <v>1.9365922238200399</v>
      </c>
      <c r="I528">
        <v>0.32107217188904302</v>
      </c>
      <c r="J528" s="64">
        <v>0.74638236079998921</v>
      </c>
      <c r="K528" s="63">
        <v>81.169426858767807</v>
      </c>
      <c r="L528">
        <v>10.862052681654101</v>
      </c>
      <c r="M528" s="32">
        <f t="shared" si="50"/>
        <v>83.3999857149566</v>
      </c>
      <c r="N528" s="92">
        <f t="shared" si="51"/>
        <v>10.862052681654101</v>
      </c>
      <c r="O528" s="50">
        <v>0.511472848475788</v>
      </c>
      <c r="P528" s="50">
        <v>8.3111193481173004E-2</v>
      </c>
      <c r="Q528" s="77">
        <v>0.82353581430454192</v>
      </c>
      <c r="R528" s="61"/>
      <c r="Y528">
        <v>19916.715526561398</v>
      </c>
      <c r="Z528">
        <v>204.48749002557599</v>
      </c>
      <c r="AA528">
        <v>28670.388926260301</v>
      </c>
      <c r="AB528">
        <v>664.55357684759895</v>
      </c>
      <c r="AC528">
        <v>35.372066685915399</v>
      </c>
      <c r="AD528">
        <v>3.3952599429867201</v>
      </c>
      <c r="AE528">
        <v>192267.990727884</v>
      </c>
      <c r="AF528">
        <v>9040.1306400174508</v>
      </c>
      <c r="AG528">
        <v>4.9865304879429997E-3</v>
      </c>
      <c r="AH528">
        <v>3.050432496615E-3</v>
      </c>
      <c r="AI528">
        <v>651.45398102560398</v>
      </c>
      <c r="AJ528">
        <v>72.597316667071894</v>
      </c>
      <c r="AK528">
        <v>0.37480871666520499</v>
      </c>
      <c r="AL528">
        <v>0.10873023837554301</v>
      </c>
      <c r="AM528">
        <v>0.101133115317738</v>
      </c>
      <c r="AN528">
        <v>2.3830881959745E-2</v>
      </c>
      <c r="AO528">
        <v>0.189281587409104</v>
      </c>
      <c r="AP528">
        <v>3.1763123101945998E-2</v>
      </c>
      <c r="AQ528">
        <v>1.4772435938167101</v>
      </c>
      <c r="AR528">
        <v>9.8474603059986995E-2</v>
      </c>
      <c r="AS528">
        <v>62.600183515125103</v>
      </c>
      <c r="AT528">
        <v>0.86990988011609705</v>
      </c>
      <c r="AU528">
        <v>8.2255296109778495</v>
      </c>
      <c r="AV528">
        <v>7.7557650196431002E-2</v>
      </c>
      <c r="AW528">
        <v>7.0665011991350004E-3</v>
      </c>
      <c r="AX528">
        <v>8.7227370958399997E-4</v>
      </c>
    </row>
    <row r="529" spans="1:50" x14ac:dyDescent="0.25">
      <c r="A529" t="s">
        <v>527</v>
      </c>
      <c r="B529">
        <v>60.489742494752498</v>
      </c>
      <c r="C529">
        <v>29.479688926524101</v>
      </c>
      <c r="D529" s="63">
        <v>262.82306105495798</v>
      </c>
      <c r="E529">
        <v>30.389600172443501</v>
      </c>
      <c r="F529" s="31">
        <f t="shared" si="48"/>
        <v>270.04551326552769</v>
      </c>
      <c r="G529" s="31">
        <f t="shared" si="49"/>
        <v>30.389600172443501</v>
      </c>
      <c r="H529">
        <v>2.9693576907905701</v>
      </c>
      <c r="I529">
        <v>0.47462439998210998</v>
      </c>
      <c r="J529" s="64">
        <v>0.72339245061407365</v>
      </c>
      <c r="K529" s="63">
        <v>89.451595058834101</v>
      </c>
      <c r="L529">
        <v>7.2699570015308304</v>
      </c>
      <c r="M529" s="32">
        <f t="shared" si="50"/>
        <v>91.909750244602108</v>
      </c>
      <c r="N529" s="92">
        <f t="shared" si="51"/>
        <v>7.2699570015308304</v>
      </c>
      <c r="O529" s="50">
        <v>0.337472678334578</v>
      </c>
      <c r="P529" s="50">
        <v>4.7495329128237E-2</v>
      </c>
      <c r="Q529" s="77">
        <v>0.57747271599433747</v>
      </c>
      <c r="R529" s="61"/>
      <c r="Y529">
        <v>18032.542893010799</v>
      </c>
      <c r="Z529">
        <v>192.02227361293899</v>
      </c>
      <c r="AA529">
        <v>37226.002101751197</v>
      </c>
      <c r="AB529">
        <v>819.31898923310098</v>
      </c>
      <c r="AC529">
        <v>27.548777849880501</v>
      </c>
      <c r="AD529">
        <v>3.0983310473660199</v>
      </c>
      <c r="AE529">
        <v>184570.71781351601</v>
      </c>
      <c r="AF529">
        <v>8678.2172895199492</v>
      </c>
      <c r="AG529">
        <v>8.5517238628639997E-3</v>
      </c>
      <c r="AH529">
        <v>3.9253882611610001E-3</v>
      </c>
      <c r="AI529">
        <v>776.72524956887901</v>
      </c>
      <c r="AJ529">
        <v>84.965642012423302</v>
      </c>
      <c r="AK529">
        <v>0.42969493580155099</v>
      </c>
      <c r="AL529">
        <v>0.114463596328831</v>
      </c>
      <c r="AM529">
        <v>2.9948759778229998E-3</v>
      </c>
      <c r="AN529">
        <v>4.0243572994570001E-3</v>
      </c>
      <c r="AO529">
        <v>9.5643331007558993E-2</v>
      </c>
      <c r="AP529">
        <v>2.2083941871625001E-2</v>
      </c>
      <c r="AQ529">
        <v>1.25717106699945</v>
      </c>
      <c r="AR529">
        <v>8.9244153371482005E-2</v>
      </c>
      <c r="AS529">
        <v>106.28807939214801</v>
      </c>
      <c r="AT529">
        <v>1.44832914034845</v>
      </c>
      <c r="AU529">
        <v>15.1053460189673</v>
      </c>
      <c r="AV529">
        <v>0.143602686768844</v>
      </c>
      <c r="AW529">
        <v>7.7751527429680001E-3</v>
      </c>
      <c r="AX529">
        <v>8.9904493644700002E-4</v>
      </c>
    </row>
    <row r="530" spans="1:50" x14ac:dyDescent="0.25">
      <c r="A530" t="s">
        <v>528</v>
      </c>
      <c r="B530">
        <v>49.088320367313599</v>
      </c>
      <c r="C530">
        <v>25.2630985852565</v>
      </c>
      <c r="D530" s="63">
        <v>225.98789167167499</v>
      </c>
      <c r="E530">
        <v>79.885970011349002</v>
      </c>
      <c r="F530" s="31">
        <f t="shared" si="48"/>
        <v>232.1981029872824</v>
      </c>
      <c r="G530" s="31">
        <f t="shared" si="49"/>
        <v>79.885970011349002</v>
      </c>
      <c r="H530">
        <v>2.8019666835778101</v>
      </c>
      <c r="I530">
        <v>0.75548909584860302</v>
      </c>
      <c r="J530" s="64">
        <v>0.76274591588964813</v>
      </c>
      <c r="K530" s="63">
        <v>79.627163152289597</v>
      </c>
      <c r="L530">
        <v>7.1546956334085801</v>
      </c>
      <c r="M530" s="32">
        <f t="shared" si="50"/>
        <v>81.815340164695641</v>
      </c>
      <c r="N530" s="92">
        <f t="shared" si="51"/>
        <v>7.1546956334085801</v>
      </c>
      <c r="O530" s="50">
        <v>0.35496694149736302</v>
      </c>
      <c r="P530" s="50">
        <v>5.4421342212112998E-2</v>
      </c>
      <c r="Q530" s="77">
        <v>0.5860687698619339</v>
      </c>
      <c r="R530" s="61"/>
      <c r="Y530">
        <v>19238.122296781199</v>
      </c>
      <c r="Z530">
        <v>200.60345490322601</v>
      </c>
      <c r="AA530">
        <v>29542.631793486598</v>
      </c>
      <c r="AB530">
        <v>666.22994385999698</v>
      </c>
      <c r="AC530">
        <v>38.388626314242899</v>
      </c>
      <c r="AD530">
        <v>3.8058246265714502</v>
      </c>
      <c r="AE530">
        <v>190442.5915253</v>
      </c>
      <c r="AF530">
        <v>8960.6311844383708</v>
      </c>
      <c r="AG530">
        <v>4.7539124109029999E-3</v>
      </c>
      <c r="AH530">
        <v>2.975223941476E-3</v>
      </c>
      <c r="AI530">
        <v>620.14890699002399</v>
      </c>
      <c r="AJ530">
        <v>68.725907432103696</v>
      </c>
      <c r="AK530">
        <v>0.334889561195304</v>
      </c>
      <c r="AL530">
        <v>0.10260760729585899</v>
      </c>
      <c r="AM530" t="s">
        <v>142</v>
      </c>
      <c r="AN530">
        <v>1.2970143632079999E-3</v>
      </c>
      <c r="AO530">
        <v>0.118436485328808</v>
      </c>
      <c r="AP530">
        <v>2.5010447372906999E-2</v>
      </c>
      <c r="AQ530">
        <v>1.5146558593191399</v>
      </c>
      <c r="AR530">
        <v>0.10136456328549</v>
      </c>
      <c r="AS530">
        <v>76.597886389786098</v>
      </c>
      <c r="AT530">
        <v>1.0869331859003599</v>
      </c>
      <c r="AU530">
        <v>11.363593521731501</v>
      </c>
      <c r="AV530">
        <v>0.14524173451890901</v>
      </c>
      <c r="AW530">
        <v>6.8872181957309996E-3</v>
      </c>
      <c r="AX530">
        <v>8.5995729513000004E-4</v>
      </c>
    </row>
    <row r="531" spans="1:50" x14ac:dyDescent="0.25">
      <c r="A531" t="s">
        <v>529</v>
      </c>
      <c r="B531">
        <v>34928.553880132597</v>
      </c>
      <c r="C531">
        <v>178031.35736821001</v>
      </c>
      <c r="D531" s="63">
        <v>2.5113578817154002E-2</v>
      </c>
      <c r="E531">
        <v>3.0967518076230002E-3</v>
      </c>
      <c r="F531" s="31">
        <f t="shared" si="48"/>
        <v>2.5803707081071235E-2</v>
      </c>
      <c r="G531" s="31">
        <f t="shared" si="49"/>
        <v>3.0967518076230002E-3</v>
      </c>
      <c r="H531">
        <v>0.282695493261924</v>
      </c>
      <c r="I531">
        <v>1.6711224027589999E-3</v>
      </c>
      <c r="J531" s="64">
        <v>4.7939288370705498E-2</v>
      </c>
      <c r="K531" s="63">
        <v>8.8818226319894999E-2</v>
      </c>
      <c r="L531">
        <v>1.0932758498928E-2</v>
      </c>
      <c r="M531" s="32">
        <f t="shared" si="50"/>
        <v>9.1258976353199225E-2</v>
      </c>
      <c r="N531" s="92">
        <f t="shared" si="51"/>
        <v>1.0932758498928E-2</v>
      </c>
      <c r="O531" s="50">
        <v>3.5368034263390702</v>
      </c>
      <c r="P531" s="50">
        <v>2.0850602603611001E-2</v>
      </c>
      <c r="Q531" s="77">
        <v>4.7893880889475632E-2</v>
      </c>
      <c r="R531" s="61"/>
      <c r="Y531">
        <v>18207.199782214098</v>
      </c>
      <c r="Z531">
        <v>198.19445699307499</v>
      </c>
      <c r="AA531">
        <v>38907.921991486997</v>
      </c>
      <c r="AB531">
        <v>894.98778588534799</v>
      </c>
      <c r="AC531">
        <v>464.60817755448102</v>
      </c>
      <c r="AD531">
        <v>59.369697224995001</v>
      </c>
      <c r="AE531">
        <v>182608.045615012</v>
      </c>
      <c r="AF531">
        <v>8599.6430834660896</v>
      </c>
      <c r="AG531">
        <v>0.10596593022126501</v>
      </c>
      <c r="AH531">
        <v>1.3898563140222E-2</v>
      </c>
      <c r="AI531">
        <v>638.55473645496897</v>
      </c>
      <c r="AJ531">
        <v>70.426422053082504</v>
      </c>
      <c r="AK531">
        <v>1767.7194921217599</v>
      </c>
      <c r="AL531">
        <v>185.20112428586901</v>
      </c>
      <c r="AM531">
        <v>0.23530762859499901</v>
      </c>
      <c r="AN531">
        <v>3.5863437688438998E-2</v>
      </c>
      <c r="AO531">
        <v>0.29779136682013901</v>
      </c>
      <c r="AP531">
        <v>3.9472188335173998E-2</v>
      </c>
      <c r="AQ531">
        <v>1.3963510741995899</v>
      </c>
      <c r="AR531">
        <v>9.2799553324045006E-2</v>
      </c>
      <c r="AS531">
        <v>63.501173567196098</v>
      </c>
      <c r="AT531">
        <v>0.86769916791678603</v>
      </c>
      <c r="AU531">
        <v>8.6548077381543393</v>
      </c>
      <c r="AV531">
        <v>7.9030762982257002E-2</v>
      </c>
      <c r="AW531">
        <v>47.164630312466102</v>
      </c>
      <c r="AX531">
        <v>4.8641167734120101</v>
      </c>
    </row>
    <row r="532" spans="1:50" x14ac:dyDescent="0.25">
      <c r="A532" t="s">
        <v>530</v>
      </c>
      <c r="B532">
        <v>3292.9826247402202</v>
      </c>
      <c r="C532">
        <v>16320.3245785981</v>
      </c>
      <c r="D532" s="63">
        <v>0.65528285237036898</v>
      </c>
      <c r="E532">
        <v>0.32598920853582303</v>
      </c>
      <c r="F532" s="31">
        <f t="shared" si="48"/>
        <v>0.67329021088241814</v>
      </c>
      <c r="G532" s="31">
        <f t="shared" si="49"/>
        <v>0.32598920853582303</v>
      </c>
      <c r="H532">
        <v>0.29178372490146098</v>
      </c>
      <c r="I532">
        <v>8.7828919734892E-2</v>
      </c>
      <c r="J532" s="64">
        <v>0.60506503466996375</v>
      </c>
      <c r="K532" s="63">
        <v>2.2515835964687199</v>
      </c>
      <c r="L532">
        <v>0.67770544636988905</v>
      </c>
      <c r="M532" s="32">
        <f t="shared" si="50"/>
        <v>2.3134577518732091</v>
      </c>
      <c r="N532" s="92">
        <f t="shared" si="51"/>
        <v>0.67770544636988905</v>
      </c>
      <c r="O532" s="50">
        <v>3.4311162166263101</v>
      </c>
      <c r="P532" s="50">
        <v>0.39187064645786202</v>
      </c>
      <c r="Q532" s="77">
        <v>0.37944986710086154</v>
      </c>
      <c r="R532" s="61"/>
      <c r="Y532">
        <v>17260.0318677777</v>
      </c>
      <c r="Z532">
        <v>201.975515584107</v>
      </c>
      <c r="AA532">
        <v>36151.578480141201</v>
      </c>
      <c r="AB532">
        <v>804.98220293608802</v>
      </c>
      <c r="AC532">
        <v>140.925775468453</v>
      </c>
      <c r="AD532">
        <v>27.694623058640801</v>
      </c>
      <c r="AE532">
        <v>186556.65516741099</v>
      </c>
      <c r="AF532">
        <v>8787.6576068755203</v>
      </c>
      <c r="AG532">
        <v>4.1204286149649001E-2</v>
      </c>
      <c r="AH532">
        <v>8.7367810476120002E-3</v>
      </c>
      <c r="AI532">
        <v>841.63007625337696</v>
      </c>
      <c r="AJ532">
        <v>91.950247054471603</v>
      </c>
      <c r="AK532">
        <v>165.430263021489</v>
      </c>
      <c r="AL532">
        <v>4.9190066754995101</v>
      </c>
      <c r="AM532">
        <v>8.3740179072782001E-2</v>
      </c>
      <c r="AN532">
        <v>2.1574566168242E-2</v>
      </c>
      <c r="AO532">
        <v>0.10719033429413601</v>
      </c>
      <c r="AP532">
        <v>2.3691564803456001E-2</v>
      </c>
      <c r="AQ532">
        <v>1.04770099384773</v>
      </c>
      <c r="AR532">
        <v>8.0658389562206001E-2</v>
      </c>
      <c r="AS532">
        <v>145.843481630974</v>
      </c>
      <c r="AT532">
        <v>2.1280378442208101</v>
      </c>
      <c r="AU532">
        <v>21.410680082332</v>
      </c>
      <c r="AV532">
        <v>0.23851575393813601</v>
      </c>
      <c r="AW532">
        <v>4.4124287345372197</v>
      </c>
      <c r="AX532">
        <v>1.1806875865691899</v>
      </c>
    </row>
    <row r="533" spans="1:50" x14ac:dyDescent="0.25">
      <c r="A533" t="s">
        <v>531</v>
      </c>
      <c r="B533">
        <v>26.941914148241398</v>
      </c>
      <c r="C533">
        <v>39.086181429208501</v>
      </c>
      <c r="D533" s="63">
        <v>83.419051831762999</v>
      </c>
      <c r="E533">
        <v>8.4296738812971395</v>
      </c>
      <c r="F533" s="31">
        <f t="shared" si="48"/>
        <v>85.711431019828098</v>
      </c>
      <c r="G533" s="31">
        <f t="shared" si="49"/>
        <v>8.4296738812971395</v>
      </c>
      <c r="H533">
        <v>0.99918868298367503</v>
      </c>
      <c r="I533">
        <v>0.15675711492070399</v>
      </c>
      <c r="J533" s="64">
        <v>0.64411849407648514</v>
      </c>
      <c r="K533" s="63">
        <v>83.849329194092505</v>
      </c>
      <c r="L533">
        <v>11.087983566793501</v>
      </c>
      <c r="M533" s="32">
        <f t="shared" si="50"/>
        <v>86.153532526029309</v>
      </c>
      <c r="N533" s="92">
        <f t="shared" si="51"/>
        <v>11.087983566793501</v>
      </c>
      <c r="O533" s="50">
        <v>1.00687368916727</v>
      </c>
      <c r="P533" s="50">
        <v>0.15812219070814901</v>
      </c>
      <c r="Q533" s="77">
        <v>0.84204470797251596</v>
      </c>
      <c r="R533" s="61"/>
      <c r="Y533">
        <v>18948.713250967201</v>
      </c>
      <c r="Z533">
        <v>194.548885670289</v>
      </c>
      <c r="AA533">
        <v>35581.395836213502</v>
      </c>
      <c r="AB533">
        <v>799.27094885326403</v>
      </c>
      <c r="AC533">
        <v>32.7165448159151</v>
      </c>
      <c r="AD533">
        <v>3.3061564048998502</v>
      </c>
      <c r="AE533">
        <v>186793.639404938</v>
      </c>
      <c r="AF533">
        <v>8782.7354753754898</v>
      </c>
      <c r="AG533">
        <v>3.6422557035986E-2</v>
      </c>
      <c r="AH533">
        <v>8.2467286579360009E-3</v>
      </c>
      <c r="AI533">
        <v>502.43762456251</v>
      </c>
      <c r="AJ533">
        <v>56.321017526015702</v>
      </c>
      <c r="AK533">
        <v>0.57684477061530104</v>
      </c>
      <c r="AL533">
        <v>0.13503837229893001</v>
      </c>
      <c r="AM533">
        <v>0.44239962841686398</v>
      </c>
      <c r="AN533">
        <v>5.0011767580188E-2</v>
      </c>
      <c r="AO533">
        <v>0.42673048302556899</v>
      </c>
      <c r="AP533">
        <v>4.8225131775407999E-2</v>
      </c>
      <c r="AQ533">
        <v>1.6615695965103501</v>
      </c>
      <c r="AR533">
        <v>0.112833967900193</v>
      </c>
      <c r="AS533">
        <v>47.794292950651901</v>
      </c>
      <c r="AT533">
        <v>0.62440791537775797</v>
      </c>
      <c r="AU533">
        <v>6.5011317598678202</v>
      </c>
      <c r="AV533">
        <v>6.1672047559158998E-2</v>
      </c>
      <c r="AW533">
        <v>1.0653940861169E-2</v>
      </c>
      <c r="AX533">
        <v>1.0707575123390001E-3</v>
      </c>
    </row>
    <row r="534" spans="1:50" x14ac:dyDescent="0.25">
      <c r="A534" t="s">
        <v>532</v>
      </c>
      <c r="B534">
        <v>829.57050362228802</v>
      </c>
      <c r="C534">
        <v>3322.5172007075198</v>
      </c>
      <c r="D534" s="63">
        <v>4.3097904937520104</v>
      </c>
      <c r="E534">
        <v>1.31481403194983</v>
      </c>
      <c r="F534" s="31">
        <f t="shared" si="48"/>
        <v>4.4282247580579979</v>
      </c>
      <c r="G534" s="31">
        <f t="shared" si="49"/>
        <v>1.31481403194983</v>
      </c>
      <c r="H534">
        <v>0.349870028985168</v>
      </c>
      <c r="I534">
        <v>0.10540220495630299</v>
      </c>
      <c r="J534" s="64">
        <v>0.98749472356550405</v>
      </c>
      <c r="K534" s="63">
        <v>12.1152262517147</v>
      </c>
      <c r="L534">
        <v>2.1420666833341602</v>
      </c>
      <c r="M534" s="32">
        <f t="shared" si="50"/>
        <v>12.448156102969085</v>
      </c>
      <c r="N534" s="92">
        <f t="shared" si="51"/>
        <v>2.1420666833341602</v>
      </c>
      <c r="O534" s="50">
        <v>2.8306242786236702</v>
      </c>
      <c r="P534" s="50">
        <v>0.57988254023132302</v>
      </c>
      <c r="Q534" s="77">
        <v>0.86306529241087382</v>
      </c>
      <c r="R534" s="61"/>
      <c r="Y534">
        <v>19855.806992222399</v>
      </c>
      <c r="Z534">
        <v>192.40658869718999</v>
      </c>
      <c r="AA534">
        <v>33415.2119150738</v>
      </c>
      <c r="AB534">
        <v>682.10810813289004</v>
      </c>
      <c r="AC534">
        <v>45.840399082804304</v>
      </c>
      <c r="AD534">
        <v>4.4171083563047997</v>
      </c>
      <c r="AE534">
        <v>187801.20864741001</v>
      </c>
      <c r="AF534">
        <v>9080.1157583365202</v>
      </c>
      <c r="AG534">
        <v>8.7534212968049998E-3</v>
      </c>
      <c r="AH534">
        <v>3.9813809752199999E-3</v>
      </c>
      <c r="AI534">
        <v>856.26578776465999</v>
      </c>
      <c r="AJ534">
        <v>67.993543125131097</v>
      </c>
      <c r="AK534">
        <v>35.706075404737398</v>
      </c>
      <c r="AL534">
        <v>1.5120551295643301</v>
      </c>
      <c r="AM534">
        <v>0.37757222888255598</v>
      </c>
      <c r="AN534">
        <v>4.5605515793860997E-2</v>
      </c>
      <c r="AO534">
        <v>0.42846500065238302</v>
      </c>
      <c r="AP534">
        <v>5.2167127080873003E-2</v>
      </c>
      <c r="AQ534">
        <v>1.3750285889414899</v>
      </c>
      <c r="AR534">
        <v>0.101976205252231</v>
      </c>
      <c r="AS534">
        <v>180.49713454210499</v>
      </c>
      <c r="AT534">
        <v>2.21859769745233</v>
      </c>
      <c r="AU534">
        <v>27.355000958396399</v>
      </c>
      <c r="AV534">
        <v>0.283327295571001</v>
      </c>
      <c r="AW534">
        <v>0.88958879589124695</v>
      </c>
      <c r="AX534">
        <v>0.44897302003006501</v>
      </c>
    </row>
    <row r="535" spans="1:50" x14ac:dyDescent="0.25">
      <c r="A535" t="s">
        <v>533</v>
      </c>
      <c r="B535">
        <v>42.270509653003401</v>
      </c>
      <c r="C535">
        <v>26.9287072461169</v>
      </c>
      <c r="D535" s="63">
        <v>203.16873134199699</v>
      </c>
      <c r="E535">
        <v>77.529776037662998</v>
      </c>
      <c r="F535" s="31">
        <f t="shared" si="48"/>
        <v>208.75186566403738</v>
      </c>
      <c r="G535" s="31">
        <f t="shared" si="49"/>
        <v>77.529776037662998</v>
      </c>
      <c r="H535">
        <v>2.2796608421875901</v>
      </c>
      <c r="I535">
        <v>0.64419316006432303</v>
      </c>
      <c r="J535" s="64">
        <v>0.74051559516926502</v>
      </c>
      <c r="K535" s="63">
        <v>89.673534977965303</v>
      </c>
      <c r="L535">
        <v>8.7296279661685396</v>
      </c>
      <c r="M535" s="32">
        <f t="shared" si="50"/>
        <v>92.137789135616174</v>
      </c>
      <c r="N535" s="92">
        <f t="shared" si="51"/>
        <v>8.7296279661685396</v>
      </c>
      <c r="O535" s="50">
        <v>0.44141593483063601</v>
      </c>
      <c r="P535" s="50">
        <v>6.8205775510110006E-2</v>
      </c>
      <c r="Q535" s="77">
        <v>0.63002575138566752</v>
      </c>
      <c r="R535" s="61"/>
      <c r="Y535">
        <v>19051.158338610599</v>
      </c>
      <c r="Z535">
        <v>226.48417684401699</v>
      </c>
      <c r="AA535">
        <v>44260.791660730501</v>
      </c>
      <c r="AB535">
        <v>1061.99995157169</v>
      </c>
      <c r="AC535">
        <v>588.80984464263395</v>
      </c>
      <c r="AD535">
        <v>83.279016989610597</v>
      </c>
      <c r="AE535">
        <v>179625.699042861</v>
      </c>
      <c r="AF535">
        <v>8466.3001139550397</v>
      </c>
      <c r="AG535">
        <v>0.16218485606785099</v>
      </c>
      <c r="AH535">
        <v>1.7307693601605001E-2</v>
      </c>
      <c r="AI535">
        <v>637.73149163200696</v>
      </c>
      <c r="AJ535">
        <v>70.337878037667807</v>
      </c>
      <c r="AK535">
        <v>0.61149170719646995</v>
      </c>
      <c r="AL535">
        <v>0.13774157034737899</v>
      </c>
      <c r="AM535">
        <v>0.75336533671258898</v>
      </c>
      <c r="AN535">
        <v>6.4883414626292005E-2</v>
      </c>
      <c r="AO535">
        <v>0.65796053858664705</v>
      </c>
      <c r="AP535">
        <v>6.0004820873725002E-2</v>
      </c>
      <c r="AQ535">
        <v>1.3679960607808199</v>
      </c>
      <c r="AR535">
        <v>0.107460271279346</v>
      </c>
      <c r="AS535">
        <v>76.962700969293493</v>
      </c>
      <c r="AT535">
        <v>1.33881969304504</v>
      </c>
      <c r="AU535">
        <v>10.6847360325152</v>
      </c>
      <c r="AV535">
        <v>0.145389575087259</v>
      </c>
      <c r="AW535">
        <v>7.1958470337510003E-3</v>
      </c>
      <c r="AX535">
        <v>8.7038776220499999E-4</v>
      </c>
    </row>
    <row r="536" spans="1:50" x14ac:dyDescent="0.25">
      <c r="A536" t="s">
        <v>534</v>
      </c>
      <c r="B536">
        <v>32.398421780956099</v>
      </c>
      <c r="C536">
        <v>31.937242031313001</v>
      </c>
      <c r="D536" s="63">
        <v>131.78781936961701</v>
      </c>
      <c r="E536">
        <v>18.007580601492101</v>
      </c>
      <c r="F536" s="31">
        <f t="shared" si="48"/>
        <v>135.40938599893659</v>
      </c>
      <c r="G536" s="31">
        <f t="shared" si="49"/>
        <v>18.007580601492101</v>
      </c>
      <c r="H536">
        <v>1.47104894191877</v>
      </c>
      <c r="I536">
        <v>0.28253368009913499</v>
      </c>
      <c r="J536" s="64">
        <v>0.71143788955647913</v>
      </c>
      <c r="K536" s="63">
        <v>89.130664445147005</v>
      </c>
      <c r="L536">
        <v>12.0528166971872</v>
      </c>
      <c r="M536" s="32">
        <f t="shared" si="50"/>
        <v>91.580000366688495</v>
      </c>
      <c r="N536" s="92">
        <f t="shared" si="51"/>
        <v>12.0528166971872</v>
      </c>
      <c r="O536" s="50">
        <v>0.67404403230991305</v>
      </c>
      <c r="P536" s="50">
        <v>0.127658241933336</v>
      </c>
      <c r="Q536" s="77">
        <v>0.71400428224520773</v>
      </c>
      <c r="R536" s="61"/>
      <c r="Y536">
        <v>19024.191839778701</v>
      </c>
      <c r="Z536">
        <v>207.28772753729899</v>
      </c>
      <c r="AA536">
        <v>41568.797624268402</v>
      </c>
      <c r="AB536">
        <v>947.345808182317</v>
      </c>
      <c r="AC536">
        <v>58.928293281240201</v>
      </c>
      <c r="AD536">
        <v>6.0256317077901498</v>
      </c>
      <c r="AE536">
        <v>179713.467520309</v>
      </c>
      <c r="AF536">
        <v>8504.5066831515705</v>
      </c>
      <c r="AG536">
        <v>1.8364386975748999E-2</v>
      </c>
      <c r="AH536">
        <v>7.0184401163710004E-3</v>
      </c>
      <c r="AI536">
        <v>608.26010837148999</v>
      </c>
      <c r="AJ536">
        <v>68.2075824918591</v>
      </c>
      <c r="AK536">
        <v>0.49328971827026702</v>
      </c>
      <c r="AL536">
        <v>0.149386034776714</v>
      </c>
      <c r="AM536">
        <v>1.4546357694672E-2</v>
      </c>
      <c r="AN536">
        <v>1.0820425538384E-2</v>
      </c>
      <c r="AO536">
        <v>0.157597127218948</v>
      </c>
      <c r="AP536">
        <v>3.4607927839404001E-2</v>
      </c>
      <c r="AQ536">
        <v>1.64800456348199</v>
      </c>
      <c r="AR536">
        <v>0.12581310238284399</v>
      </c>
      <c r="AS536">
        <v>58.3256906707635</v>
      </c>
      <c r="AT536">
        <v>0.80765108609457403</v>
      </c>
      <c r="AU536">
        <v>8.1218737158930896</v>
      </c>
      <c r="AV536">
        <v>8.2505741295630999E-2</v>
      </c>
      <c r="AW536">
        <v>8.4637415424049997E-3</v>
      </c>
      <c r="AX536">
        <v>1.1426262721309999E-3</v>
      </c>
    </row>
    <row r="537" spans="1:50" x14ac:dyDescent="0.25">
      <c r="A537" t="s">
        <v>535</v>
      </c>
      <c r="B537">
        <v>291.52008016883201</v>
      </c>
      <c r="C537">
        <v>1264.4940077702699</v>
      </c>
      <c r="D537" s="63">
        <v>4.7929642814379401</v>
      </c>
      <c r="E537">
        <v>1.13610728181448</v>
      </c>
      <c r="F537" s="31">
        <f t="shared" si="48"/>
        <v>4.924676298377026</v>
      </c>
      <c r="G537" s="31">
        <f t="shared" si="49"/>
        <v>1.13610728181448</v>
      </c>
      <c r="H537">
        <v>0.33376989020477899</v>
      </c>
      <c r="I537">
        <v>6.5977534676983002E-2</v>
      </c>
      <c r="J537" s="64">
        <v>0.83393802511407022</v>
      </c>
      <c r="K537" s="63">
        <v>14.390547024130001</v>
      </c>
      <c r="L537">
        <v>2.1863671908741198</v>
      </c>
      <c r="M537" s="32">
        <f t="shared" si="50"/>
        <v>14.78600333511179</v>
      </c>
      <c r="N537" s="92">
        <f t="shared" si="51"/>
        <v>2.1863671908741198</v>
      </c>
      <c r="O537" s="50">
        <v>2.9984409336015099</v>
      </c>
      <c r="P537" s="50">
        <v>0.122329271048174</v>
      </c>
      <c r="Q537" s="77">
        <v>0.26852769942109955</v>
      </c>
      <c r="R537" s="61"/>
      <c r="Y537">
        <v>18473.080209067299</v>
      </c>
      <c r="Z537">
        <v>196.616711777615</v>
      </c>
      <c r="AA537">
        <v>45894.498666912899</v>
      </c>
      <c r="AB537">
        <v>1008.0645859723101</v>
      </c>
      <c r="AC537">
        <v>42.789509766665297</v>
      </c>
      <c r="AD537">
        <v>4.0151906569109199</v>
      </c>
      <c r="AE537">
        <v>177934.97261995199</v>
      </c>
      <c r="AF537">
        <v>8402.7566227683092</v>
      </c>
      <c r="AG537">
        <v>1.2443972941388E-2</v>
      </c>
      <c r="AH537">
        <v>4.780328338741E-3</v>
      </c>
      <c r="AI537">
        <v>781.54021315350496</v>
      </c>
      <c r="AJ537">
        <v>85.579979784613698</v>
      </c>
      <c r="AK537">
        <v>13.208851719060601</v>
      </c>
      <c r="AL537">
        <v>0.72631200548644703</v>
      </c>
      <c r="AM537" t="s">
        <v>336</v>
      </c>
      <c r="AN537">
        <v>1.7085093279419999E-3</v>
      </c>
      <c r="AO537">
        <v>8.9811989551061996E-2</v>
      </c>
      <c r="AP537">
        <v>2.1595466079918E-2</v>
      </c>
      <c r="AQ537">
        <v>1.46017664779284</v>
      </c>
      <c r="AR537">
        <v>9.6558481935399995E-2</v>
      </c>
      <c r="AS537">
        <v>87.384080369832702</v>
      </c>
      <c r="AT537">
        <v>1.1225782870052099</v>
      </c>
      <c r="AU537">
        <v>12.0407109664608</v>
      </c>
      <c r="AV537">
        <v>0.100261617931288</v>
      </c>
      <c r="AW537">
        <v>0.33925330309872198</v>
      </c>
      <c r="AX537">
        <v>6.5952632380210001E-3</v>
      </c>
    </row>
    <row r="538" spans="1:50" x14ac:dyDescent="0.25">
      <c r="A538" t="s">
        <v>536</v>
      </c>
      <c r="B538">
        <v>22.1752194779246</v>
      </c>
      <c r="C538">
        <v>46.437367471747301</v>
      </c>
      <c r="D538" s="63">
        <v>34.618076603937098</v>
      </c>
      <c r="E538">
        <v>3.2107285968629502</v>
      </c>
      <c r="F538" s="31">
        <f t="shared" si="48"/>
        <v>35.569391160925292</v>
      </c>
      <c r="G538" s="31">
        <f t="shared" si="49"/>
        <v>3.2107285968629502</v>
      </c>
      <c r="H538">
        <v>0.69036672247976905</v>
      </c>
      <c r="I538">
        <v>0.11158953958343901</v>
      </c>
      <c r="J538" s="64">
        <v>0.57379535065323539</v>
      </c>
      <c r="K538" s="63">
        <v>50.308274525288098</v>
      </c>
      <c r="L538">
        <v>18.769067801726699</v>
      </c>
      <c r="M538" s="32">
        <f t="shared" si="50"/>
        <v>51.690760168277912</v>
      </c>
      <c r="N538" s="92">
        <f t="shared" si="51"/>
        <v>18.769067801726699</v>
      </c>
      <c r="O538" s="50">
        <v>1.4292688336525099</v>
      </c>
      <c r="P538" s="50">
        <v>0.365424972784263</v>
      </c>
      <c r="Q538" s="77">
        <v>0.68530045250114791</v>
      </c>
      <c r="R538" s="61"/>
      <c r="Y538">
        <v>18717.302908560599</v>
      </c>
      <c r="Z538">
        <v>192.646260730189</v>
      </c>
      <c r="AA538">
        <v>41972.0651208567</v>
      </c>
      <c r="AB538">
        <v>933.17455705330406</v>
      </c>
      <c r="AC538">
        <v>43.857494506538501</v>
      </c>
      <c r="AD538">
        <v>6.4611446359512703</v>
      </c>
      <c r="AE538">
        <v>182139.58084233099</v>
      </c>
      <c r="AF538">
        <v>8602.2763139924191</v>
      </c>
      <c r="AG538">
        <v>0.10420155657774099</v>
      </c>
      <c r="AH538">
        <v>1.3815399816168E-2</v>
      </c>
      <c r="AI538">
        <v>489.22071786923601</v>
      </c>
      <c r="AJ538">
        <v>55.086375955644897</v>
      </c>
      <c r="AK538">
        <v>0.79513873657134704</v>
      </c>
      <c r="AL538">
        <v>0.15701998470512399</v>
      </c>
      <c r="AM538">
        <v>2.7824897880991E-2</v>
      </c>
      <c r="AN538">
        <v>1.2329872403978001E-2</v>
      </c>
      <c r="AO538">
        <v>0.169337659223953</v>
      </c>
      <c r="AP538">
        <v>2.9644592541416E-2</v>
      </c>
      <c r="AQ538">
        <v>1.6471015483681</v>
      </c>
      <c r="AR538">
        <v>0.12016469707630099</v>
      </c>
      <c r="AS538">
        <v>26.766226295760401</v>
      </c>
      <c r="AT538">
        <v>0.48323598339181301</v>
      </c>
      <c r="AU538">
        <v>3.1374521956572998</v>
      </c>
      <c r="AV538">
        <v>5.3405228635237001E-2</v>
      </c>
      <c r="AW538">
        <v>1.2345570357672E-2</v>
      </c>
      <c r="AX538">
        <v>1.622882664078E-3</v>
      </c>
    </row>
    <row r="539" spans="1:50" x14ac:dyDescent="0.25">
      <c r="A539" t="s">
        <v>537</v>
      </c>
      <c r="B539">
        <v>16692.357516926</v>
      </c>
      <c r="C539">
        <v>83958.273565342999</v>
      </c>
      <c r="D539" s="63">
        <v>6.8072614012162996E-2</v>
      </c>
      <c r="E539">
        <v>4.1826514089262003E-2</v>
      </c>
      <c r="F539" s="31">
        <f t="shared" si="48"/>
        <v>6.9943268739255604E-2</v>
      </c>
      <c r="G539" s="31">
        <f t="shared" si="49"/>
        <v>4.1826514089262003E-2</v>
      </c>
      <c r="H539">
        <v>0.28219666451789299</v>
      </c>
      <c r="I539">
        <v>1.8726862059178E-2</v>
      </c>
      <c r="J539" s="64">
        <v>0.10800252082478908</v>
      </c>
      <c r="K539" s="63">
        <v>0.24112975810859599</v>
      </c>
      <c r="L539">
        <v>0.13317670075062399</v>
      </c>
      <c r="M539" s="32">
        <f t="shared" si="50"/>
        <v>0.24775607220559756</v>
      </c>
      <c r="N539" s="92">
        <f t="shared" si="51"/>
        <v>0.13317670075062399</v>
      </c>
      <c r="O539" s="50">
        <v>3.54229642801634</v>
      </c>
      <c r="P539" s="50">
        <v>0.15689400591438199</v>
      </c>
      <c r="Q539" s="77">
        <v>8.0194393901455718E-2</v>
      </c>
      <c r="R539" s="61"/>
      <c r="Y539">
        <v>20200.321208586101</v>
      </c>
      <c r="Z539">
        <v>210.59607764176701</v>
      </c>
      <c r="AA539">
        <v>35628.572097381497</v>
      </c>
      <c r="AB539">
        <v>806.99753851933201</v>
      </c>
      <c r="AC539">
        <v>41.170502841892599</v>
      </c>
      <c r="AD539">
        <v>4.7055830921809001</v>
      </c>
      <c r="AE539">
        <v>185076.992832188</v>
      </c>
      <c r="AF539">
        <v>8724.1061209252603</v>
      </c>
      <c r="AG539">
        <v>6.4865116540269996E-3</v>
      </c>
      <c r="AH539">
        <v>3.452152337204E-3</v>
      </c>
      <c r="AI539">
        <v>649.84792170480898</v>
      </c>
      <c r="AJ539">
        <v>71.912116531516503</v>
      </c>
      <c r="AK539">
        <v>820.28448466884402</v>
      </c>
      <c r="AL539">
        <v>293.53670234100503</v>
      </c>
      <c r="AM539" t="s">
        <v>336</v>
      </c>
      <c r="AN539">
        <v>4.4585618669179998E-3</v>
      </c>
      <c r="AO539">
        <v>9.3761120520382005E-2</v>
      </c>
      <c r="AP539">
        <v>2.2080183582834999E-2</v>
      </c>
      <c r="AQ539">
        <v>1.64845498690951</v>
      </c>
      <c r="AR539">
        <v>0.105688102809432</v>
      </c>
      <c r="AS539">
        <v>77.658614744676001</v>
      </c>
      <c r="AT539">
        <v>1.0323654477852999</v>
      </c>
      <c r="AU539">
        <v>11.1113936989161</v>
      </c>
      <c r="AV539">
        <v>9.1000564118993002E-2</v>
      </c>
      <c r="AW539">
        <v>22.535109694262299</v>
      </c>
      <c r="AX539">
        <v>7.9630767792379604</v>
      </c>
    </row>
    <row r="540" spans="1:50" x14ac:dyDescent="0.25">
      <c r="A540" t="s">
        <v>538</v>
      </c>
      <c r="B540">
        <v>56.7822818405782</v>
      </c>
      <c r="C540">
        <v>22.810038022734801</v>
      </c>
      <c r="D540" s="63">
        <v>329.589003190151</v>
      </c>
      <c r="E540">
        <v>43.686376125704001</v>
      </c>
      <c r="F540" s="31">
        <f t="shared" si="48"/>
        <v>338.64620241428003</v>
      </c>
      <c r="G540" s="31">
        <f t="shared" si="49"/>
        <v>43.686376125704001</v>
      </c>
      <c r="H540">
        <v>3.63741686086159</v>
      </c>
      <c r="I540">
        <v>0.56663689122832195</v>
      </c>
      <c r="J540" s="64">
        <v>0.85086671948965109</v>
      </c>
      <c r="K540" s="63">
        <v>90.665776491748602</v>
      </c>
      <c r="L540">
        <v>7.6412667251509498</v>
      </c>
      <c r="M540" s="32">
        <f t="shared" si="50"/>
        <v>93.157297727432407</v>
      </c>
      <c r="N540" s="92">
        <f t="shared" si="51"/>
        <v>7.6412667251509498</v>
      </c>
      <c r="O540" s="50">
        <v>0.27838450099415801</v>
      </c>
      <c r="P540" s="50">
        <v>4.3243100581171E-2</v>
      </c>
      <c r="Q540" s="77">
        <v>0.54256303344156542</v>
      </c>
      <c r="R540" s="61"/>
      <c r="Y540">
        <v>19266.057121262798</v>
      </c>
      <c r="Z540">
        <v>197.80709616313899</v>
      </c>
      <c r="AA540">
        <v>32265.584970944699</v>
      </c>
      <c r="AB540">
        <v>742.03633057540605</v>
      </c>
      <c r="AC540">
        <v>31.514734955121099</v>
      </c>
      <c r="AD540">
        <v>3.2617627432005198</v>
      </c>
      <c r="AE540">
        <v>186980.10071957501</v>
      </c>
      <c r="AF540">
        <v>8792.1016310746309</v>
      </c>
      <c r="AG540">
        <v>8.7727854639250008E-3</v>
      </c>
      <c r="AH540">
        <v>4.0297312507369997E-3</v>
      </c>
      <c r="AI540">
        <v>803.21087710137999</v>
      </c>
      <c r="AJ540">
        <v>88.108972149726597</v>
      </c>
      <c r="AK540">
        <v>0.33239182107971799</v>
      </c>
      <c r="AL540">
        <v>0.101839846245736</v>
      </c>
      <c r="AM540" t="s">
        <v>336</v>
      </c>
      <c r="AN540">
        <v>4.4911834644480002E-3</v>
      </c>
      <c r="AO540">
        <v>9.1857918566416993E-2</v>
      </c>
      <c r="AP540">
        <v>2.1932378421171999E-2</v>
      </c>
      <c r="AQ540">
        <v>1.4332269585806301</v>
      </c>
      <c r="AR540">
        <v>0.106731335217153</v>
      </c>
      <c r="AS540">
        <v>105.69222061665801</v>
      </c>
      <c r="AT540">
        <v>1.3893402608168901</v>
      </c>
      <c r="AU540">
        <v>14.765853438009399</v>
      </c>
      <c r="AV540">
        <v>0.12511050313623001</v>
      </c>
      <c r="AW540">
        <v>6.1665191861379996E-3</v>
      </c>
      <c r="AX540">
        <v>8.1014305689099998E-4</v>
      </c>
    </row>
    <row r="541" spans="1:50" x14ac:dyDescent="0.25">
      <c r="A541" t="s">
        <v>539</v>
      </c>
      <c r="B541">
        <v>44.230324189147503</v>
      </c>
      <c r="C541">
        <v>29.377245721942302</v>
      </c>
      <c r="D541" s="63">
        <v>177.09217562306699</v>
      </c>
      <c r="E541">
        <v>37.4312718956322</v>
      </c>
      <c r="F541" s="31">
        <f t="shared" si="48"/>
        <v>181.95871880298972</v>
      </c>
      <c r="G541" s="31">
        <f t="shared" si="49"/>
        <v>37.4312718956322</v>
      </c>
      <c r="H541">
        <v>2.1909618004831501</v>
      </c>
      <c r="I541">
        <v>0.38419582994639401</v>
      </c>
      <c r="J541" s="64">
        <v>0.8296265269220906</v>
      </c>
      <c r="K541" s="63">
        <v>81.561839893402293</v>
      </c>
      <c r="L541">
        <v>7.7805078123431697</v>
      </c>
      <c r="M541" s="32">
        <f t="shared" si="50"/>
        <v>83.803182371005732</v>
      </c>
      <c r="N541" s="92">
        <f t="shared" si="51"/>
        <v>7.7805078123431697</v>
      </c>
      <c r="O541" s="50">
        <v>0.45970472879700502</v>
      </c>
      <c r="P541" s="50">
        <v>6.8558340711070004E-2</v>
      </c>
      <c r="Q541" s="77">
        <v>0.63964587300908593</v>
      </c>
      <c r="R541" s="61"/>
      <c r="Y541">
        <v>20049.855755641202</v>
      </c>
      <c r="Z541">
        <v>205.85445794905999</v>
      </c>
      <c r="AA541">
        <v>30721.5854945055</v>
      </c>
      <c r="AB541">
        <v>697.40269415829698</v>
      </c>
      <c r="AC541">
        <v>36.4691354989003</v>
      </c>
      <c r="AD541">
        <v>4.0123305135937199</v>
      </c>
      <c r="AE541">
        <v>188599.26941325999</v>
      </c>
      <c r="AF541">
        <v>8871.9441171770904</v>
      </c>
      <c r="AG541">
        <v>8.2882825828029996E-3</v>
      </c>
      <c r="AH541">
        <v>3.894349756317E-3</v>
      </c>
      <c r="AI541">
        <v>662.56861271820196</v>
      </c>
      <c r="AJ541">
        <v>72.939696557992605</v>
      </c>
      <c r="AK541">
        <v>0.32854787199289298</v>
      </c>
      <c r="AL541">
        <v>0.100661402142359</v>
      </c>
      <c r="AM541">
        <v>6.3669947950351996E-2</v>
      </c>
      <c r="AN541">
        <v>1.8711814096011001E-2</v>
      </c>
      <c r="AO541">
        <v>0.15364225046492799</v>
      </c>
      <c r="AP541">
        <v>2.8294332118161E-2</v>
      </c>
      <c r="AQ541">
        <v>1.4966469595843901</v>
      </c>
      <c r="AR541">
        <v>9.6726231965330006E-2</v>
      </c>
      <c r="AS541">
        <v>72.816711866952801</v>
      </c>
      <c r="AT541">
        <v>1.0006863730127999</v>
      </c>
      <c r="AU541">
        <v>10.121226452118499</v>
      </c>
      <c r="AV541">
        <v>8.3157129634251994E-2</v>
      </c>
      <c r="AW541">
        <v>7.8479653933599992E-3</v>
      </c>
      <c r="AX541">
        <v>9.0903715128300003E-4</v>
      </c>
    </row>
    <row r="542" spans="1:50" x14ac:dyDescent="0.25">
      <c r="A542" t="s">
        <v>540</v>
      </c>
      <c r="B542">
        <v>369.33433614117399</v>
      </c>
      <c r="C542">
        <v>1730.9614897128799</v>
      </c>
      <c r="D542" s="63">
        <v>3.2836943038678501</v>
      </c>
      <c r="E542">
        <v>1.1620396821741801</v>
      </c>
      <c r="F542" s="31">
        <f t="shared" si="48"/>
        <v>3.373931154046101</v>
      </c>
      <c r="G542" s="31">
        <f t="shared" si="49"/>
        <v>1.1620396821741801</v>
      </c>
      <c r="H542">
        <v>0.30911129671013099</v>
      </c>
      <c r="I542">
        <v>8.7156438253392005E-2</v>
      </c>
      <c r="J542" s="64">
        <v>0.79675786227751877</v>
      </c>
      <c r="K542" s="63">
        <v>10.642567667174101</v>
      </c>
      <c r="L542">
        <v>2.2865557632831699</v>
      </c>
      <c r="M542" s="32">
        <f t="shared" si="50"/>
        <v>10.935028443124985</v>
      </c>
      <c r="N542" s="92">
        <f t="shared" si="51"/>
        <v>2.2865557632831699</v>
      </c>
      <c r="O542" s="50">
        <v>3.23634521630775</v>
      </c>
      <c r="P542" s="50">
        <v>0.11652518599487</v>
      </c>
      <c r="Q542" s="77">
        <v>0.16758285572670481</v>
      </c>
      <c r="R542" s="61"/>
      <c r="Y542">
        <v>20280.0527586682</v>
      </c>
      <c r="Z542">
        <v>236.316931397209</v>
      </c>
      <c r="AA542">
        <v>29973.336020027698</v>
      </c>
      <c r="AB542">
        <v>673.94473289219798</v>
      </c>
      <c r="AC542">
        <v>31.637604224151598</v>
      </c>
      <c r="AD542">
        <v>3.3282058391130702</v>
      </c>
      <c r="AE542">
        <v>188730.78427154801</v>
      </c>
      <c r="AF542">
        <v>8947.7180894352205</v>
      </c>
      <c r="AG542">
        <v>5.7179824535259997E-3</v>
      </c>
      <c r="AH542">
        <v>3.1568456815360001E-3</v>
      </c>
      <c r="AI542">
        <v>620.66610401334697</v>
      </c>
      <c r="AJ542">
        <v>68.815889238831801</v>
      </c>
      <c r="AK542">
        <v>16.406217268014402</v>
      </c>
      <c r="AL542">
        <v>0.81607513973186896</v>
      </c>
      <c r="AM542">
        <v>2.5348033401888001E-2</v>
      </c>
      <c r="AN542">
        <v>1.1518216455493E-2</v>
      </c>
      <c r="AO542">
        <v>0.134159919720967</v>
      </c>
      <c r="AP542">
        <v>2.5789959779903001E-2</v>
      </c>
      <c r="AQ542">
        <v>1.58210182359222</v>
      </c>
      <c r="AR542">
        <v>9.7357810502595996E-2</v>
      </c>
      <c r="AS542">
        <v>74.691595568525102</v>
      </c>
      <c r="AT542">
        <v>0.98723553104827</v>
      </c>
      <c r="AU542">
        <v>10.6969912228623</v>
      </c>
      <c r="AV542">
        <v>0.102247424569929</v>
      </c>
      <c r="AW542">
        <v>0.44029383271442601</v>
      </c>
      <c r="AX542">
        <v>7.5540744258980001E-3</v>
      </c>
    </row>
    <row r="543" spans="1:50" x14ac:dyDescent="0.25">
      <c r="A543" t="s">
        <v>541</v>
      </c>
      <c r="B543">
        <v>56.883095466126399</v>
      </c>
      <c r="C543">
        <v>23.103719180825198</v>
      </c>
      <c r="D543" s="63">
        <v>304.328776577393</v>
      </c>
      <c r="E543">
        <v>47.5115712326158</v>
      </c>
      <c r="F543" s="31">
        <f t="shared" si="48"/>
        <v>312.6918176146167</v>
      </c>
      <c r="G543" s="31">
        <f t="shared" si="49"/>
        <v>47.5115712326158</v>
      </c>
      <c r="H543">
        <v>3.5462637462601201</v>
      </c>
      <c r="I543">
        <v>0.83593118314131498</v>
      </c>
      <c r="J543" s="64">
        <v>0.66230323890309872</v>
      </c>
      <c r="K543" s="63">
        <v>86.079816884612001</v>
      </c>
      <c r="L543">
        <v>8.8201118874407491</v>
      </c>
      <c r="M543" s="32">
        <f t="shared" si="50"/>
        <v>88.445314650478522</v>
      </c>
      <c r="N543" s="92">
        <f t="shared" si="51"/>
        <v>8.8201118874407491</v>
      </c>
      <c r="O543" s="50">
        <v>0.27980548199535599</v>
      </c>
      <c r="P543" s="50">
        <v>4.3219193514638002E-2</v>
      </c>
      <c r="Q543" s="77">
        <v>0.66336464345037827</v>
      </c>
      <c r="R543" s="61"/>
      <c r="Y543">
        <v>20458.7256217145</v>
      </c>
      <c r="Z543">
        <v>228.70624087995401</v>
      </c>
      <c r="AA543">
        <v>30828.220794917001</v>
      </c>
      <c r="AB543">
        <v>692.85352437663096</v>
      </c>
      <c r="AC543">
        <v>31.799972130925699</v>
      </c>
      <c r="AD543">
        <v>3.11862051421482</v>
      </c>
      <c r="AE543">
        <v>188686.25429516801</v>
      </c>
      <c r="AF543">
        <v>8882.1111782994303</v>
      </c>
      <c r="AG543">
        <v>7.4943999179240004E-3</v>
      </c>
      <c r="AH543">
        <v>3.733177970684E-3</v>
      </c>
      <c r="AI543">
        <v>784.05831268991096</v>
      </c>
      <c r="AJ543">
        <v>86.180972148185106</v>
      </c>
      <c r="AK543">
        <v>0.31826902326360201</v>
      </c>
      <c r="AL543">
        <v>9.9848884263112003E-2</v>
      </c>
      <c r="AM543">
        <v>1.5881961033653001E-2</v>
      </c>
      <c r="AN543">
        <v>9.4157054492150002E-3</v>
      </c>
      <c r="AO543">
        <v>0.14182837580486199</v>
      </c>
      <c r="AP543">
        <v>2.7387263250710999E-2</v>
      </c>
      <c r="AQ543">
        <v>1.6863096509548801</v>
      </c>
      <c r="AR543">
        <v>0.106105637782519</v>
      </c>
      <c r="AS543">
        <v>99.029469319165599</v>
      </c>
      <c r="AT543">
        <v>1.2968697878212501</v>
      </c>
      <c r="AU543">
        <v>14.0756666973965</v>
      </c>
      <c r="AV543">
        <v>0.13967569854579501</v>
      </c>
      <c r="AW543">
        <v>6.2697875185919998E-3</v>
      </c>
      <c r="AX543">
        <v>8.1847890182600003E-4</v>
      </c>
    </row>
    <row r="544" spans="1:50" x14ac:dyDescent="0.25">
      <c r="A544" t="s">
        <v>542</v>
      </c>
      <c r="B544">
        <v>1172.2257083147299</v>
      </c>
      <c r="C544">
        <v>5682.8146058071197</v>
      </c>
      <c r="D544" s="63">
        <v>0.99483326190327004</v>
      </c>
      <c r="E544">
        <v>0.238949350494958</v>
      </c>
      <c r="F544" s="31">
        <f t="shared" si="48"/>
        <v>1.0221715619091403</v>
      </c>
      <c r="G544" s="31">
        <f t="shared" si="49"/>
        <v>0.238949350494958</v>
      </c>
      <c r="H544">
        <v>0.29359607039392699</v>
      </c>
      <c r="I544">
        <v>6.6068960222976994E-2</v>
      </c>
      <c r="J544" s="64">
        <v>0.93689662930693896</v>
      </c>
      <c r="K544" s="63">
        <v>3.3804155575079902</v>
      </c>
      <c r="L544">
        <v>0.66043890086303603</v>
      </c>
      <c r="M544" s="32">
        <f t="shared" si="50"/>
        <v>3.4733103351502859</v>
      </c>
      <c r="N544" s="92">
        <f t="shared" si="51"/>
        <v>0.66043890086303603</v>
      </c>
      <c r="O544" s="50">
        <v>3.4016790234315599</v>
      </c>
      <c r="P544" s="50">
        <v>0.591872516350894</v>
      </c>
      <c r="Q544" s="77">
        <v>0.89057866706448396</v>
      </c>
      <c r="R544" s="61"/>
      <c r="Y544">
        <v>20912.728247315001</v>
      </c>
      <c r="Z544">
        <v>215.58055374159201</v>
      </c>
      <c r="AA544">
        <v>28884.945628161298</v>
      </c>
      <c r="AB544">
        <v>657.57192387316798</v>
      </c>
      <c r="AC544">
        <v>36.485807918224303</v>
      </c>
      <c r="AD544">
        <v>3.69069734555065</v>
      </c>
      <c r="AE544">
        <v>186345.27842901601</v>
      </c>
      <c r="AF544">
        <v>8764.1751541070098</v>
      </c>
      <c r="AG544">
        <v>2.7661830293209998E-3</v>
      </c>
      <c r="AH544">
        <v>2.2349940004640001E-3</v>
      </c>
      <c r="AI544">
        <v>686.81711647536895</v>
      </c>
      <c r="AJ544">
        <v>76.318727623836395</v>
      </c>
      <c r="AK544">
        <v>55.8508494574032</v>
      </c>
      <c r="AL544">
        <v>1.9650392942278401</v>
      </c>
      <c r="AM544" t="s">
        <v>336</v>
      </c>
      <c r="AN544">
        <v>3.189129907853E-3</v>
      </c>
      <c r="AO544">
        <v>0.139044393940148</v>
      </c>
      <c r="AP544">
        <v>2.6728892779613999E-2</v>
      </c>
      <c r="AQ544">
        <v>1.74459953158949</v>
      </c>
      <c r="AR544">
        <v>0.104275389668153</v>
      </c>
      <c r="AS544">
        <v>77.281552166590302</v>
      </c>
      <c r="AT544">
        <v>1.11756001922682</v>
      </c>
      <c r="AU544">
        <v>10.8389227307892</v>
      </c>
      <c r="AV544">
        <v>0.103680550696921</v>
      </c>
      <c r="AW544">
        <v>1.4974055329523199</v>
      </c>
      <c r="AX544">
        <v>0.68696209714622103</v>
      </c>
    </row>
    <row r="545" spans="1:51" s="121" customFormat="1" x14ac:dyDescent="0.25">
      <c r="A545" s="121" t="s">
        <v>543</v>
      </c>
      <c r="B545" s="121">
        <v>124.351931185194</v>
      </c>
      <c r="C545" s="121">
        <v>77.038429310041394</v>
      </c>
      <c r="D545" s="122">
        <v>133.61748664711001</v>
      </c>
      <c r="E545" s="121">
        <v>12.3303500751474</v>
      </c>
      <c r="F545" s="123">
        <f t="shared" si="48"/>
        <v>137.28933305180354</v>
      </c>
      <c r="G545" s="123">
        <f t="shared" si="49"/>
        <v>12.3303500751474</v>
      </c>
      <c r="H545" s="121">
        <v>2.32384899408135</v>
      </c>
      <c r="I545" s="121">
        <v>0.273166125134997</v>
      </c>
      <c r="J545" s="124">
        <v>0.78504250226198169</v>
      </c>
      <c r="K545" s="122">
        <v>57.317891629553003</v>
      </c>
      <c r="L545" s="121">
        <v>3.26431708911247</v>
      </c>
      <c r="M545" s="32">
        <f t="shared" si="50"/>
        <v>58.893003537326187</v>
      </c>
      <c r="N545" s="92">
        <f t="shared" si="51"/>
        <v>3.26431708911247</v>
      </c>
      <c r="O545" s="50">
        <v>0.42848322556077201</v>
      </c>
      <c r="P545" s="50">
        <v>4.1250351409891001E-2</v>
      </c>
      <c r="Q545" s="77">
        <v>0.5915729448096626</v>
      </c>
      <c r="R545" s="125" t="s">
        <v>337</v>
      </c>
      <c r="Y545" s="121">
        <v>19312.5693289833</v>
      </c>
      <c r="Z545" s="121">
        <v>190.94652722516901</v>
      </c>
      <c r="AA545" s="121">
        <v>29209.380192451899</v>
      </c>
      <c r="AB545" s="121">
        <v>590.22400093120302</v>
      </c>
      <c r="AC545" s="121">
        <v>1488.33833057177</v>
      </c>
      <c r="AD545" s="121">
        <v>286.61689504403699</v>
      </c>
      <c r="AE545" s="121">
        <v>191778.666131187</v>
      </c>
      <c r="AF545" s="121">
        <v>9267.1894034916204</v>
      </c>
      <c r="AG545" s="121">
        <v>5.5363489264437002E-2</v>
      </c>
      <c r="AH545" s="121">
        <v>1.0111341806897999E-2</v>
      </c>
      <c r="AI545" s="121">
        <v>762.21939894247498</v>
      </c>
      <c r="AJ545" s="121">
        <v>61.091108572913797</v>
      </c>
      <c r="AK545" s="121">
        <v>0.93925204065312995</v>
      </c>
      <c r="AL545" s="121">
        <v>0.173228778639123</v>
      </c>
      <c r="AM545" s="121">
        <v>7.9172800178259999E-3</v>
      </c>
      <c r="AN545" s="121">
        <v>6.6274541354629998E-3</v>
      </c>
      <c r="AO545" s="121">
        <v>0.14998962879665201</v>
      </c>
      <c r="AP545" s="121">
        <v>2.8107183914287001E-2</v>
      </c>
      <c r="AQ545" s="121">
        <v>1.5780760326412899</v>
      </c>
      <c r="AR545" s="121">
        <v>0.124485831648342</v>
      </c>
      <c r="AS545" s="121">
        <v>139.26104477143201</v>
      </c>
      <c r="AT545" s="121">
        <v>1.59202446082288</v>
      </c>
      <c r="AU545" s="121">
        <v>20.469747818248301</v>
      </c>
      <c r="AV545" s="121">
        <v>0.17241303852034301</v>
      </c>
      <c r="AW545" s="121">
        <v>2.0963265292779001E-2</v>
      </c>
      <c r="AX545" s="121">
        <v>1.885107106073E-3</v>
      </c>
      <c r="AY545"/>
    </row>
    <row r="546" spans="1:51" x14ac:dyDescent="0.25">
      <c r="A546" t="s">
        <v>544</v>
      </c>
      <c r="B546">
        <v>41.897195990983498</v>
      </c>
      <c r="C546">
        <v>20.1615184510188</v>
      </c>
      <c r="D546" s="63">
        <v>249.907509419115</v>
      </c>
      <c r="E546">
        <v>38.251711575413204</v>
      </c>
      <c r="F546" s="31">
        <f t="shared" si="48"/>
        <v>256.77503861003572</v>
      </c>
      <c r="G546" s="31">
        <f t="shared" si="49"/>
        <v>38.251711575413204</v>
      </c>
      <c r="H546">
        <v>3.0045063055557302</v>
      </c>
      <c r="I546">
        <v>0.50979459856152898</v>
      </c>
      <c r="J546" s="64">
        <v>0.90208914363046744</v>
      </c>
      <c r="K546" s="63">
        <v>83.782102845169405</v>
      </c>
      <c r="L546">
        <v>14.424963424973599</v>
      </c>
      <c r="M546" s="32">
        <f t="shared" si="50"/>
        <v>86.084458777983627</v>
      </c>
      <c r="N546" s="92">
        <f t="shared" si="51"/>
        <v>14.424963424973599</v>
      </c>
      <c r="O546" s="50">
        <v>0.33405628217800498</v>
      </c>
      <c r="P546" s="50">
        <v>5.6757540139384E-2</v>
      </c>
      <c r="Q546" s="77">
        <v>0.9868257137879376</v>
      </c>
      <c r="R546" s="61"/>
      <c r="Y546">
        <v>19691.5501444525</v>
      </c>
      <c r="Z546">
        <v>205.41008150543499</v>
      </c>
      <c r="AA546">
        <v>28710.719646869999</v>
      </c>
      <c r="AB546">
        <v>640.21080162180795</v>
      </c>
      <c r="AC546">
        <v>19.110443948234099</v>
      </c>
      <c r="AD546">
        <v>2.2503791651234399</v>
      </c>
      <c r="AE546">
        <v>188782.32276729401</v>
      </c>
      <c r="AF546">
        <v>8904.5794111210707</v>
      </c>
      <c r="AG546">
        <v>7.8882760466E-4</v>
      </c>
      <c r="AH546">
        <v>1.2156448170869999E-3</v>
      </c>
      <c r="AI546">
        <v>664.63393774609199</v>
      </c>
      <c r="AJ546">
        <v>74.325278847657003</v>
      </c>
      <c r="AK546">
        <v>0.26584152255956101</v>
      </c>
      <c r="AL546">
        <v>9.1545055098702005E-2</v>
      </c>
      <c r="AM546" t="s">
        <v>336</v>
      </c>
      <c r="AN546">
        <v>3.5739442608999999E-3</v>
      </c>
      <c r="AO546">
        <v>0.110114987321555</v>
      </c>
      <c r="AP546">
        <v>2.4187630243638999E-2</v>
      </c>
      <c r="AQ546">
        <v>1.6525846639041699</v>
      </c>
      <c r="AR546">
        <v>0.11386235849325201</v>
      </c>
      <c r="AS546">
        <v>73.033710767758393</v>
      </c>
      <c r="AT546">
        <v>0.94604835081163696</v>
      </c>
      <c r="AU546">
        <v>10.1512942194191</v>
      </c>
      <c r="AV546">
        <v>8.3736678394017994E-2</v>
      </c>
      <c r="AW546">
        <v>5.5119826073119996E-3</v>
      </c>
      <c r="AX546">
        <v>7.7007279424499996E-4</v>
      </c>
    </row>
    <row r="547" spans="1:51" x14ac:dyDescent="0.25">
      <c r="A547" t="s">
        <v>545</v>
      </c>
      <c r="B547">
        <v>36.0786227272459</v>
      </c>
      <c r="C547">
        <v>26.043408572433499</v>
      </c>
      <c r="D547" s="63">
        <v>195.23348391185499</v>
      </c>
      <c r="E547">
        <v>36.385332871373301</v>
      </c>
      <c r="F547" s="31">
        <f t="shared" si="48"/>
        <v>200.59855538540256</v>
      </c>
      <c r="G547" s="31">
        <f t="shared" si="49"/>
        <v>36.385332871373301</v>
      </c>
      <c r="H547">
        <v>2.0083268375965799</v>
      </c>
      <c r="I547">
        <v>0.38932908693497897</v>
      </c>
      <c r="J547" s="64">
        <v>0.96136783751988375</v>
      </c>
      <c r="K547" s="63">
        <v>97.596772548899906</v>
      </c>
      <c r="L547">
        <v>10.257458166362101</v>
      </c>
      <c r="M547" s="32">
        <f t="shared" si="50"/>
        <v>100.27875952070858</v>
      </c>
      <c r="N547" s="92">
        <f t="shared" si="51"/>
        <v>10.257458166362101</v>
      </c>
      <c r="O547" s="50">
        <v>0.49771082423943902</v>
      </c>
      <c r="P547" s="50">
        <v>8.0127202618232002E-2</v>
      </c>
      <c r="Q547" s="77">
        <v>0.65283195344755574</v>
      </c>
      <c r="R547" s="61"/>
      <c r="Y547">
        <v>19261.842027174</v>
      </c>
      <c r="Z547">
        <v>203.72014296709301</v>
      </c>
      <c r="AA547">
        <v>32328.396944987198</v>
      </c>
      <c r="AB547">
        <v>752.84514113803596</v>
      </c>
      <c r="AC547">
        <v>31.901698441558299</v>
      </c>
      <c r="AD547">
        <v>3.1169793386123099</v>
      </c>
      <c r="AE547">
        <v>188750.554621663</v>
      </c>
      <c r="AF547">
        <v>8885.8448383198993</v>
      </c>
      <c r="AG547">
        <v>8.2039483702049994E-3</v>
      </c>
      <c r="AH547">
        <v>3.9037609267389998E-3</v>
      </c>
      <c r="AI547">
        <v>651.18527737297404</v>
      </c>
      <c r="AJ547">
        <v>72.541852698322003</v>
      </c>
      <c r="AK547">
        <v>0.37211431778480197</v>
      </c>
      <c r="AL547">
        <v>0.107944544826112</v>
      </c>
      <c r="AM547" t="s">
        <v>336</v>
      </c>
      <c r="AN547">
        <v>3.5419083237110001E-3</v>
      </c>
      <c r="AO547">
        <v>0.107832655989716</v>
      </c>
      <c r="AP547">
        <v>2.3827266597565001E-2</v>
      </c>
      <c r="AQ547">
        <v>1.5762387545776799</v>
      </c>
      <c r="AR547">
        <v>0.100113560372818</v>
      </c>
      <c r="AS547">
        <v>71.820290599875705</v>
      </c>
      <c r="AT547">
        <v>1.00225249149573</v>
      </c>
      <c r="AU547">
        <v>10.1088342406797</v>
      </c>
      <c r="AV547">
        <v>0.11677441980481899</v>
      </c>
      <c r="AW547">
        <v>7.0537979736269999E-3</v>
      </c>
      <c r="AX547">
        <v>8.6752025503300002E-4</v>
      </c>
    </row>
    <row r="548" spans="1:51" x14ac:dyDescent="0.25">
      <c r="A548" t="s">
        <v>546</v>
      </c>
      <c r="B548">
        <v>34.220879905436</v>
      </c>
      <c r="C548">
        <v>31.9254902408757</v>
      </c>
      <c r="D548" s="63">
        <v>128.33246776021599</v>
      </c>
      <c r="E548">
        <v>14.399651389814199</v>
      </c>
      <c r="F548" s="31">
        <f t="shared" si="48"/>
        <v>131.85908034794787</v>
      </c>
      <c r="G548" s="31">
        <f t="shared" si="49"/>
        <v>14.399651389814199</v>
      </c>
      <c r="H548">
        <v>1.56103304453172</v>
      </c>
      <c r="I548">
        <v>0.24309487067397401</v>
      </c>
      <c r="J548" s="64">
        <v>0.72052944569904698</v>
      </c>
      <c r="K548" s="63">
        <v>82.802935732699297</v>
      </c>
      <c r="L548">
        <v>8.9841273743848493</v>
      </c>
      <c r="M548" s="32">
        <f t="shared" si="50"/>
        <v>85.078383875734374</v>
      </c>
      <c r="N548" s="92">
        <f t="shared" si="51"/>
        <v>8.9841273743848493</v>
      </c>
      <c r="O548" s="50">
        <v>0.64255211661882095</v>
      </c>
      <c r="P548" s="50">
        <v>9.8963868959656004E-2</v>
      </c>
      <c r="Q548" s="77">
        <v>0.7044689545982562</v>
      </c>
      <c r="R548" s="61"/>
      <c r="Y548">
        <v>19224.954503441299</v>
      </c>
      <c r="Z548">
        <v>197.38509027865501</v>
      </c>
      <c r="AA548">
        <v>30680.075539964</v>
      </c>
      <c r="AB548">
        <v>685.70894720793206</v>
      </c>
      <c r="AC548">
        <v>26.187666460642099</v>
      </c>
      <c r="AD548">
        <v>2.7111629353367999</v>
      </c>
      <c r="AE548">
        <v>186544.536876486</v>
      </c>
      <c r="AF548">
        <v>8778.7008692406998</v>
      </c>
      <c r="AG548">
        <v>5.2710887769549996E-3</v>
      </c>
      <c r="AH548">
        <v>3.0859453392579998E-3</v>
      </c>
      <c r="AI548">
        <v>657.34965111579197</v>
      </c>
      <c r="AJ548">
        <v>73.588219496540702</v>
      </c>
      <c r="AK548">
        <v>0.377044483612612</v>
      </c>
      <c r="AL548">
        <v>0.10718023111273201</v>
      </c>
      <c r="AM548" t="s">
        <v>336</v>
      </c>
      <c r="AN548">
        <v>2.126600072199E-3</v>
      </c>
      <c r="AO548">
        <v>0.112504052710244</v>
      </c>
      <c r="AP548">
        <v>2.4014720169041999E-2</v>
      </c>
      <c r="AQ548">
        <v>1.79467158895477</v>
      </c>
      <c r="AR548">
        <v>0.110248008360313</v>
      </c>
      <c r="AS548">
        <v>58.539936067502097</v>
      </c>
      <c r="AT548">
        <v>0.78061477125512801</v>
      </c>
      <c r="AU548">
        <v>7.8283670654529596</v>
      </c>
      <c r="AV548">
        <v>7.1715973303941999E-2</v>
      </c>
      <c r="AW548">
        <v>8.4079059716110002E-3</v>
      </c>
      <c r="AX548">
        <v>9.3442472182300002E-4</v>
      </c>
    </row>
    <row r="549" spans="1:51" x14ac:dyDescent="0.25">
      <c r="A549" t="s">
        <v>547</v>
      </c>
      <c r="B549">
        <v>38.514331675857498</v>
      </c>
      <c r="C549">
        <v>34.082255303879798</v>
      </c>
      <c r="D549" s="63">
        <v>140.611500141736</v>
      </c>
      <c r="E549">
        <v>66.233944143526401</v>
      </c>
      <c r="F549" s="31">
        <f t="shared" si="48"/>
        <v>144.47554401959744</v>
      </c>
      <c r="G549" s="31">
        <f t="shared" si="49"/>
        <v>66.233944143526401</v>
      </c>
      <c r="H549">
        <v>1.6466452720661</v>
      </c>
      <c r="I549">
        <v>0.242947822867288</v>
      </c>
      <c r="J549" s="64">
        <v>0.31322266776108276</v>
      </c>
      <c r="K549" s="63">
        <v>85.757475949284199</v>
      </c>
      <c r="L549">
        <v>22.6339146742887</v>
      </c>
      <c r="M549" s="32">
        <f t="shared" si="50"/>
        <v>88.114115694885783</v>
      </c>
      <c r="N549" s="92">
        <f t="shared" si="51"/>
        <v>22.6339146742887</v>
      </c>
      <c r="O549" s="50">
        <v>0.61155454557608502</v>
      </c>
      <c r="P549" s="50">
        <v>9.0097056323518998E-2</v>
      </c>
      <c r="Q549" s="77">
        <v>0.55819728411585712</v>
      </c>
      <c r="R549" s="61"/>
      <c r="Y549">
        <v>19040.859416187599</v>
      </c>
      <c r="Z549">
        <v>195.49496224683401</v>
      </c>
      <c r="AA549">
        <v>32740.914387823799</v>
      </c>
      <c r="AB549">
        <v>729.37560788533597</v>
      </c>
      <c r="AC549">
        <v>37.814527812377698</v>
      </c>
      <c r="AD549">
        <v>3.4551677815431399</v>
      </c>
      <c r="AE549">
        <v>186467.26698700801</v>
      </c>
      <c r="AF549">
        <v>8793.5449184100598</v>
      </c>
      <c r="AG549">
        <v>4.7553555484160003E-3</v>
      </c>
      <c r="AH549">
        <v>2.911636561612E-3</v>
      </c>
      <c r="AI549">
        <v>696.49018859316004</v>
      </c>
      <c r="AJ549">
        <v>76.818141796055798</v>
      </c>
      <c r="AK549">
        <v>0.43161287624420203</v>
      </c>
      <c r="AL549">
        <v>0.113984095359283</v>
      </c>
      <c r="AM549" t="s">
        <v>336</v>
      </c>
      <c r="AN549">
        <v>2.0984101935289999E-3</v>
      </c>
      <c r="AO549">
        <v>0.12709970754599301</v>
      </c>
      <c r="AP549">
        <v>2.5377299024579001E-2</v>
      </c>
      <c r="AQ549">
        <v>1.82125369637374</v>
      </c>
      <c r="AR549">
        <v>0.1132248228741</v>
      </c>
      <c r="AS549">
        <v>66.402519846682907</v>
      </c>
      <c r="AT549">
        <v>0.89313035301769195</v>
      </c>
      <c r="AU549">
        <v>9.1135358542558809</v>
      </c>
      <c r="AV549">
        <v>7.8315428576699E-2</v>
      </c>
      <c r="AW549">
        <v>8.8578311202180005E-3</v>
      </c>
      <c r="AX549">
        <v>9.5294757910600002E-4</v>
      </c>
    </row>
    <row r="550" spans="1:51" x14ac:dyDescent="0.25">
      <c r="A550" t="s">
        <v>548</v>
      </c>
      <c r="B550">
        <v>45.769936083156701</v>
      </c>
      <c r="C550">
        <v>57.868288829341303</v>
      </c>
      <c r="D550" s="63">
        <v>80.968901791696396</v>
      </c>
      <c r="E550">
        <v>8.7135574156989399</v>
      </c>
      <c r="F550" s="31">
        <f t="shared" si="48"/>
        <v>83.193950162206605</v>
      </c>
      <c r="G550" s="31">
        <f t="shared" si="49"/>
        <v>8.7135574156989399</v>
      </c>
      <c r="H550">
        <v>1.1454297090118799</v>
      </c>
      <c r="I550">
        <v>0.156507407390686</v>
      </c>
      <c r="J550" s="64">
        <v>0.78760922521827448</v>
      </c>
      <c r="K550" s="63">
        <v>70.676094403282704</v>
      </c>
      <c r="L550">
        <v>6.9224426096535696</v>
      </c>
      <c r="M550" s="32">
        <f t="shared" si="50"/>
        <v>72.618293509436043</v>
      </c>
      <c r="N550" s="92">
        <f t="shared" si="51"/>
        <v>6.9224426096535696</v>
      </c>
      <c r="O550" s="50">
        <v>0.873013303812888</v>
      </c>
      <c r="P550" s="50">
        <v>0.114206738102826</v>
      </c>
      <c r="Q550" s="77">
        <v>0.74871400357198303</v>
      </c>
      <c r="R550" s="61"/>
      <c r="Y550">
        <v>19689.671086094299</v>
      </c>
      <c r="Z550">
        <v>213.819595618265</v>
      </c>
      <c r="AA550">
        <v>36229.594881015197</v>
      </c>
      <c r="AB550">
        <v>808.76020402323195</v>
      </c>
      <c r="AC550">
        <v>57.321515078163699</v>
      </c>
      <c r="AD550">
        <v>5.0763362466140904</v>
      </c>
      <c r="AE550">
        <v>184822.157999232</v>
      </c>
      <c r="AF550">
        <v>8714.7549936610103</v>
      </c>
      <c r="AG550">
        <v>1.7985345216971E-2</v>
      </c>
      <c r="AH550">
        <v>5.9405185264759996E-3</v>
      </c>
      <c r="AI550">
        <v>604.085834852929</v>
      </c>
      <c r="AJ550">
        <v>67.047441340467401</v>
      </c>
      <c r="AK550">
        <v>0.68765187720874699</v>
      </c>
      <c r="AL550">
        <v>0.151206104231799</v>
      </c>
      <c r="AM550">
        <v>0.45108333807740902</v>
      </c>
      <c r="AN550">
        <v>5.1790306425461001E-2</v>
      </c>
      <c r="AO550">
        <v>0.48914136834144101</v>
      </c>
      <c r="AP550">
        <v>6.1413729622389002E-2</v>
      </c>
      <c r="AQ550">
        <v>2.1899239554304999</v>
      </c>
      <c r="AR550">
        <v>0.13148648976185101</v>
      </c>
      <c r="AS550">
        <v>63.188531088641199</v>
      </c>
      <c r="AT550">
        <v>0.83524207280215301</v>
      </c>
      <c r="AU550">
        <v>8.7753561763474295</v>
      </c>
      <c r="AV550">
        <v>8.0264433993654002E-2</v>
      </c>
      <c r="AW550">
        <v>1.4830380397010999E-2</v>
      </c>
      <c r="AX550">
        <v>1.392482925561E-3</v>
      </c>
    </row>
    <row r="551" spans="1:51" x14ac:dyDescent="0.25">
      <c r="A551" t="s">
        <v>549</v>
      </c>
      <c r="B551">
        <v>4196.3402914909102</v>
      </c>
      <c r="C551">
        <v>21562.1642952533</v>
      </c>
      <c r="D551" s="63">
        <v>0.31600269483870702</v>
      </c>
      <c r="E551">
        <v>0.132950707657322</v>
      </c>
      <c r="F551" s="31">
        <f t="shared" si="48"/>
        <v>0.32468653845852757</v>
      </c>
      <c r="G551" s="31">
        <f t="shared" si="49"/>
        <v>0.132950707657322</v>
      </c>
      <c r="H551">
        <v>0.28665626889219498</v>
      </c>
      <c r="I551">
        <v>5.0772247630219997E-3</v>
      </c>
      <c r="J551" s="64">
        <v>4.2098350411636315E-2</v>
      </c>
      <c r="K551" s="63">
        <v>1.10048495863283</v>
      </c>
      <c r="L551">
        <v>0.43757596254484199</v>
      </c>
      <c r="M551" s="32">
        <f t="shared" si="50"/>
        <v>1.1307265972100262</v>
      </c>
      <c r="N551" s="92">
        <f t="shared" si="51"/>
        <v>0.43757596254484199</v>
      </c>
      <c r="O551" s="50">
        <v>3.4918760419694101</v>
      </c>
      <c r="P551" s="50">
        <v>5.0053180186310997E-2</v>
      </c>
      <c r="Q551" s="77">
        <v>3.6049854152230339E-2</v>
      </c>
      <c r="R551" s="61"/>
      <c r="Y551">
        <v>18293.150611355901</v>
      </c>
      <c r="Z551">
        <v>206.78357816616901</v>
      </c>
      <c r="AA551">
        <v>33278.477152949003</v>
      </c>
      <c r="AB551">
        <v>755.08535165328499</v>
      </c>
      <c r="AC551">
        <v>45.9885779337177</v>
      </c>
      <c r="AD551">
        <v>4.7329500191036704</v>
      </c>
      <c r="AE551">
        <v>187145.696820101</v>
      </c>
      <c r="AF551">
        <v>8813.0975594210595</v>
      </c>
      <c r="AG551">
        <v>0.164626767403389</v>
      </c>
      <c r="AH551">
        <v>1.7457436893919001E-2</v>
      </c>
      <c r="AI551">
        <v>802.19711656397601</v>
      </c>
      <c r="AJ551">
        <v>88.024036900011396</v>
      </c>
      <c r="AK551">
        <v>216.156482977541</v>
      </c>
      <c r="AL551">
        <v>41.895179464000201</v>
      </c>
      <c r="AM551">
        <v>9.5313884214555999E-2</v>
      </c>
      <c r="AN551">
        <v>2.2912036271191E-2</v>
      </c>
      <c r="AO551">
        <v>0.291037621769763</v>
      </c>
      <c r="AP551">
        <v>3.9238765079585E-2</v>
      </c>
      <c r="AQ551">
        <v>2.3883914932269499</v>
      </c>
      <c r="AR551">
        <v>0.139969175359482</v>
      </c>
      <c r="AS551">
        <v>91.084965127182599</v>
      </c>
      <c r="AT551">
        <v>1.1886044735983501</v>
      </c>
      <c r="AU551">
        <v>12.956191456419001</v>
      </c>
      <c r="AV551">
        <v>0.115117526694043</v>
      </c>
      <c r="AW551">
        <v>5.7516732010617204</v>
      </c>
      <c r="AX551">
        <v>1.1425836532021201</v>
      </c>
    </row>
    <row r="552" spans="1:51" x14ac:dyDescent="0.25">
      <c r="A552" t="s">
        <v>550</v>
      </c>
      <c r="B552">
        <v>39.687648127719299</v>
      </c>
      <c r="C552">
        <v>33.197847009639901</v>
      </c>
      <c r="D552" s="63">
        <v>164.63102672992201</v>
      </c>
      <c r="E552">
        <v>25.430610653719501</v>
      </c>
      <c r="F552" s="31">
        <f t="shared" si="48"/>
        <v>169.15513400635791</v>
      </c>
      <c r="G552" s="31">
        <f t="shared" si="49"/>
        <v>25.430610653719501</v>
      </c>
      <c r="H552">
        <v>1.7220688358185501</v>
      </c>
      <c r="I552">
        <v>0.28239669485450902</v>
      </c>
      <c r="J552" s="64">
        <v>0.94196767601060372</v>
      </c>
      <c r="K552" s="63">
        <v>93.723302821254094</v>
      </c>
      <c r="L552">
        <v>9.9976260344221206</v>
      </c>
      <c r="M552" s="32">
        <f t="shared" si="50"/>
        <v>96.298845747077166</v>
      </c>
      <c r="N552" s="92">
        <f t="shared" si="51"/>
        <v>9.9976260344221206</v>
      </c>
      <c r="O552" s="50">
        <v>0.578481217745767</v>
      </c>
      <c r="P552" s="50">
        <v>8.5250903553741E-2</v>
      </c>
      <c r="Q552" s="77">
        <v>0.72383499344983993</v>
      </c>
      <c r="R552" s="61"/>
      <c r="Y552">
        <v>18654.870397305502</v>
      </c>
      <c r="Z552">
        <v>193.247024581722</v>
      </c>
      <c r="AA552">
        <v>33290.859158778301</v>
      </c>
      <c r="AB552">
        <v>745.91708266058902</v>
      </c>
      <c r="AC552">
        <v>42.302853340321697</v>
      </c>
      <c r="AD552">
        <v>4.2656231540776197</v>
      </c>
      <c r="AE552">
        <v>186743.83232357001</v>
      </c>
      <c r="AF552">
        <v>8796.5864283678893</v>
      </c>
      <c r="AG552">
        <v>3.9814238063500002E-3</v>
      </c>
      <c r="AH552">
        <v>2.704170407022E-3</v>
      </c>
      <c r="AI552">
        <v>761.02526494317203</v>
      </c>
      <c r="AJ552">
        <v>83.732459369027794</v>
      </c>
      <c r="AK552">
        <v>0.54426514183614305</v>
      </c>
      <c r="AL552">
        <v>0.130040747699424</v>
      </c>
      <c r="AM552" t="s">
        <v>336</v>
      </c>
      <c r="AN552">
        <v>3.242980894366E-3</v>
      </c>
      <c r="AO552">
        <v>0.141272318537465</v>
      </c>
      <c r="AP552">
        <v>2.7173424423062E-2</v>
      </c>
      <c r="AQ552">
        <v>2.03372993407734</v>
      </c>
      <c r="AR552">
        <v>0.118619029616439</v>
      </c>
      <c r="AS552">
        <v>76.532645147928207</v>
      </c>
      <c r="AT552">
        <v>1.0264212807664701</v>
      </c>
      <c r="AU552">
        <v>10.520036137017399</v>
      </c>
      <c r="AV552">
        <v>9.3299642518087006E-2</v>
      </c>
      <c r="AW552">
        <v>8.8809626634390008E-3</v>
      </c>
      <c r="AX552">
        <v>9.6800555430299996E-4</v>
      </c>
    </row>
    <row r="553" spans="1:51" x14ac:dyDescent="0.25">
      <c r="A553" t="s">
        <v>551</v>
      </c>
      <c r="B553">
        <v>31.4761795156648</v>
      </c>
      <c r="C553">
        <v>35.159611622372701</v>
      </c>
      <c r="D553" s="63">
        <v>123.404094703882</v>
      </c>
      <c r="E553">
        <v>15.213370063481801</v>
      </c>
      <c r="F553" s="31">
        <f t="shared" si="48"/>
        <v>126.79527420316131</v>
      </c>
      <c r="G553" s="31">
        <f t="shared" si="49"/>
        <v>15.213370063481801</v>
      </c>
      <c r="H553">
        <v>1.29997293392651</v>
      </c>
      <c r="I553">
        <v>0.19991558025744399</v>
      </c>
      <c r="J553" s="64">
        <v>0.80164765691930129</v>
      </c>
      <c r="K553" s="63">
        <v>94.895765301414997</v>
      </c>
      <c r="L553">
        <v>11.1189439307529</v>
      </c>
      <c r="M553" s="32">
        <f t="shared" si="50"/>
        <v>97.503527828507671</v>
      </c>
      <c r="N553" s="92">
        <f t="shared" si="51"/>
        <v>11.1189439307529</v>
      </c>
      <c r="O553" s="50">
        <v>0.77199291349605303</v>
      </c>
      <c r="P553" s="50">
        <v>0.118679076751963</v>
      </c>
      <c r="Q553" s="77">
        <v>0.7621770407563937</v>
      </c>
      <c r="R553" s="61"/>
      <c r="Y553">
        <v>19484.339234776799</v>
      </c>
      <c r="Z553">
        <v>205.14261562508401</v>
      </c>
      <c r="AA553">
        <v>35111.103269484804</v>
      </c>
      <c r="AB553">
        <v>834.30470860635205</v>
      </c>
      <c r="AC553">
        <v>33.410746522404999</v>
      </c>
      <c r="AD553">
        <v>3.3277377393159902</v>
      </c>
      <c r="AE553">
        <v>186433.10665399901</v>
      </c>
      <c r="AF553">
        <v>8794.7222650083495</v>
      </c>
      <c r="AG553">
        <v>0.51923030336354903</v>
      </c>
      <c r="AH553">
        <v>6.1192243892942998E-2</v>
      </c>
      <c r="AI553">
        <v>489.919642207984</v>
      </c>
      <c r="AJ553">
        <v>54.9185425272901</v>
      </c>
      <c r="AK553">
        <v>0.63306620367535804</v>
      </c>
      <c r="AL553">
        <v>0.14087023967616799</v>
      </c>
      <c r="AM553">
        <v>3.2452355334855999E-2</v>
      </c>
      <c r="AN553">
        <v>1.3427057730723E-2</v>
      </c>
      <c r="AO553">
        <v>0.172115580594395</v>
      </c>
      <c r="AP553">
        <v>3.0145811450386001E-2</v>
      </c>
      <c r="AQ553">
        <v>1.98087869159231</v>
      </c>
      <c r="AR553">
        <v>0.13552230298809601</v>
      </c>
      <c r="AS553">
        <v>58.879630041822999</v>
      </c>
      <c r="AT553">
        <v>0.80703215229926195</v>
      </c>
      <c r="AU553">
        <v>8.5445368832339703</v>
      </c>
      <c r="AV553">
        <v>7.4752141112470999E-2</v>
      </c>
      <c r="AW553">
        <v>9.4722282219579998E-3</v>
      </c>
      <c r="AX553">
        <v>1.0034046409040001E-3</v>
      </c>
    </row>
    <row r="554" spans="1:51" x14ac:dyDescent="0.25">
      <c r="A554" t="s">
        <v>552</v>
      </c>
      <c r="B554">
        <v>49.403223296610399</v>
      </c>
      <c r="C554">
        <v>31.2369643838631</v>
      </c>
      <c r="D554" s="63">
        <v>217.06266372599799</v>
      </c>
      <c r="E554">
        <v>25.983943742781701</v>
      </c>
      <c r="F554" s="31">
        <f t="shared" si="48"/>
        <v>223.02760724795237</v>
      </c>
      <c r="G554" s="31">
        <f t="shared" si="49"/>
        <v>25.983943742781701</v>
      </c>
      <c r="H554">
        <v>2.2841795273087002</v>
      </c>
      <c r="I554">
        <v>0.51238699937308196</v>
      </c>
      <c r="J554" s="64">
        <v>0.53364454180557841</v>
      </c>
      <c r="K554" s="63">
        <v>93.981465027500604</v>
      </c>
      <c r="L554">
        <v>8.4484672738963607</v>
      </c>
      <c r="M554" s="32">
        <f t="shared" si="50"/>
        <v>96.56410232392308</v>
      </c>
      <c r="N554" s="92">
        <f t="shared" si="51"/>
        <v>8.4484672738963607</v>
      </c>
      <c r="O554" s="50">
        <v>0.43655344507481703</v>
      </c>
      <c r="P554" s="50">
        <v>6.2506209170043001E-2</v>
      </c>
      <c r="Q554" s="77">
        <v>0.62784143541845439</v>
      </c>
      <c r="R554" s="61"/>
      <c r="Y554">
        <v>19944.536387280801</v>
      </c>
      <c r="Z554">
        <v>209.330710658767</v>
      </c>
      <c r="AA554">
        <v>38800.272790455099</v>
      </c>
      <c r="AB554">
        <v>864.965147418529</v>
      </c>
      <c r="AC554">
        <v>37.540117377813303</v>
      </c>
      <c r="AD554">
        <v>4.0151219560004403</v>
      </c>
      <c r="AE554">
        <v>181477.44930350801</v>
      </c>
      <c r="AF554">
        <v>8536.8952462647303</v>
      </c>
      <c r="AG554">
        <v>8.3544834839369992E-3</v>
      </c>
      <c r="AH554">
        <v>3.8643643884840001E-3</v>
      </c>
      <c r="AI554">
        <v>753.12472549566996</v>
      </c>
      <c r="AJ554">
        <v>82.596807109841393</v>
      </c>
      <c r="AK554">
        <v>0.447276423791789</v>
      </c>
      <c r="AL554">
        <v>0.116151241247303</v>
      </c>
      <c r="AM554" t="s">
        <v>336</v>
      </c>
      <c r="AN554">
        <v>2.1033525579550001E-3</v>
      </c>
      <c r="AO554">
        <v>9.4851222464422999E-2</v>
      </c>
      <c r="AP554">
        <v>2.1913925580651999E-2</v>
      </c>
      <c r="AQ554">
        <v>1.7172630304836101</v>
      </c>
      <c r="AR554">
        <v>0.102883463984108</v>
      </c>
      <c r="AS554">
        <v>90.003357692889594</v>
      </c>
      <c r="AT554">
        <v>1.2021917324456901</v>
      </c>
      <c r="AU554">
        <v>12.790107191489099</v>
      </c>
      <c r="AV554">
        <v>0.110219305839408</v>
      </c>
      <c r="AW554">
        <v>8.1245378582239999E-3</v>
      </c>
      <c r="AX554">
        <v>9.1277514631600001E-4</v>
      </c>
    </row>
    <row r="555" spans="1:51" x14ac:dyDescent="0.25">
      <c r="A555" t="s">
        <v>553</v>
      </c>
      <c r="B555">
        <v>112.667250862419</v>
      </c>
      <c r="C555">
        <v>290.56444494442502</v>
      </c>
      <c r="D555" s="63">
        <v>30.749851994110401</v>
      </c>
      <c r="E555">
        <v>5.2637795950532302</v>
      </c>
      <c r="F555" s="31">
        <f t="shared" si="48"/>
        <v>31.594866642437303</v>
      </c>
      <c r="G555" s="31">
        <f t="shared" si="49"/>
        <v>5.2637795950532302</v>
      </c>
      <c r="H555">
        <v>0.56469837769949405</v>
      </c>
      <c r="I555">
        <v>0.14510665391163399</v>
      </c>
      <c r="J555" s="64">
        <v>0.66616817148932395</v>
      </c>
      <c r="K555" s="63">
        <v>54.5114412900326</v>
      </c>
      <c r="L555">
        <v>6.3946587206879997</v>
      </c>
      <c r="M555" s="32">
        <f t="shared" si="50"/>
        <v>56.009431147034576</v>
      </c>
      <c r="N555" s="92">
        <f t="shared" si="51"/>
        <v>6.3946587206879997</v>
      </c>
      <c r="O555" s="50">
        <v>1.7734075386963299</v>
      </c>
      <c r="P555" s="50">
        <v>0.123182753825705</v>
      </c>
      <c r="Q555" s="77">
        <v>0.59212261994555138</v>
      </c>
      <c r="R555" s="61"/>
      <c r="Y555">
        <v>15769.5794555759</v>
      </c>
      <c r="Z555">
        <v>947.69337727483298</v>
      </c>
      <c r="AA555">
        <v>52456.246158282796</v>
      </c>
      <c r="AB555">
        <v>1670.95677986027</v>
      </c>
      <c r="AC555">
        <v>812.12685817974295</v>
      </c>
      <c r="AD555">
        <v>306.59439010768</v>
      </c>
      <c r="AE555">
        <v>173158.769637538</v>
      </c>
      <c r="AF555">
        <v>8191.8526352988602</v>
      </c>
      <c r="AG555">
        <v>0.14573047424132901</v>
      </c>
      <c r="AH555">
        <v>1.6381226007133001E-2</v>
      </c>
      <c r="AI555">
        <v>807.13235277130298</v>
      </c>
      <c r="AJ555">
        <v>91.357718901117096</v>
      </c>
      <c r="AK555">
        <v>3.11524784592075</v>
      </c>
      <c r="AL555">
        <v>0.31882084784484499</v>
      </c>
      <c r="AM555">
        <v>0.116817818017248</v>
      </c>
      <c r="AN555">
        <v>2.5320798686332E-2</v>
      </c>
      <c r="AO555">
        <v>0.21702232942174501</v>
      </c>
      <c r="AP555">
        <v>3.3693889170398998E-2</v>
      </c>
      <c r="AQ555">
        <v>1.28106293736364</v>
      </c>
      <c r="AR555">
        <v>0.1027275714541</v>
      </c>
      <c r="AS555">
        <v>117.07885480364099</v>
      </c>
      <c r="AT555">
        <v>4.5688910755886996</v>
      </c>
      <c r="AU555">
        <v>17.3217392896149</v>
      </c>
      <c r="AV555">
        <v>0.74277311757169595</v>
      </c>
      <c r="AW555">
        <v>7.7065356911643998E-2</v>
      </c>
      <c r="AX555">
        <v>2.9014291202849999E-3</v>
      </c>
    </row>
    <row r="556" spans="1:51" s="121" customFormat="1" x14ac:dyDescent="0.25">
      <c r="A556" s="121" t="s">
        <v>554</v>
      </c>
      <c r="B556" s="121">
        <v>74.353383051799597</v>
      </c>
      <c r="C556" s="121">
        <v>64.783166396019894</v>
      </c>
      <c r="D556" s="122">
        <v>100.700285556301</v>
      </c>
      <c r="E556" s="121">
        <v>8.4407948974375309</v>
      </c>
      <c r="F556" s="123">
        <f t="shared" si="48"/>
        <v>103.46755794519166</v>
      </c>
      <c r="G556" s="123">
        <f t="shared" si="49"/>
        <v>8.4407948974375309</v>
      </c>
      <c r="H556" s="121">
        <v>1.6647416750868</v>
      </c>
      <c r="I556" s="121">
        <v>0.20621877440095901</v>
      </c>
      <c r="J556" s="124">
        <v>0.67666123297730396</v>
      </c>
      <c r="K556" s="122">
        <v>60.944802643263699</v>
      </c>
      <c r="L556" s="121">
        <v>4.4783049703934799</v>
      </c>
      <c r="M556" s="32">
        <f t="shared" si="50"/>
        <v>62.61958309368061</v>
      </c>
      <c r="N556" s="92">
        <f t="shared" si="51"/>
        <v>4.4783049703934799</v>
      </c>
      <c r="O556" s="50">
        <v>0.60495871621435104</v>
      </c>
      <c r="P556" s="50">
        <v>6.7039252918954004E-2</v>
      </c>
      <c r="Q556" s="77">
        <v>0.66309165595324104</v>
      </c>
      <c r="R556" s="125" t="s">
        <v>337</v>
      </c>
      <c r="Y556" s="121">
        <v>18868.986290142799</v>
      </c>
      <c r="Z556" s="121">
        <v>184.74419893798299</v>
      </c>
      <c r="AA556" s="121">
        <v>29515.010147663499</v>
      </c>
      <c r="AB556" s="121">
        <v>591.77135872148301</v>
      </c>
      <c r="AC556" s="121">
        <v>148.87026506738499</v>
      </c>
      <c r="AD556" s="121">
        <v>35.445897525886501</v>
      </c>
      <c r="AE556" s="121">
        <v>189657.13079075699</v>
      </c>
      <c r="AF556" s="121">
        <v>9162.8747048107998</v>
      </c>
      <c r="AG556" s="121">
        <v>1.8851924709867001E-2</v>
      </c>
      <c r="AH556" s="121">
        <v>5.7976057687019996E-3</v>
      </c>
      <c r="AI556" s="121">
        <v>687.54775415847701</v>
      </c>
      <c r="AJ556" s="121">
        <v>56.504319836942599</v>
      </c>
      <c r="AK556" s="121">
        <v>0.81856256681787098</v>
      </c>
      <c r="AL556" s="121">
        <v>0.158851367353018</v>
      </c>
      <c r="AM556" s="121">
        <v>0.19148526854262901</v>
      </c>
      <c r="AN556" s="121">
        <v>3.2134325065667997E-2</v>
      </c>
      <c r="AO556" s="121">
        <v>0.28811936827096002</v>
      </c>
      <c r="AP556" s="121">
        <v>3.8597368827974002E-2</v>
      </c>
      <c r="AQ556" s="121">
        <v>1.63530759660047</v>
      </c>
      <c r="AR556" s="121">
        <v>0.116965874219651</v>
      </c>
      <c r="AS556" s="121">
        <v>96.244000240287093</v>
      </c>
      <c r="AT556" s="121">
        <v>1.3709951158117499</v>
      </c>
      <c r="AU556" s="121">
        <v>12.5996658827194</v>
      </c>
      <c r="AV556" s="121">
        <v>0.14834004835433601</v>
      </c>
      <c r="AW556" s="121">
        <v>1.705405426938E-2</v>
      </c>
      <c r="AX556" s="121">
        <v>1.5452538591429999E-3</v>
      </c>
      <c r="AY556"/>
    </row>
    <row r="557" spans="1:51" s="121" customFormat="1" x14ac:dyDescent="0.25">
      <c r="A557" s="121" t="s">
        <v>555</v>
      </c>
      <c r="B557" s="121">
        <v>120.299174848557</v>
      </c>
      <c r="C557" s="121">
        <v>32.805496479636702</v>
      </c>
      <c r="D557" s="122">
        <v>353.00244811070399</v>
      </c>
      <c r="E557" s="121">
        <v>38.986051772712202</v>
      </c>
      <c r="F557" s="123">
        <f t="shared" si="48"/>
        <v>362.70305543739727</v>
      </c>
      <c r="G557" s="123">
        <f t="shared" si="49"/>
        <v>38.986051772712202</v>
      </c>
      <c r="H557" s="121">
        <v>5.3265452933544202</v>
      </c>
      <c r="I557" s="121">
        <v>0.65789529618965503</v>
      </c>
      <c r="J557" s="124">
        <v>0.89417058890671197</v>
      </c>
      <c r="K557" s="122">
        <v>66.183622519026599</v>
      </c>
      <c r="L557" s="121">
        <v>3.8240020682481299</v>
      </c>
      <c r="M557" s="32">
        <f t="shared" si="50"/>
        <v>68.002367224484928</v>
      </c>
      <c r="N557" s="92">
        <f t="shared" si="51"/>
        <v>3.8240020682481299</v>
      </c>
      <c r="O557" s="50">
        <v>0.188256574118885</v>
      </c>
      <c r="P557" s="50">
        <v>2.3226717381473999E-2</v>
      </c>
      <c r="Q557" s="77">
        <v>0.46830619165969561</v>
      </c>
      <c r="R557" s="125" t="s">
        <v>337</v>
      </c>
      <c r="Y557" s="121">
        <v>19582.8373189665</v>
      </c>
      <c r="Z557" s="121">
        <v>212.629032066695</v>
      </c>
      <c r="AA557" s="121">
        <v>31401.742111125801</v>
      </c>
      <c r="AB557" s="121">
        <v>725.484058300421</v>
      </c>
      <c r="AC557" s="121">
        <v>37.847987838978902</v>
      </c>
      <c r="AD557" s="121">
        <v>3.7273113544001202</v>
      </c>
      <c r="AE557" s="121">
        <v>186800.86009572301</v>
      </c>
      <c r="AF557" s="121">
        <v>8811.5359490969095</v>
      </c>
      <c r="AG557" s="121">
        <v>7.7616392736429996E-3</v>
      </c>
      <c r="AH557" s="121">
        <v>3.800441419809E-3</v>
      </c>
      <c r="AI557" s="121">
        <v>787.24362387292103</v>
      </c>
      <c r="AJ557" s="121">
        <v>86.618790309378099</v>
      </c>
      <c r="AK557" s="121">
        <v>0.55874395827200496</v>
      </c>
      <c r="AL557" s="121">
        <v>0.132580426909892</v>
      </c>
      <c r="AM557" s="121" t="s">
        <v>336</v>
      </c>
      <c r="AN557" s="121">
        <v>1.7311525805949999E-3</v>
      </c>
      <c r="AO557" s="121">
        <v>0.114415646566193</v>
      </c>
      <c r="AP557" s="121">
        <v>2.4578180254157998E-2</v>
      </c>
      <c r="AQ557" s="121">
        <v>1.3324053682744701</v>
      </c>
      <c r="AR557" s="121">
        <v>0.10423079482575801</v>
      </c>
      <c r="AS557" s="121">
        <v>154.189032782624</v>
      </c>
      <c r="AT557" s="121">
        <v>2.3337675335865402</v>
      </c>
      <c r="AU557" s="121">
        <v>22.815080582139899</v>
      </c>
      <c r="AV557" s="121">
        <v>0.35093420306113299</v>
      </c>
      <c r="AW557" s="121">
        <v>8.8800766287139999E-3</v>
      </c>
      <c r="AX557" s="121">
        <v>9.7364698504400003E-4</v>
      </c>
      <c r="AY557"/>
    </row>
    <row r="558" spans="1:51" s="121" customFormat="1" x14ac:dyDescent="0.25">
      <c r="A558" s="121" t="s">
        <v>556</v>
      </c>
      <c r="B558" s="121">
        <v>128.87326168972101</v>
      </c>
      <c r="C558" s="121">
        <v>61.253196572283699</v>
      </c>
      <c r="D558" s="122">
        <v>211.697216092753</v>
      </c>
      <c r="E558" s="121">
        <v>17.107176656186802</v>
      </c>
      <c r="F558" s="123">
        <f t="shared" si="48"/>
        <v>217.51471559299981</v>
      </c>
      <c r="G558" s="123">
        <f t="shared" si="49"/>
        <v>17.107176656186802</v>
      </c>
      <c r="H558" s="121">
        <v>3.0454728618789799</v>
      </c>
      <c r="I558" s="121">
        <v>0.296037068169753</v>
      </c>
      <c r="J558" s="124">
        <v>0.8313268981082178</v>
      </c>
      <c r="K558" s="122">
        <v>69.570886319925293</v>
      </c>
      <c r="L558" s="121">
        <v>3.8907543558864202</v>
      </c>
      <c r="M558" s="32">
        <f t="shared" si="50"/>
        <v>71.482713994695317</v>
      </c>
      <c r="N558" s="92">
        <f t="shared" si="51"/>
        <v>3.8907543558864202</v>
      </c>
      <c r="O558" s="50">
        <v>0.327665505650998</v>
      </c>
      <c r="P558" s="50">
        <v>3.1848021859287999E-2</v>
      </c>
      <c r="Q558" s="77">
        <v>0.5753797030183273</v>
      </c>
      <c r="R558" s="125" t="s">
        <v>337</v>
      </c>
      <c r="Y558" s="121">
        <v>18673.692408634201</v>
      </c>
      <c r="Z558" s="121">
        <v>184.27451649920499</v>
      </c>
      <c r="AA558" s="121">
        <v>36015.327007197397</v>
      </c>
      <c r="AB558" s="121">
        <v>703.703758021765</v>
      </c>
      <c r="AC558" s="121">
        <v>43.136492764654797</v>
      </c>
      <c r="AD558" s="121">
        <v>3.7929775704766699</v>
      </c>
      <c r="AE558" s="121">
        <v>185017.968057953</v>
      </c>
      <c r="AF558" s="121">
        <v>8956.5632364885896</v>
      </c>
      <c r="AG558" s="121">
        <v>0.24552138571162599</v>
      </c>
      <c r="AH558" s="121">
        <v>2.1290451475510001E-2</v>
      </c>
      <c r="AI558" s="121">
        <v>855.22639015722996</v>
      </c>
      <c r="AJ558" s="121">
        <v>68.993836192204697</v>
      </c>
      <c r="AK558" s="121">
        <v>0.79617487264479703</v>
      </c>
      <c r="AL558" s="121">
        <v>0.158089142996446</v>
      </c>
      <c r="AM558" s="121">
        <v>0.49754122104283299</v>
      </c>
      <c r="AN558" s="121">
        <v>6.1117836205432E-2</v>
      </c>
      <c r="AO558" s="121">
        <v>0.44453964475444202</v>
      </c>
      <c r="AP558" s="121">
        <v>4.8765555759359001E-2</v>
      </c>
      <c r="AQ558" s="121">
        <v>1.4672417585210999</v>
      </c>
      <c r="AR558" s="121">
        <v>0.108445880512405</v>
      </c>
      <c r="AS558" s="121">
        <v>172.08230612851099</v>
      </c>
      <c r="AT558" s="121">
        <v>2.1395131267307601</v>
      </c>
      <c r="AU558" s="121">
        <v>25.428980452665598</v>
      </c>
      <c r="AV558" s="121">
        <v>0.30955893984562199</v>
      </c>
      <c r="AW558" s="121">
        <v>1.6445554862225001E-2</v>
      </c>
      <c r="AX558" s="121">
        <v>1.32375864192E-3</v>
      </c>
      <c r="AY558"/>
    </row>
    <row r="559" spans="1:51" x14ac:dyDescent="0.25">
      <c r="A559" t="s">
        <v>557</v>
      </c>
      <c r="B559">
        <v>212.994006550069</v>
      </c>
      <c r="C559">
        <v>414.81923784039799</v>
      </c>
      <c r="D559" s="63">
        <v>39.197083515032098</v>
      </c>
      <c r="E559">
        <v>6.2076692005265102</v>
      </c>
      <c r="F559" s="31">
        <f t="shared" si="48"/>
        <v>40.274230479779732</v>
      </c>
      <c r="G559" s="31">
        <f t="shared" si="49"/>
        <v>6.2076692005265102</v>
      </c>
      <c r="H559">
        <v>0.74364259265687005</v>
      </c>
      <c r="I559">
        <v>0.112726302228352</v>
      </c>
      <c r="J559" s="64">
        <v>0.95716364115040675</v>
      </c>
      <c r="K559" s="63">
        <v>53.014015388513798</v>
      </c>
      <c r="L559">
        <v>4.5612537901689301</v>
      </c>
      <c r="M559" s="32">
        <f t="shared" si="50"/>
        <v>54.470855557321826</v>
      </c>
      <c r="N559" s="92">
        <f t="shared" si="51"/>
        <v>4.5612537901689301</v>
      </c>
      <c r="O559" s="50">
        <v>1.3439350098954499</v>
      </c>
      <c r="P559" s="50">
        <v>0.40087585352224098</v>
      </c>
      <c r="Q559" s="77">
        <v>0.28844426426709868</v>
      </c>
      <c r="R559" s="61"/>
      <c r="Y559">
        <v>19057.975599952399</v>
      </c>
      <c r="Z559">
        <v>191.28905956965801</v>
      </c>
      <c r="AA559">
        <v>41961.141771448602</v>
      </c>
      <c r="AB559">
        <v>847.20013785878905</v>
      </c>
      <c r="AC559">
        <v>29.437448173241801</v>
      </c>
      <c r="AD559">
        <v>3.4561737618078401</v>
      </c>
      <c r="AE559">
        <v>180798.40317799401</v>
      </c>
      <c r="AF559">
        <v>8775.5309324911304</v>
      </c>
      <c r="AG559">
        <v>1.1249743872217E-2</v>
      </c>
      <c r="AH559">
        <v>4.525294785332E-3</v>
      </c>
      <c r="AI559">
        <v>918.64975026837806</v>
      </c>
      <c r="AJ559">
        <v>72.721522518396995</v>
      </c>
      <c r="AK559">
        <v>4.19130388060612</v>
      </c>
      <c r="AL559">
        <v>0.38089361464999399</v>
      </c>
      <c r="AM559" t="s">
        <v>141</v>
      </c>
      <c r="AN559">
        <v>1.4768134482349999E-3</v>
      </c>
      <c r="AO559">
        <v>6.9948085586047995E-2</v>
      </c>
      <c r="AP559">
        <v>1.8993022201594999E-2</v>
      </c>
      <c r="AQ559">
        <v>1.0070420138717699</v>
      </c>
      <c r="AR559">
        <v>8.1025071024973E-2</v>
      </c>
      <c r="AS559">
        <v>219.24400378119901</v>
      </c>
      <c r="AT559">
        <v>2.74377365570952</v>
      </c>
      <c r="AU559">
        <v>32.344225161724196</v>
      </c>
      <c r="AV559">
        <v>0.32353757241903902</v>
      </c>
      <c r="AW559">
        <v>0.111501472620746</v>
      </c>
      <c r="AX559">
        <v>5.5309483812228E-2</v>
      </c>
    </row>
    <row r="560" spans="1:51" x14ac:dyDescent="0.25">
      <c r="A560" t="s">
        <v>558</v>
      </c>
      <c r="B560">
        <v>64.779199900507805</v>
      </c>
      <c r="C560">
        <v>22.331345055089798</v>
      </c>
      <c r="D560" s="63">
        <v>379.766942860781</v>
      </c>
      <c r="E560">
        <v>61.375973214906502</v>
      </c>
      <c r="F560" s="31">
        <f t="shared" si="48"/>
        <v>390.20304608915262</v>
      </c>
      <c r="G560" s="31">
        <f t="shared" si="49"/>
        <v>61.375973214906502</v>
      </c>
      <c r="H560">
        <v>4.2053729777814999</v>
      </c>
      <c r="I560">
        <v>0.75034520926530202</v>
      </c>
      <c r="J560" s="64">
        <v>0.90578398728313225</v>
      </c>
      <c r="K560" s="63">
        <v>90.341491373837698</v>
      </c>
      <c r="L560">
        <v>7.1017457829349899</v>
      </c>
      <c r="M560" s="32">
        <f t="shared" si="50"/>
        <v>92.824101162568155</v>
      </c>
      <c r="N560" s="92">
        <f t="shared" si="51"/>
        <v>7.1017457829349899</v>
      </c>
      <c r="O560" s="50">
        <v>0.237237848168011</v>
      </c>
      <c r="P560" s="50">
        <v>3.6444528897278998E-2</v>
      </c>
      <c r="Q560" s="77">
        <v>0.51171659555704496</v>
      </c>
      <c r="R560" s="61"/>
      <c r="Y560">
        <v>19888.250408643598</v>
      </c>
      <c r="Z560">
        <v>191.63476636908601</v>
      </c>
      <c r="AA560">
        <v>31300.789470684202</v>
      </c>
      <c r="AB560">
        <v>659.84922867432101</v>
      </c>
      <c r="AC560">
        <v>35.742043197378798</v>
      </c>
      <c r="AD560">
        <v>3.4137307701848201</v>
      </c>
      <c r="AE560">
        <v>187776.50996591101</v>
      </c>
      <c r="AF560">
        <v>9071.7893500651408</v>
      </c>
      <c r="AG560">
        <v>5.2486161999860002E-3</v>
      </c>
      <c r="AH560">
        <v>3.0643768654039999E-3</v>
      </c>
      <c r="AI560">
        <v>730.35960901650003</v>
      </c>
      <c r="AJ560">
        <v>59.678798679665803</v>
      </c>
      <c r="AK560">
        <v>0.24071491053072899</v>
      </c>
      <c r="AL560">
        <v>8.5529156695209996E-2</v>
      </c>
      <c r="AM560">
        <v>2.3017003913840001E-3</v>
      </c>
      <c r="AN560">
        <v>3.5209910520739999E-3</v>
      </c>
      <c r="AO560">
        <v>0.103966298017225</v>
      </c>
      <c r="AP560">
        <v>2.2997046274812E-2</v>
      </c>
      <c r="AQ560">
        <v>1.4230588368296599</v>
      </c>
      <c r="AR560">
        <v>9.7303584461569004E-2</v>
      </c>
      <c r="AS560">
        <v>111.83498370554</v>
      </c>
      <c r="AT560">
        <v>1.3173433317637</v>
      </c>
      <c r="AU560">
        <v>16.3536586881118</v>
      </c>
      <c r="AV560">
        <v>0.12565266015586801</v>
      </c>
      <c r="AW560">
        <v>5.9003337668719997E-3</v>
      </c>
      <c r="AX560">
        <v>7.8360756716800003E-4</v>
      </c>
    </row>
    <row r="561" spans="1:50" x14ac:dyDescent="0.25">
      <c r="A561" s="47"/>
      <c r="C561" s="64"/>
      <c r="D561" s="191" t="s">
        <v>75</v>
      </c>
      <c r="E561" s="191"/>
      <c r="F561" s="194" t="s">
        <v>76</v>
      </c>
      <c r="G561" s="194"/>
      <c r="H561" s="117" t="s">
        <v>420</v>
      </c>
      <c r="I561" s="118"/>
      <c r="J561" s="119"/>
      <c r="K561" s="191" t="s">
        <v>75</v>
      </c>
      <c r="L561" s="191"/>
      <c r="M561" s="195" t="s">
        <v>76</v>
      </c>
      <c r="N561" s="195"/>
      <c r="O561" s="117" t="s">
        <v>420</v>
      </c>
      <c r="P561" s="118">
        <v>470</v>
      </c>
      <c r="Q561" s="119">
        <f>P561*SQRT(((7.85/P561)^2)+(($C$2/$B$2))^2)</f>
        <v>8.8726045450305193</v>
      </c>
      <c r="R561" s="191" t="s">
        <v>75</v>
      </c>
      <c r="S561" s="191"/>
      <c r="T561" s="191" t="s">
        <v>76</v>
      </c>
      <c r="U561" s="191"/>
      <c r="V561" s="12"/>
      <c r="W561" s="12"/>
      <c r="X561" s="13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</row>
    <row r="562" spans="1:50" ht="17.25" x14ac:dyDescent="0.25">
      <c r="A562" s="66" t="s">
        <v>0</v>
      </c>
      <c r="B562" s="15" t="s">
        <v>77</v>
      </c>
      <c r="C562" s="120" t="s">
        <v>78</v>
      </c>
      <c r="D562" s="15" t="s">
        <v>79</v>
      </c>
      <c r="E562" s="15" t="s">
        <v>80</v>
      </c>
      <c r="F562" s="86" t="s">
        <v>81</v>
      </c>
      <c r="G562" s="86" t="s">
        <v>80</v>
      </c>
      <c r="H562" s="18" t="s">
        <v>82</v>
      </c>
      <c r="I562" s="18" t="s">
        <v>80</v>
      </c>
      <c r="J562" s="19" t="s">
        <v>83</v>
      </c>
      <c r="K562" s="15" t="s">
        <v>84</v>
      </c>
      <c r="L562" s="20" t="s">
        <v>80</v>
      </c>
      <c r="M562" s="90" t="s">
        <v>85</v>
      </c>
      <c r="N562" s="90" t="s">
        <v>80</v>
      </c>
      <c r="O562" s="22" t="s">
        <v>86</v>
      </c>
      <c r="P562" s="23" t="s">
        <v>80</v>
      </c>
      <c r="Q562" s="24" t="s">
        <v>83</v>
      </c>
      <c r="R562" s="15" t="s">
        <v>87</v>
      </c>
      <c r="S562" s="20" t="s">
        <v>80</v>
      </c>
      <c r="T562" s="25" t="s">
        <v>88</v>
      </c>
      <c r="U562" s="25" t="s">
        <v>80</v>
      </c>
      <c r="V562" s="25" t="s">
        <v>89</v>
      </c>
      <c r="W562" s="25" t="s">
        <v>80</v>
      </c>
      <c r="X562" s="26" t="s">
        <v>90</v>
      </c>
      <c r="Y562" s="27" t="s">
        <v>130</v>
      </c>
      <c r="Z562" s="27" t="s">
        <v>80</v>
      </c>
      <c r="AA562" s="27" t="s">
        <v>131</v>
      </c>
      <c r="AB562" s="27" t="s">
        <v>80</v>
      </c>
      <c r="AC562" s="27" t="s">
        <v>132</v>
      </c>
      <c r="AD562" s="27" t="s">
        <v>80</v>
      </c>
      <c r="AE562" s="27" t="s">
        <v>133</v>
      </c>
      <c r="AF562" s="28" t="s">
        <v>80</v>
      </c>
      <c r="AG562" s="28" t="s">
        <v>134</v>
      </c>
      <c r="AH562" s="28" t="s">
        <v>80</v>
      </c>
      <c r="AI562" s="28" t="s">
        <v>91</v>
      </c>
      <c r="AJ562" s="28" t="s">
        <v>80</v>
      </c>
      <c r="AK562" s="28" t="s">
        <v>92</v>
      </c>
      <c r="AL562" s="28" t="s">
        <v>80</v>
      </c>
      <c r="AM562" s="28" t="s">
        <v>93</v>
      </c>
      <c r="AN562" s="28" t="s">
        <v>80</v>
      </c>
      <c r="AO562" s="28" t="s">
        <v>135</v>
      </c>
      <c r="AP562" s="28" t="s">
        <v>80</v>
      </c>
      <c r="AQ562" s="28" t="s">
        <v>136</v>
      </c>
      <c r="AR562" s="28" t="s">
        <v>80</v>
      </c>
      <c r="AS562" s="28" t="s">
        <v>94</v>
      </c>
      <c r="AT562" s="28" t="s">
        <v>80</v>
      </c>
      <c r="AU562" s="28" t="s">
        <v>137</v>
      </c>
      <c r="AV562" s="28" t="s">
        <v>80</v>
      </c>
      <c r="AW562" s="28" t="s">
        <v>138</v>
      </c>
      <c r="AX562" s="29" t="s">
        <v>80</v>
      </c>
    </row>
    <row r="563" spans="1:50" x14ac:dyDescent="0.25">
      <c r="A563" s="47" t="s">
        <v>265</v>
      </c>
      <c r="B563">
        <v>164.90433016236599</v>
      </c>
      <c r="C563">
        <v>294.223084921245</v>
      </c>
      <c r="D563" s="63">
        <v>57.421865006882101</v>
      </c>
      <c r="E563">
        <v>2.13470080172613</v>
      </c>
      <c r="F563" s="31">
        <f t="shared" si="48"/>
        <v>58.999834132533792</v>
      </c>
      <c r="G563" s="31">
        <f t="shared" si="49"/>
        <v>2.13470080172613</v>
      </c>
      <c r="H563">
        <v>0.813790256682832</v>
      </c>
      <c r="I563">
        <v>5.4010327312499003E-2</v>
      </c>
      <c r="J563" s="64">
        <v>0.56013846379801813</v>
      </c>
      <c r="K563" s="63">
        <v>70.449760693150395</v>
      </c>
      <c r="L563">
        <v>3.4725480243047002</v>
      </c>
      <c r="M563" s="32">
        <f t="shared" si="50"/>
        <v>72.385740084798812</v>
      </c>
      <c r="N563" s="92">
        <f t="shared" si="51"/>
        <v>3.4725480243047002</v>
      </c>
      <c r="O563" s="50">
        <v>1.22984121191219</v>
      </c>
      <c r="P563" s="50">
        <v>7.5170978883147999E-2</v>
      </c>
      <c r="Q563" s="77">
        <v>0.80643166977752079</v>
      </c>
      <c r="R563" s="61"/>
      <c r="Y563">
        <v>13369.9202541625</v>
      </c>
      <c r="Z563">
        <v>150.30022011313801</v>
      </c>
      <c r="AA563">
        <v>39569.529320103</v>
      </c>
      <c r="AB563">
        <v>865.86456306189302</v>
      </c>
      <c r="AC563">
        <v>54.983738891070601</v>
      </c>
      <c r="AD563">
        <v>4.5512048708618504</v>
      </c>
      <c r="AE563">
        <v>210370.14622608401</v>
      </c>
      <c r="AF563">
        <v>7509.6914564735598</v>
      </c>
      <c r="AG563">
        <v>3.7405685700030002E-3</v>
      </c>
      <c r="AH563">
        <v>2.4041304579220002E-3</v>
      </c>
      <c r="AI563">
        <v>1224.2695432124699</v>
      </c>
      <c r="AJ563">
        <v>71.555472002074396</v>
      </c>
      <c r="AK563">
        <v>3.7379432649134001</v>
      </c>
      <c r="AL563">
        <v>0.34377296459338103</v>
      </c>
      <c r="AM563">
        <v>8.0372533054820002E-3</v>
      </c>
      <c r="AN563">
        <v>6.1353367943219996E-3</v>
      </c>
      <c r="AO563">
        <v>0.114510021557507</v>
      </c>
      <c r="AP563">
        <v>2.2929128804150999E-2</v>
      </c>
      <c r="AQ563">
        <v>1.75790787230398</v>
      </c>
      <c r="AR563">
        <v>9.9525532248342999E-2</v>
      </c>
      <c r="AS563">
        <v>204.45800875526601</v>
      </c>
      <c r="AT563">
        <v>2.4489284819041499</v>
      </c>
      <c r="AU563">
        <v>30.077939322365001</v>
      </c>
      <c r="AV563">
        <v>0.41018774438864197</v>
      </c>
      <c r="AW563">
        <v>7.1600023066028001E-2</v>
      </c>
      <c r="AX563">
        <v>2.89116450012E-3</v>
      </c>
    </row>
    <row r="564" spans="1:50" x14ac:dyDescent="0.25">
      <c r="A564" t="s">
        <v>266</v>
      </c>
      <c r="B564">
        <v>107.574820322317</v>
      </c>
      <c r="C564">
        <v>355.80243636972801</v>
      </c>
      <c r="D564" s="63">
        <v>16.952441553824901</v>
      </c>
      <c r="E564">
        <v>1.1435742417492301</v>
      </c>
      <c r="F564" s="31">
        <f t="shared" si="48"/>
        <v>17.418299452608654</v>
      </c>
      <c r="G564" s="31">
        <f t="shared" si="49"/>
        <v>1.1435742417492301</v>
      </c>
      <c r="H564">
        <v>0.43674099102276498</v>
      </c>
      <c r="I564">
        <v>3.8696221122000003E-2</v>
      </c>
      <c r="J564" s="64">
        <v>0.76135553260050359</v>
      </c>
      <c r="K564" s="63">
        <v>38.581935254978198</v>
      </c>
      <c r="L564">
        <v>2.41442299691778</v>
      </c>
      <c r="M564" s="32">
        <f t="shared" si="50"/>
        <v>39.64217777118612</v>
      </c>
      <c r="N564" s="92">
        <f t="shared" si="51"/>
        <v>2.41442299691778</v>
      </c>
      <c r="O564" s="50">
        <v>2.2830503132308801</v>
      </c>
      <c r="P564" s="50">
        <v>0.167646123925172</v>
      </c>
      <c r="Q564" s="77">
        <v>0.85221920483664648</v>
      </c>
      <c r="R564" s="61"/>
      <c r="Y564">
        <v>26282.5519071493</v>
      </c>
      <c r="Z564">
        <v>848.74623613758899</v>
      </c>
      <c r="AA564">
        <v>26921.3447390002</v>
      </c>
      <c r="AB564">
        <v>927.77665474299499</v>
      </c>
      <c r="AC564">
        <v>9575.7910782413492</v>
      </c>
      <c r="AD564">
        <v>760.46373034687201</v>
      </c>
      <c r="AE564">
        <v>205521.00906329599</v>
      </c>
      <c r="AF564">
        <v>7547.0173985791098</v>
      </c>
      <c r="AG564">
        <v>3.0741009373156598</v>
      </c>
      <c r="AH564">
        <v>0.18434637754189501</v>
      </c>
      <c r="AI564">
        <v>965.32329494347903</v>
      </c>
      <c r="AJ564">
        <v>63.015779170327797</v>
      </c>
      <c r="AK564">
        <v>2.3028910917047098</v>
      </c>
      <c r="AL564">
        <v>0.254973617441556</v>
      </c>
      <c r="AM564">
        <v>0.144240308960253</v>
      </c>
      <c r="AN564">
        <v>2.5391898278636998E-2</v>
      </c>
      <c r="AO564">
        <v>0.33133472242391299</v>
      </c>
      <c r="AP564">
        <v>3.7876210004069003E-2</v>
      </c>
      <c r="AQ564">
        <v>1.2866183418999699</v>
      </c>
      <c r="AR564">
        <v>9.2970271848347996E-2</v>
      </c>
      <c r="AS564">
        <v>88.072687818029294</v>
      </c>
      <c r="AT564">
        <v>2.5099908303836198</v>
      </c>
      <c r="AU564">
        <v>10.0781387175938</v>
      </c>
      <c r="AV564">
        <v>0.282736557224878</v>
      </c>
      <c r="AW564">
        <v>8.1232523437874002E-2</v>
      </c>
      <c r="AX564">
        <v>5.0140019703860004E-3</v>
      </c>
    </row>
    <row r="565" spans="1:50" x14ac:dyDescent="0.25">
      <c r="A565" t="s">
        <v>267</v>
      </c>
      <c r="B565">
        <v>123.315421189283</v>
      </c>
      <c r="C565">
        <v>383.25536625300202</v>
      </c>
      <c r="D565" s="63">
        <v>17.4319427415194</v>
      </c>
      <c r="E565">
        <v>0.68988780385014703</v>
      </c>
      <c r="F565" s="31">
        <f t="shared" si="48"/>
        <v>17.910977468847552</v>
      </c>
      <c r="G565" s="31">
        <f t="shared" si="49"/>
        <v>0.68988780385014703</v>
      </c>
      <c r="H565">
        <v>0.465844172121818</v>
      </c>
      <c r="I565">
        <v>3.0277642986225001E-2</v>
      </c>
      <c r="J565" s="64">
        <v>0.60890743859200946</v>
      </c>
      <c r="K565" s="63">
        <v>37.2776120784795</v>
      </c>
      <c r="L565">
        <v>2.1223755605091101</v>
      </c>
      <c r="M565" s="32">
        <f t="shared" si="50"/>
        <v>38.302011424108748</v>
      </c>
      <c r="N565" s="92">
        <f t="shared" si="51"/>
        <v>2.1223755605091101</v>
      </c>
      <c r="O565" s="50">
        <v>2.13903940763349</v>
      </c>
      <c r="P565" s="50">
        <v>0.1390136966154</v>
      </c>
      <c r="Q565" s="77">
        <v>0.87606301289720145</v>
      </c>
      <c r="R565" s="61"/>
      <c r="Y565">
        <v>13202.200523982199</v>
      </c>
      <c r="Z565">
        <v>205.535879237899</v>
      </c>
      <c r="AA565">
        <v>40423.017094189701</v>
      </c>
      <c r="AB565">
        <v>971.216444114316</v>
      </c>
      <c r="AC565">
        <v>102.60366238862601</v>
      </c>
      <c r="AD565">
        <v>11.9517090851785</v>
      </c>
      <c r="AE565">
        <v>214793.31798127</v>
      </c>
      <c r="AF565">
        <v>8099.01871152902</v>
      </c>
      <c r="AG565">
        <v>5.6436657897534999E-2</v>
      </c>
      <c r="AH565">
        <v>8.8343811769950008E-3</v>
      </c>
      <c r="AI565">
        <v>1311.6892788569</v>
      </c>
      <c r="AJ565">
        <v>75.833941309630703</v>
      </c>
      <c r="AK565">
        <v>3.43569305834871</v>
      </c>
      <c r="AL565">
        <v>0.365974552166974</v>
      </c>
      <c r="AM565">
        <v>2.38821275247673</v>
      </c>
      <c r="AN565">
        <v>0.34198522327851499</v>
      </c>
      <c r="AO565">
        <v>2.0064407328783802</v>
      </c>
      <c r="AP565">
        <v>0.27406860202182998</v>
      </c>
      <c r="AQ565">
        <v>2.1035083079091201</v>
      </c>
      <c r="AR565">
        <v>0.116900656910761</v>
      </c>
      <c r="AS565">
        <v>98.862735221960094</v>
      </c>
      <c r="AT565">
        <v>1.4308027291544201</v>
      </c>
      <c r="AU565">
        <v>10.5251604111316</v>
      </c>
      <c r="AV565">
        <v>0.15081252428268599</v>
      </c>
      <c r="AW565">
        <v>8.2458536678451003E-2</v>
      </c>
      <c r="AX565">
        <v>4.0436995697380003E-3</v>
      </c>
    </row>
    <row r="566" spans="1:50" x14ac:dyDescent="0.25">
      <c r="A566" t="s">
        <v>268</v>
      </c>
      <c r="B566">
        <v>31429.009331390698</v>
      </c>
      <c r="C566">
        <v>160305.05800804999</v>
      </c>
      <c r="D566" s="63">
        <v>2.6426013517654001E-2</v>
      </c>
      <c r="E566">
        <v>3.3199891753400001E-3</v>
      </c>
      <c r="F566" s="31">
        <f t="shared" si="48"/>
        <v>2.7152207859128533E-2</v>
      </c>
      <c r="G566" s="31">
        <f t="shared" si="49"/>
        <v>3.3199891753400001E-3</v>
      </c>
      <c r="H566">
        <v>0.28394301165357999</v>
      </c>
      <c r="I566">
        <v>2.0061002983650001E-3</v>
      </c>
      <c r="J566" s="64">
        <v>5.6236261691593153E-2</v>
      </c>
      <c r="K566" s="63">
        <v>9.3036517273752006E-2</v>
      </c>
      <c r="L566">
        <v>1.1741750344707E-2</v>
      </c>
      <c r="M566" s="32">
        <f t="shared" si="50"/>
        <v>9.5593187138071897E-2</v>
      </c>
      <c r="N566" s="92">
        <f t="shared" si="51"/>
        <v>1.1741750344707E-2</v>
      </c>
      <c r="O566" s="50">
        <v>3.5211556419051999</v>
      </c>
      <c r="P566" s="50">
        <v>2.5060556341443E-2</v>
      </c>
      <c r="Q566" s="77">
        <v>5.6393115517987299E-2</v>
      </c>
      <c r="R566" s="61"/>
      <c r="Y566">
        <v>13275.544506574801</v>
      </c>
      <c r="Z566">
        <v>207.681962889202</v>
      </c>
      <c r="AA566">
        <v>36855.189494329403</v>
      </c>
      <c r="AB566">
        <v>848.10513058530603</v>
      </c>
      <c r="AC566">
        <v>75.876092128505206</v>
      </c>
      <c r="AD566">
        <v>7.5556596198683597</v>
      </c>
      <c r="AE566">
        <v>214661.990441767</v>
      </c>
      <c r="AF566">
        <v>8026.4097049122101</v>
      </c>
      <c r="AG566">
        <v>0.37411839152368298</v>
      </c>
      <c r="AH566">
        <v>4.5446235616969997E-2</v>
      </c>
      <c r="AI566">
        <v>802.23147029390998</v>
      </c>
      <c r="AJ566">
        <v>48.339450436879297</v>
      </c>
      <c r="AK566">
        <v>1379.2195608274801</v>
      </c>
      <c r="AL566">
        <v>138.22473769045999</v>
      </c>
      <c r="AM566">
        <v>9.7087689217331903</v>
      </c>
      <c r="AN566">
        <v>0.43629360747453799</v>
      </c>
      <c r="AO566">
        <v>7.0867788943327801</v>
      </c>
      <c r="AP566">
        <v>0.34584788372618402</v>
      </c>
      <c r="AQ566">
        <v>3.4640003270365902</v>
      </c>
      <c r="AR566">
        <v>0.14861709016855701</v>
      </c>
      <c r="AS566">
        <v>57.416828697676998</v>
      </c>
      <c r="AT566">
        <v>0.70546552587753897</v>
      </c>
      <c r="AU566">
        <v>6.9071861925985596</v>
      </c>
      <c r="AV566">
        <v>9.6811441731178005E-2</v>
      </c>
      <c r="AW566">
        <v>35.527360672541</v>
      </c>
      <c r="AX566">
        <v>3.2698263338926399</v>
      </c>
    </row>
    <row r="567" spans="1:50" x14ac:dyDescent="0.25">
      <c r="A567" t="s">
        <v>269</v>
      </c>
      <c r="B567">
        <v>132.17322864194799</v>
      </c>
      <c r="C567">
        <v>413.01299529830999</v>
      </c>
      <c r="D567" s="63">
        <v>20.640619879683701</v>
      </c>
      <c r="E567">
        <v>1.6934778080689299</v>
      </c>
      <c r="F567" s="31">
        <f t="shared" si="48"/>
        <v>21.207829964214213</v>
      </c>
      <c r="G567" s="31">
        <f t="shared" si="49"/>
        <v>1.6934778080689299</v>
      </c>
      <c r="H567">
        <v>0.46202162432603</v>
      </c>
      <c r="I567">
        <v>4.4252127935343999E-2</v>
      </c>
      <c r="J567" s="64">
        <v>0.85661350558022697</v>
      </c>
      <c r="K567" s="63">
        <v>44.343789396816902</v>
      </c>
      <c r="L567">
        <v>2.9017995681429301</v>
      </c>
      <c r="M567" s="32">
        <f t="shared" si="50"/>
        <v>45.562369297943263</v>
      </c>
      <c r="N567" s="92">
        <f t="shared" si="51"/>
        <v>2.9017995681429301</v>
      </c>
      <c r="O567" s="50">
        <v>2.1553320672845202</v>
      </c>
      <c r="P567" s="50">
        <v>0.19272077556668399</v>
      </c>
      <c r="Q567" s="77">
        <v>0.73184694535504435</v>
      </c>
      <c r="R567" s="61"/>
      <c r="Y567">
        <v>13362.6815887135</v>
      </c>
      <c r="Z567">
        <v>195.484812103108</v>
      </c>
      <c r="AA567">
        <v>37800.087359638099</v>
      </c>
      <c r="AB567">
        <v>872.39300348361598</v>
      </c>
      <c r="AC567">
        <v>100.508035934126</v>
      </c>
      <c r="AD567">
        <v>9.4256056675117303</v>
      </c>
      <c r="AE567">
        <v>213975.015886573</v>
      </c>
      <c r="AF567">
        <v>7821.8647101951901</v>
      </c>
      <c r="AG567">
        <v>5.9332402747744997E-2</v>
      </c>
      <c r="AH567">
        <v>9.1391846444379993E-3</v>
      </c>
      <c r="AI567">
        <v>1435.83702194951</v>
      </c>
      <c r="AJ567">
        <v>83.696007645075596</v>
      </c>
      <c r="AK567">
        <v>3.0332227753763199</v>
      </c>
      <c r="AL567">
        <v>0.39236799901970099</v>
      </c>
      <c r="AM567">
        <v>1.58762391432851</v>
      </c>
      <c r="AN567">
        <v>0.109133599405511</v>
      </c>
      <c r="AO567">
        <v>1.45638429471792</v>
      </c>
      <c r="AP567">
        <v>0.123050402586608</v>
      </c>
      <c r="AQ567">
        <v>2.3419543168770698</v>
      </c>
      <c r="AR567">
        <v>0.11209174859285601</v>
      </c>
      <c r="AS567">
        <v>125.45945528028599</v>
      </c>
      <c r="AT567">
        <v>1.6089438056093499</v>
      </c>
      <c r="AU567">
        <v>13.6463536370367</v>
      </c>
      <c r="AV567">
        <v>0.19145729052685301</v>
      </c>
      <c r="AW567">
        <v>9.0356010582752999E-2</v>
      </c>
      <c r="AX567">
        <v>8.176343092018E-3</v>
      </c>
    </row>
    <row r="568" spans="1:50" x14ac:dyDescent="0.25">
      <c r="A568" t="s">
        <v>270</v>
      </c>
      <c r="B568">
        <v>161.80178222367999</v>
      </c>
      <c r="C568">
        <v>256.29400540384802</v>
      </c>
      <c r="D568" s="63">
        <v>70.296837546479495</v>
      </c>
      <c r="E568">
        <v>2.7991222242742402</v>
      </c>
      <c r="F568" s="31">
        <f t="shared" si="48"/>
        <v>72.228614566713901</v>
      </c>
      <c r="G568" s="31">
        <f t="shared" si="49"/>
        <v>2.7991222242742402</v>
      </c>
      <c r="H568">
        <v>0.91378670478217305</v>
      </c>
      <c r="I568">
        <v>5.7599702589427003E-2</v>
      </c>
      <c r="J568" s="64">
        <v>0.63169969705420459</v>
      </c>
      <c r="K568" s="63">
        <v>76.363156307590003</v>
      </c>
      <c r="L568">
        <v>3.7987968029751999</v>
      </c>
      <c r="M568" s="32">
        <f t="shared" si="50"/>
        <v>78.461637486775828</v>
      </c>
      <c r="N568" s="92">
        <f t="shared" si="51"/>
        <v>3.7987968029751999</v>
      </c>
      <c r="O568" s="50">
        <v>1.09039957122454</v>
      </c>
      <c r="P568" s="50">
        <v>6.8750071979975999E-2</v>
      </c>
      <c r="Q568" s="77">
        <v>0.78899583013848529</v>
      </c>
      <c r="R568" s="61"/>
      <c r="Y568">
        <v>13822.942468064901</v>
      </c>
      <c r="Z568">
        <v>186.662999048594</v>
      </c>
      <c r="AA568">
        <v>38989.279159923397</v>
      </c>
      <c r="AB568">
        <v>880.07601551650396</v>
      </c>
      <c r="AC568">
        <v>148.171355327112</v>
      </c>
      <c r="AD568">
        <v>10.401964350232999</v>
      </c>
      <c r="AE568">
        <v>214630.84393792399</v>
      </c>
      <c r="AF568">
        <v>7783.99525000219</v>
      </c>
      <c r="AG568">
        <v>8.9374108300339997E-3</v>
      </c>
      <c r="AH568">
        <v>3.5639044249439998E-3</v>
      </c>
      <c r="AI568">
        <v>1368.4872994427601</v>
      </c>
      <c r="AJ568">
        <v>82.159989435714394</v>
      </c>
      <c r="AK568">
        <v>2.7794515886281199</v>
      </c>
      <c r="AL568">
        <v>0.34079566266869998</v>
      </c>
      <c r="AM568">
        <v>3.8587499681448999E-2</v>
      </c>
      <c r="AN568">
        <v>1.2910303287418001E-2</v>
      </c>
      <c r="AO568">
        <v>0.38274778664472803</v>
      </c>
      <c r="AP568">
        <v>4.7218567513566997E-2</v>
      </c>
      <c r="AQ568">
        <v>2.5942168763754401</v>
      </c>
      <c r="AR568">
        <v>0.115029907035113</v>
      </c>
      <c r="AS568">
        <v>211.30258688543401</v>
      </c>
      <c r="AT568">
        <v>2.5951512345383199</v>
      </c>
      <c r="AU568">
        <v>29.286396858674301</v>
      </c>
      <c r="AV568">
        <v>0.38165975685759601</v>
      </c>
      <c r="AW568">
        <v>5.7043993497918999E-2</v>
      </c>
      <c r="AX568">
        <v>2.5082234129399999E-3</v>
      </c>
    </row>
    <row r="569" spans="1:50" x14ac:dyDescent="0.25">
      <c r="A569" t="s">
        <v>271</v>
      </c>
      <c r="B569">
        <v>186.87502115227201</v>
      </c>
      <c r="C569">
        <v>164.33176072303499</v>
      </c>
      <c r="D569" s="63">
        <v>151.379367171978</v>
      </c>
      <c r="E569">
        <v>7.4995342939907896</v>
      </c>
      <c r="F569" s="31">
        <f t="shared" si="48"/>
        <v>155.53931508780141</v>
      </c>
      <c r="G569" s="31">
        <f t="shared" si="49"/>
        <v>7.4995342939907896</v>
      </c>
      <c r="H569">
        <v>1.65205319090787</v>
      </c>
      <c r="I569">
        <v>0.113615087347818</v>
      </c>
      <c r="J569" s="64">
        <v>0.7203700186576425</v>
      </c>
      <c r="K569" s="63">
        <v>91.590631839857707</v>
      </c>
      <c r="L569">
        <v>4.2483190831893802</v>
      </c>
      <c r="M569" s="32">
        <f t="shared" si="50"/>
        <v>94.107568362642269</v>
      </c>
      <c r="N569" s="92">
        <f t="shared" si="51"/>
        <v>4.2483190831893802</v>
      </c>
      <c r="O569" s="50">
        <v>0.60699522963174501</v>
      </c>
      <c r="P569" s="50">
        <v>4.2853300008591999E-2</v>
      </c>
      <c r="Q569" s="77">
        <v>0.6570025875273664</v>
      </c>
      <c r="R569" s="61"/>
      <c r="Y569">
        <v>13512.8783484551</v>
      </c>
      <c r="Z569">
        <v>208.52984981775299</v>
      </c>
      <c r="AA569">
        <v>39932.693058449797</v>
      </c>
      <c r="AB569">
        <v>911.39424558911901</v>
      </c>
      <c r="AC569">
        <v>99.071685886086698</v>
      </c>
      <c r="AD569">
        <v>7.9217858253028304</v>
      </c>
      <c r="AE569">
        <v>214323.4313007</v>
      </c>
      <c r="AF569">
        <v>7890.0597168349004</v>
      </c>
      <c r="AG569">
        <v>9.6319333610329991E-3</v>
      </c>
      <c r="AH569">
        <v>3.686452513606E-3</v>
      </c>
      <c r="AI569">
        <v>1561.1463866840199</v>
      </c>
      <c r="AJ569">
        <v>90.081566142318806</v>
      </c>
      <c r="AK569">
        <v>1.64829268576554</v>
      </c>
      <c r="AL569">
        <v>0.24417007765554599</v>
      </c>
      <c r="AM569">
        <v>2.3355740999005999E-2</v>
      </c>
      <c r="AN569">
        <v>1.0000139470379E-2</v>
      </c>
      <c r="AO569">
        <v>0.22995712778855401</v>
      </c>
      <c r="AP569">
        <v>3.1007731188132E-2</v>
      </c>
      <c r="AQ569">
        <v>2.0910580538088799</v>
      </c>
      <c r="AR569">
        <v>0.102254550509197</v>
      </c>
      <c r="AS569">
        <v>278.82190367264099</v>
      </c>
      <c r="AT569">
        <v>3.6308641744186301</v>
      </c>
      <c r="AU569">
        <v>40.116251939445497</v>
      </c>
      <c r="AV569">
        <v>0.58489286011494301</v>
      </c>
      <c r="AW569">
        <v>3.6288935671051001E-2</v>
      </c>
      <c r="AX569">
        <v>1.8976256321569999E-3</v>
      </c>
    </row>
    <row r="570" spans="1:50" x14ac:dyDescent="0.25">
      <c r="A570" t="s">
        <v>272</v>
      </c>
      <c r="B570">
        <v>155.285290116233</v>
      </c>
      <c r="C570">
        <v>220.60864343000901</v>
      </c>
      <c r="D570" s="63">
        <v>80.762062011339196</v>
      </c>
      <c r="E570">
        <v>3.45438095062112</v>
      </c>
      <c r="F570" s="31">
        <f t="shared" si="48"/>
        <v>82.981426366059935</v>
      </c>
      <c r="G570" s="31">
        <f t="shared" si="49"/>
        <v>3.45438095062112</v>
      </c>
      <c r="H570">
        <v>1.0202030784001399</v>
      </c>
      <c r="I570">
        <v>6.7087762657995001E-2</v>
      </c>
      <c r="J570" s="64">
        <v>0.65043836924621135</v>
      </c>
      <c r="K570" s="63">
        <v>79.4095595083662</v>
      </c>
      <c r="L570">
        <v>4.0415438151012699</v>
      </c>
      <c r="M570" s="32">
        <f t="shared" si="50"/>
        <v>81.59175671096115</v>
      </c>
      <c r="N570" s="92">
        <f t="shared" si="51"/>
        <v>4.0415438151012699</v>
      </c>
      <c r="O570" s="50">
        <v>0.97733771966491001</v>
      </c>
      <c r="P570" s="50">
        <v>6.4257958424627004E-2</v>
      </c>
      <c r="Q570" s="77">
        <v>0.77409139834009033</v>
      </c>
      <c r="R570" s="61"/>
      <c r="Y570">
        <v>14160.4048411736</v>
      </c>
      <c r="Z570">
        <v>214.347534760624</v>
      </c>
      <c r="AA570">
        <v>39766.083103266297</v>
      </c>
      <c r="AB570">
        <v>961.14879750413002</v>
      </c>
      <c r="AC570">
        <v>180.93107792821499</v>
      </c>
      <c r="AD570">
        <v>11.702479781149799</v>
      </c>
      <c r="AE570">
        <v>215942.25808086299</v>
      </c>
      <c r="AF570">
        <v>7988.0217322267999</v>
      </c>
      <c r="AG570">
        <v>7.8691548721829992E-3</v>
      </c>
      <c r="AH570">
        <v>3.331282848915E-3</v>
      </c>
      <c r="AI570">
        <v>1470.4277835356199</v>
      </c>
      <c r="AJ570">
        <v>84.297892707496501</v>
      </c>
      <c r="AK570">
        <v>2.6870884678840401</v>
      </c>
      <c r="AL570">
        <v>0.27429420260179499</v>
      </c>
      <c r="AM570">
        <v>1.5877479507870999E-2</v>
      </c>
      <c r="AN570">
        <v>8.2414425805139996E-3</v>
      </c>
      <c r="AO570">
        <v>0.38590121324291898</v>
      </c>
      <c r="AP570">
        <v>4.0547620387885001E-2</v>
      </c>
      <c r="AQ570">
        <v>2.6776550268420198</v>
      </c>
      <c r="AR570">
        <v>0.11665046783708501</v>
      </c>
      <c r="AS570">
        <v>215.35530192594001</v>
      </c>
      <c r="AT570">
        <v>2.58570129636268</v>
      </c>
      <c r="AU570">
        <v>28.816938050201699</v>
      </c>
      <c r="AV570">
        <v>0.40133361052890498</v>
      </c>
      <c r="AW570">
        <v>4.8684482806477997E-2</v>
      </c>
      <c r="AX570">
        <v>2.2958472949229998E-3</v>
      </c>
    </row>
    <row r="571" spans="1:50" x14ac:dyDescent="0.25">
      <c r="A571" t="s">
        <v>273</v>
      </c>
      <c r="B571">
        <v>127.11265961285</v>
      </c>
      <c r="C571">
        <v>206.393825577858</v>
      </c>
      <c r="D571" s="63">
        <v>71.825029070486295</v>
      </c>
      <c r="E571">
        <v>3.1804466120282999</v>
      </c>
      <c r="F571" s="31">
        <f t="shared" si="48"/>
        <v>73.798801226940611</v>
      </c>
      <c r="G571" s="31">
        <f t="shared" si="49"/>
        <v>3.1804466120282999</v>
      </c>
      <c r="H571">
        <v>0.89528351789483995</v>
      </c>
      <c r="I571">
        <v>6.3381606663653001E-2</v>
      </c>
      <c r="J571" s="64">
        <v>0.62547455184970724</v>
      </c>
      <c r="K571" s="63">
        <v>80.360418792953197</v>
      </c>
      <c r="L571">
        <v>4.5156134937742802</v>
      </c>
      <c r="M571" s="32">
        <f t="shared" si="50"/>
        <v>82.568745878193667</v>
      </c>
      <c r="N571" s="92">
        <f t="shared" si="51"/>
        <v>4.5156134937742802</v>
      </c>
      <c r="O571" s="50">
        <v>1.12057132620871</v>
      </c>
      <c r="P571" s="50">
        <v>7.9345091294117001E-2</v>
      </c>
      <c r="Q571" s="77">
        <v>0.79358602607861961</v>
      </c>
      <c r="R571" s="61"/>
      <c r="Y571">
        <v>13839.799074733201</v>
      </c>
      <c r="Z571">
        <v>217.18862119570099</v>
      </c>
      <c r="AA571">
        <v>40596.340007788203</v>
      </c>
      <c r="AB571">
        <v>922.75965422718104</v>
      </c>
      <c r="AC571">
        <v>141.20661851057301</v>
      </c>
      <c r="AD571">
        <v>9.6737086010763793</v>
      </c>
      <c r="AE571">
        <v>217394.79840192001</v>
      </c>
      <c r="AF571">
        <v>8283.5927820972702</v>
      </c>
      <c r="AG571">
        <v>6.0604703747400004E-3</v>
      </c>
      <c r="AH571">
        <v>2.9116062681889998E-3</v>
      </c>
      <c r="AI571">
        <v>1442.4710199455601</v>
      </c>
      <c r="AJ571">
        <v>84.327663252142699</v>
      </c>
      <c r="AK571">
        <v>2.56378956720883</v>
      </c>
      <c r="AL571">
        <v>0.34211181431083498</v>
      </c>
      <c r="AM571">
        <v>7.2772395203960002E-3</v>
      </c>
      <c r="AN571">
        <v>5.5551708641710003E-3</v>
      </c>
      <c r="AO571">
        <v>0.26614062013450002</v>
      </c>
      <c r="AP571">
        <v>3.3225651666939998E-2</v>
      </c>
      <c r="AQ571">
        <v>2.3729234224484599</v>
      </c>
      <c r="AR571">
        <v>0.13177298850135999</v>
      </c>
      <c r="AS571">
        <v>185.27394830969999</v>
      </c>
      <c r="AT571">
        <v>2.5821567551222899</v>
      </c>
      <c r="AU571">
        <v>23.728324672623099</v>
      </c>
      <c r="AV571">
        <v>0.33311743913406799</v>
      </c>
      <c r="AW571">
        <v>4.5192803007723999E-2</v>
      </c>
      <c r="AX571">
        <v>2.015334406557E-3</v>
      </c>
    </row>
    <row r="572" spans="1:50" x14ac:dyDescent="0.25">
      <c r="A572" t="s">
        <v>274</v>
      </c>
      <c r="B572">
        <v>168.675601038466</v>
      </c>
      <c r="C572">
        <v>351.69267770121797</v>
      </c>
      <c r="D572" s="63">
        <v>47.367390789858398</v>
      </c>
      <c r="E572">
        <v>1.6146300437194401</v>
      </c>
      <c r="F572" s="31">
        <f t="shared" si="48"/>
        <v>48.669060114254542</v>
      </c>
      <c r="G572" s="31">
        <f t="shared" si="49"/>
        <v>1.6146300437194401</v>
      </c>
      <c r="H572">
        <v>0.69555450821187703</v>
      </c>
      <c r="I572">
        <v>4.3741807932693999E-2</v>
      </c>
      <c r="J572" s="64">
        <v>0.54203584468737476</v>
      </c>
      <c r="K572" s="63">
        <v>67.685764225685503</v>
      </c>
      <c r="L572">
        <v>3.2948618825011202</v>
      </c>
      <c r="M572" s="32">
        <f t="shared" si="50"/>
        <v>69.545788210999646</v>
      </c>
      <c r="N572" s="92">
        <f t="shared" si="51"/>
        <v>3.2948618825011202</v>
      </c>
      <c r="O572" s="50">
        <v>1.43536700508925</v>
      </c>
      <c r="P572" s="50">
        <v>9.0377903345979005E-2</v>
      </c>
      <c r="Q572" s="77">
        <v>0.77310872417831789</v>
      </c>
      <c r="R572" s="61"/>
      <c r="Y572">
        <v>13827.174653829201</v>
      </c>
      <c r="Z572">
        <v>199.20491613657899</v>
      </c>
      <c r="AA572">
        <v>46968.363002185302</v>
      </c>
      <c r="AB572">
        <v>1126.79105360117</v>
      </c>
      <c r="AC572">
        <v>362.04557260992999</v>
      </c>
      <c r="AD572">
        <v>26.033931967210801</v>
      </c>
      <c r="AE572">
        <v>208562.86004223299</v>
      </c>
      <c r="AF572">
        <v>7615.5331622325002</v>
      </c>
      <c r="AG572">
        <v>6.0490603025380001E-3</v>
      </c>
      <c r="AH572">
        <v>2.9061245752359998E-3</v>
      </c>
      <c r="AI572">
        <v>1782.8045477579999</v>
      </c>
      <c r="AJ572">
        <v>102.368316402563</v>
      </c>
      <c r="AK572">
        <v>5.6119139100818902</v>
      </c>
      <c r="AL572">
        <v>0.44633210409164198</v>
      </c>
      <c r="AM572">
        <v>9.3797302790940007E-3</v>
      </c>
      <c r="AN572">
        <v>6.3019871808140003E-3</v>
      </c>
      <c r="AO572">
        <v>0.26765449125936802</v>
      </c>
      <c r="AP572">
        <v>3.3286578008079999E-2</v>
      </c>
      <c r="AQ572">
        <v>2.5622680224822401</v>
      </c>
      <c r="AR572">
        <v>0.126987621781498</v>
      </c>
      <c r="AS572">
        <v>202.78254762098101</v>
      </c>
      <c r="AT572">
        <v>2.69481477948995</v>
      </c>
      <c r="AU572">
        <v>26.593538661124601</v>
      </c>
      <c r="AV572">
        <v>0.390863121062348</v>
      </c>
      <c r="AW572">
        <v>7.6775493257093E-2</v>
      </c>
      <c r="AX572">
        <v>2.6636246301899999E-3</v>
      </c>
    </row>
    <row r="573" spans="1:50" x14ac:dyDescent="0.25">
      <c r="A573" t="s">
        <v>275</v>
      </c>
      <c r="B573">
        <v>136.63250351017899</v>
      </c>
      <c r="C573">
        <v>337.28025875104902</v>
      </c>
      <c r="D573" s="63">
        <v>34.801900108047597</v>
      </c>
      <c r="E573">
        <v>1.2106521635337999</v>
      </c>
      <c r="F573" s="31">
        <f t="shared" si="48"/>
        <v>35.758266187030429</v>
      </c>
      <c r="G573" s="31">
        <f t="shared" si="49"/>
        <v>1.2106521635337999</v>
      </c>
      <c r="H573">
        <v>0.58773689723975597</v>
      </c>
      <c r="I573">
        <v>4.2121502603579997E-2</v>
      </c>
      <c r="J573" s="64">
        <v>0.48539525535567485</v>
      </c>
      <c r="K573" s="63">
        <v>59.187064380544399</v>
      </c>
      <c r="L573">
        <v>3.2064129202657798</v>
      </c>
      <c r="M573" s="32">
        <f t="shared" si="50"/>
        <v>60.813541685300422</v>
      </c>
      <c r="N573" s="92">
        <f t="shared" si="51"/>
        <v>3.2064129202657798</v>
      </c>
      <c r="O573" s="50">
        <v>1.6989326076420601</v>
      </c>
      <c r="P573" s="50">
        <v>0.1208165060542</v>
      </c>
      <c r="Q573" s="77">
        <v>0.76180273890020045</v>
      </c>
      <c r="R573" s="61"/>
      <c r="Y573">
        <v>13782.4518807976</v>
      </c>
      <c r="Z573">
        <v>189.75532991240701</v>
      </c>
      <c r="AA573">
        <v>60098.039352416301</v>
      </c>
      <c r="AB573">
        <v>1345.0190522022399</v>
      </c>
      <c r="AC573">
        <v>368.31888826296398</v>
      </c>
      <c r="AD573">
        <v>26.228812924382002</v>
      </c>
      <c r="AE573">
        <v>196939.46221279501</v>
      </c>
      <c r="AF573">
        <v>7145.48884647045</v>
      </c>
      <c r="AG573">
        <v>5.7669967769119999E-3</v>
      </c>
      <c r="AH573">
        <v>2.8540090107380001E-3</v>
      </c>
      <c r="AI573">
        <v>1200.3019056570899</v>
      </c>
      <c r="AJ573">
        <v>71.199282449174305</v>
      </c>
      <c r="AK573">
        <v>4.07362678597495</v>
      </c>
      <c r="AL573">
        <v>0.36985356610890002</v>
      </c>
      <c r="AM573">
        <v>5.2095754740749999E-3</v>
      </c>
      <c r="AN573">
        <v>4.7229204968769999E-3</v>
      </c>
      <c r="AO573">
        <v>0.17071496439408201</v>
      </c>
      <c r="AP573">
        <v>2.6707748096742999E-2</v>
      </c>
      <c r="AQ573">
        <v>1.2663156439904599</v>
      </c>
      <c r="AR573">
        <v>9.0405241173772993E-2</v>
      </c>
      <c r="AS573">
        <v>138.27601771903301</v>
      </c>
      <c r="AT573">
        <v>1.85103886145722</v>
      </c>
      <c r="AU573">
        <v>18.963404727078</v>
      </c>
      <c r="AV573">
        <v>0.28279825719391</v>
      </c>
      <c r="AW573">
        <v>7.4488702386900002E-2</v>
      </c>
      <c r="AX573">
        <v>2.9380670014509998E-3</v>
      </c>
    </row>
    <row r="574" spans="1:50" x14ac:dyDescent="0.25">
      <c r="A574" t="s">
        <v>276</v>
      </c>
      <c r="B574">
        <v>12782.8409490713</v>
      </c>
      <c r="C574">
        <v>65181.735739880904</v>
      </c>
      <c r="D574" s="63">
        <v>0.119049985250802</v>
      </c>
      <c r="E574">
        <v>6.6068815987168003E-2</v>
      </c>
      <c r="F574" s="31">
        <f t="shared" si="48"/>
        <v>0.12232151258821153</v>
      </c>
      <c r="G574" s="31">
        <f t="shared" si="49"/>
        <v>6.6068815987168003E-2</v>
      </c>
      <c r="H574">
        <v>0.28462994374578998</v>
      </c>
      <c r="I574">
        <v>2.0349005284479998E-2</v>
      </c>
      <c r="J574" s="64">
        <v>0.12882359649416711</v>
      </c>
      <c r="K574" s="63">
        <v>0.41825750133225897</v>
      </c>
      <c r="L574">
        <v>0.20643265182519599</v>
      </c>
      <c r="M574" s="32">
        <f t="shared" si="50"/>
        <v>0.42975133601692872</v>
      </c>
      <c r="N574" s="92">
        <f t="shared" si="51"/>
        <v>0.20643265182519599</v>
      </c>
      <c r="O574" s="50">
        <v>3.5136250067007402</v>
      </c>
      <c r="P574" s="50">
        <v>0.13880501244767501</v>
      </c>
      <c r="Q574" s="77">
        <v>8.0041475733777803E-2</v>
      </c>
      <c r="R574" s="61"/>
      <c r="Y574">
        <v>13650.9915796676</v>
      </c>
      <c r="Z574">
        <v>165.57493859536001</v>
      </c>
      <c r="AA574">
        <v>40206.797065691499</v>
      </c>
      <c r="AB574">
        <v>942.29679625991503</v>
      </c>
      <c r="AC574">
        <v>56.535154553161398</v>
      </c>
      <c r="AD574">
        <v>4.3837202350193998</v>
      </c>
      <c r="AE574">
        <v>213076.108910076</v>
      </c>
      <c r="AF574">
        <v>7648.5968052408498</v>
      </c>
      <c r="AG574">
        <v>3.1702951866500002E-3</v>
      </c>
      <c r="AH574">
        <v>2.1567454450019999E-3</v>
      </c>
      <c r="AI574">
        <v>1318.7736284283701</v>
      </c>
      <c r="AJ574">
        <v>75.9819026065325</v>
      </c>
      <c r="AK574">
        <v>555.30666549816704</v>
      </c>
      <c r="AL574">
        <v>175.77748195811401</v>
      </c>
      <c r="AM574">
        <v>1.6521384161245999E-2</v>
      </c>
      <c r="AN574">
        <v>8.5756824119620004E-3</v>
      </c>
      <c r="AO574">
        <v>0.17721667069258201</v>
      </c>
      <c r="AP574">
        <v>2.7809523293258E-2</v>
      </c>
      <c r="AQ574">
        <v>1.9268941548237299</v>
      </c>
      <c r="AR574">
        <v>0.100175620252812</v>
      </c>
      <c r="AS574">
        <v>117.341092250324</v>
      </c>
      <c r="AT574">
        <v>1.4088981717104301</v>
      </c>
      <c r="AU574">
        <v>13.3022817198206</v>
      </c>
      <c r="AV574">
        <v>0.179527361423541</v>
      </c>
      <c r="AW574">
        <v>15.0597263375001</v>
      </c>
      <c r="AX574">
        <v>4.6884826713544001</v>
      </c>
    </row>
    <row r="575" spans="1:50" x14ac:dyDescent="0.25">
      <c r="A575" t="s">
        <v>277</v>
      </c>
      <c r="B575">
        <v>162.297149979952</v>
      </c>
      <c r="C575">
        <v>378.07144266927401</v>
      </c>
      <c r="D575" s="63">
        <v>37.222941360862897</v>
      </c>
      <c r="E575">
        <v>1.2281359131152501</v>
      </c>
      <c r="F575" s="31">
        <f t="shared" si="48"/>
        <v>38.245838339676546</v>
      </c>
      <c r="G575" s="31">
        <f t="shared" si="49"/>
        <v>1.2281359131152501</v>
      </c>
      <c r="H575">
        <v>0.62292805135483198</v>
      </c>
      <c r="I575">
        <v>3.6667453766746003E-2</v>
      </c>
      <c r="J575" s="64">
        <v>0.56052227780943698</v>
      </c>
      <c r="K575" s="63">
        <v>59.623154361667197</v>
      </c>
      <c r="L575">
        <v>2.9669600084511298</v>
      </c>
      <c r="M575" s="32">
        <f t="shared" si="50"/>
        <v>61.261615542706856</v>
      </c>
      <c r="N575" s="92">
        <f t="shared" si="51"/>
        <v>2.9669600084511298</v>
      </c>
      <c r="O575" s="50">
        <v>1.60864630303422</v>
      </c>
      <c r="P575" s="50">
        <v>9.4764963683322004E-2</v>
      </c>
      <c r="Q575" s="77">
        <v>0.84471364306368901</v>
      </c>
      <c r="R575" s="61"/>
      <c r="Y575">
        <v>14064.6402144927</v>
      </c>
      <c r="Z575">
        <v>234.67639180975601</v>
      </c>
      <c r="AA575">
        <v>56432.766398587097</v>
      </c>
      <c r="AB575">
        <v>1026.9279802098499</v>
      </c>
      <c r="AC575">
        <v>387.668008459173</v>
      </c>
      <c r="AD575">
        <v>23.8537467848553</v>
      </c>
      <c r="AE575">
        <v>197283.29522911401</v>
      </c>
      <c r="AF575">
        <v>11687.542384759199</v>
      </c>
      <c r="AG575">
        <v>7.6028856611330001E-3</v>
      </c>
      <c r="AH575">
        <v>3.266680528272E-3</v>
      </c>
      <c r="AI575">
        <v>1224.1168786786</v>
      </c>
      <c r="AJ575">
        <v>67.754632012132902</v>
      </c>
      <c r="AK575">
        <v>5.5108882053963404</v>
      </c>
      <c r="AL575">
        <v>0.45456965685263701</v>
      </c>
      <c r="AM575">
        <v>1.2362746308761E-2</v>
      </c>
      <c r="AN575">
        <v>7.2520585806619998E-3</v>
      </c>
      <c r="AO575">
        <v>0.18275054942968499</v>
      </c>
      <c r="AP575">
        <v>2.7532241105947E-2</v>
      </c>
      <c r="AQ575">
        <v>1.5986756569673799</v>
      </c>
      <c r="AR575">
        <v>9.7522078872779E-2</v>
      </c>
      <c r="AS575">
        <v>162.62963737117701</v>
      </c>
      <c r="AT575">
        <v>1.7922561030595301</v>
      </c>
      <c r="AU575">
        <v>22.4847365909818</v>
      </c>
      <c r="AV575">
        <v>0.23979221050203101</v>
      </c>
      <c r="AW575">
        <v>8.2803320767178001E-2</v>
      </c>
      <c r="AX575">
        <v>2.7704633731900001E-3</v>
      </c>
    </row>
    <row r="576" spans="1:50" x14ac:dyDescent="0.25">
      <c r="A576" t="s">
        <v>278</v>
      </c>
      <c r="B576">
        <v>193.09058522784801</v>
      </c>
      <c r="C576">
        <v>215.81428553531401</v>
      </c>
      <c r="D576" s="63">
        <v>114.26277923336499</v>
      </c>
      <c r="E576">
        <v>4.9489159583334201</v>
      </c>
      <c r="F576" s="31">
        <f t="shared" si="48"/>
        <v>117.40275279256227</v>
      </c>
      <c r="G576" s="31">
        <f t="shared" si="49"/>
        <v>4.9489159583334201</v>
      </c>
      <c r="H576">
        <v>1.29661314791728</v>
      </c>
      <c r="I576">
        <v>8.4406637059782005E-2</v>
      </c>
      <c r="J576" s="64">
        <v>0.66533308358565146</v>
      </c>
      <c r="K576" s="63">
        <v>87.689782313091001</v>
      </c>
      <c r="L576">
        <v>3.9951273131998599</v>
      </c>
      <c r="M576" s="32">
        <f t="shared" si="50"/>
        <v>90.09952238524977</v>
      </c>
      <c r="N576" s="92">
        <f t="shared" si="51"/>
        <v>3.9951273131998599</v>
      </c>
      <c r="O576" s="50">
        <v>0.76959453347433804</v>
      </c>
      <c r="P576" s="50">
        <v>4.7803921122460999E-2</v>
      </c>
      <c r="Q576" s="77">
        <v>0.73346616529470543</v>
      </c>
      <c r="R576" s="61"/>
      <c r="Y576">
        <v>13035.680615957701</v>
      </c>
      <c r="Z576">
        <v>223.69250521543501</v>
      </c>
      <c r="AA576">
        <v>41573.418822282903</v>
      </c>
      <c r="AB576">
        <v>732.03689324046604</v>
      </c>
      <c r="AC576">
        <v>200.204126548125</v>
      </c>
      <c r="AD576">
        <v>35.266564631430803</v>
      </c>
      <c r="AE576">
        <v>212530.34260264001</v>
      </c>
      <c r="AF576">
        <v>12707.4494495408</v>
      </c>
      <c r="AG576">
        <v>0.13518097667503501</v>
      </c>
      <c r="AH576">
        <v>1.4023234928037E-2</v>
      </c>
      <c r="AI576">
        <v>1537.87160579076</v>
      </c>
      <c r="AJ576">
        <v>87.293032586802894</v>
      </c>
      <c r="AK576">
        <v>2.0672960443900101</v>
      </c>
      <c r="AL576">
        <v>0.273330206731277</v>
      </c>
      <c r="AM576">
        <v>1.48337760564953</v>
      </c>
      <c r="AN576">
        <v>9.3800058140025996E-2</v>
      </c>
      <c r="AO576">
        <v>1.3046056571072999</v>
      </c>
      <c r="AP576">
        <v>9.2099083287303998E-2</v>
      </c>
      <c r="AQ576">
        <v>2.1422522306227401</v>
      </c>
      <c r="AR576">
        <v>0.112327272772332</v>
      </c>
      <c r="AS576">
        <v>278.56736833957302</v>
      </c>
      <c r="AT576">
        <v>2.9728998699235798</v>
      </c>
      <c r="AU576">
        <v>40.146919324145301</v>
      </c>
      <c r="AV576">
        <v>0.45691692460177902</v>
      </c>
      <c r="AW576">
        <v>4.8026792799569E-2</v>
      </c>
      <c r="AX576">
        <v>2.5127993269589998E-3</v>
      </c>
    </row>
    <row r="577" spans="1:50" x14ac:dyDescent="0.25">
      <c r="A577" t="s">
        <v>279</v>
      </c>
      <c r="B577">
        <v>204.39639100386799</v>
      </c>
      <c r="C577">
        <v>188.265005736343</v>
      </c>
      <c r="D577" s="63">
        <v>146.78176081120299</v>
      </c>
      <c r="E577">
        <v>6.8067205908843196</v>
      </c>
      <c r="F577" s="31">
        <f t="shared" si="48"/>
        <v>150.81536520111803</v>
      </c>
      <c r="G577" s="31">
        <f t="shared" si="49"/>
        <v>6.8067205908843196</v>
      </c>
      <c r="H577">
        <v>1.5718631327902399</v>
      </c>
      <c r="I577">
        <v>9.9512043297552005E-2</v>
      </c>
      <c r="J577" s="64">
        <v>0.73249542161407455</v>
      </c>
      <c r="K577" s="63">
        <v>93.289370521489403</v>
      </c>
      <c r="L577">
        <v>4.14732742033687</v>
      </c>
      <c r="M577" s="32">
        <f t="shared" si="50"/>
        <v>95.852988864724125</v>
      </c>
      <c r="N577" s="92">
        <f t="shared" si="51"/>
        <v>4.14732742033687</v>
      </c>
      <c r="O577" s="50">
        <v>0.63589211870840701</v>
      </c>
      <c r="P577" s="50">
        <v>4.3757277269705998E-2</v>
      </c>
      <c r="Q577" s="77">
        <v>0.64605473221336573</v>
      </c>
      <c r="R577" s="61"/>
      <c r="Y577">
        <v>13001.4996739702</v>
      </c>
      <c r="Z577">
        <v>195.943416338129</v>
      </c>
      <c r="AA577">
        <v>40664.915771704997</v>
      </c>
      <c r="AB577">
        <v>657.11298463803996</v>
      </c>
      <c r="AC577">
        <v>77.721219940878001</v>
      </c>
      <c r="AD577">
        <v>5.55497650690653</v>
      </c>
      <c r="AE577">
        <v>213534.82457838501</v>
      </c>
      <c r="AF577">
        <v>12637.0834742221</v>
      </c>
      <c r="AG577">
        <v>8.681699515174E-3</v>
      </c>
      <c r="AH577">
        <v>3.5212719562010002E-3</v>
      </c>
      <c r="AI577">
        <v>1694.7574410894399</v>
      </c>
      <c r="AJ577">
        <v>91.138709338307606</v>
      </c>
      <c r="AK577">
        <v>1.6623731668975401</v>
      </c>
      <c r="AL577">
        <v>0.21086249383466901</v>
      </c>
      <c r="AM577">
        <v>0.18591947679054899</v>
      </c>
      <c r="AN577">
        <v>2.8407406379348001E-2</v>
      </c>
      <c r="AO577">
        <v>0.29289147959106598</v>
      </c>
      <c r="AP577">
        <v>3.5185163273718997E-2</v>
      </c>
      <c r="AQ577">
        <v>1.97511252344827</v>
      </c>
      <c r="AR577">
        <v>9.8855306799528003E-2</v>
      </c>
      <c r="AS577">
        <v>315.92569651405302</v>
      </c>
      <c r="AT577">
        <v>2.83103847300886</v>
      </c>
      <c r="AU577">
        <v>44.9149078170311</v>
      </c>
      <c r="AV577">
        <v>0.421346680717472</v>
      </c>
      <c r="AW577">
        <v>4.1914832403582E-2</v>
      </c>
      <c r="AX577">
        <v>2.6086171973129998E-3</v>
      </c>
    </row>
    <row r="578" spans="1:50" x14ac:dyDescent="0.25">
      <c r="A578" t="s">
        <v>280</v>
      </c>
      <c r="B578">
        <v>179.690544350934</v>
      </c>
      <c r="C578">
        <v>209.736795572826</v>
      </c>
      <c r="D578" s="63">
        <v>107.052891388481</v>
      </c>
      <c r="E578">
        <v>4.6987691589116896</v>
      </c>
      <c r="F578" s="31">
        <f t="shared" si="48"/>
        <v>109.99473518617933</v>
      </c>
      <c r="G578" s="31">
        <f t="shared" si="49"/>
        <v>4.6987691589116896</v>
      </c>
      <c r="H578">
        <v>1.24271433175809</v>
      </c>
      <c r="I578">
        <v>8.1214061645085003E-2</v>
      </c>
      <c r="J578" s="64">
        <v>0.6716233459623675</v>
      </c>
      <c r="K578" s="63">
        <v>85.940870687515897</v>
      </c>
      <c r="L578">
        <v>4.0577857824518899</v>
      </c>
      <c r="M578" s="32">
        <f t="shared" si="50"/>
        <v>88.302550172504255</v>
      </c>
      <c r="N578" s="92">
        <f t="shared" si="51"/>
        <v>4.0577857824518899</v>
      </c>
      <c r="O578" s="50">
        <v>0.80318215883786603</v>
      </c>
      <c r="P578" s="50">
        <v>5.6011302231034003E-2</v>
      </c>
      <c r="Q578" s="77">
        <v>0.67706092438610266</v>
      </c>
      <c r="R578" s="61"/>
      <c r="Y578">
        <v>13204.022314379201</v>
      </c>
      <c r="Z578">
        <v>204.14687892613</v>
      </c>
      <c r="AA578">
        <v>38568.5282111786</v>
      </c>
      <c r="AB578">
        <v>619.70545564044005</v>
      </c>
      <c r="AC578">
        <v>123.101183924521</v>
      </c>
      <c r="AD578">
        <v>8.63766731276543</v>
      </c>
      <c r="AE578">
        <v>212711.87642558201</v>
      </c>
      <c r="AF578">
        <v>12522.173451778999</v>
      </c>
      <c r="AG578">
        <v>2.6693828118409999E-3</v>
      </c>
      <c r="AH578">
        <v>1.9701143251900002E-3</v>
      </c>
      <c r="AI578">
        <v>1479.4136070463001</v>
      </c>
      <c r="AJ578">
        <v>80.146277887977206</v>
      </c>
      <c r="AK578">
        <v>2.3590229961647902</v>
      </c>
      <c r="AL578">
        <v>0.26637311863547702</v>
      </c>
      <c r="AM578">
        <v>1.9649839225694E-2</v>
      </c>
      <c r="AN578">
        <v>9.3095861082200006E-3</v>
      </c>
      <c r="AO578">
        <v>0.332591363250056</v>
      </c>
      <c r="AP578">
        <v>3.7857690873359003E-2</v>
      </c>
      <c r="AQ578">
        <v>2.5073351097599299</v>
      </c>
      <c r="AR578">
        <v>0.11605803712337601</v>
      </c>
      <c r="AS578">
        <v>261.06013038996599</v>
      </c>
      <c r="AT578">
        <v>2.5759629311893901</v>
      </c>
      <c r="AU578">
        <v>37.311615387504297</v>
      </c>
      <c r="AV578">
        <v>0.38297223852932399</v>
      </c>
      <c r="AW578">
        <v>4.7565040556794003E-2</v>
      </c>
      <c r="AX578">
        <v>2.6292027245099999E-3</v>
      </c>
    </row>
    <row r="579" spans="1:50" x14ac:dyDescent="0.25">
      <c r="A579" t="s">
        <v>281</v>
      </c>
      <c r="B579">
        <v>1893.6485676432001</v>
      </c>
      <c r="C579">
        <v>9143.4879266614007</v>
      </c>
      <c r="D579" s="63">
        <v>2.2510696728461101</v>
      </c>
      <c r="E579">
        <v>0.45790008901901602</v>
      </c>
      <c r="F579" s="31">
        <f t="shared" si="48"/>
        <v>2.312929705483787</v>
      </c>
      <c r="G579" s="31">
        <f t="shared" si="49"/>
        <v>0.45790008901901602</v>
      </c>
      <c r="H579">
        <v>0.300327252930841</v>
      </c>
      <c r="I579">
        <v>2.8476295538985001E-2</v>
      </c>
      <c r="J579" s="64">
        <v>0.46612989493868201</v>
      </c>
      <c r="K579" s="63">
        <v>7.5029421819240003</v>
      </c>
      <c r="L579">
        <v>1.32382730231612</v>
      </c>
      <c r="M579" s="32">
        <f t="shared" si="50"/>
        <v>7.7091251596661339</v>
      </c>
      <c r="N579" s="92">
        <f t="shared" si="51"/>
        <v>1.32382730231612</v>
      </c>
      <c r="O579" s="50">
        <v>3.3305797066985501</v>
      </c>
      <c r="P579" s="50">
        <v>0.26841889346949199</v>
      </c>
      <c r="Q579" s="77">
        <v>0.45676573404371007</v>
      </c>
      <c r="R579" s="61"/>
      <c r="Y579">
        <v>13086.477237974101</v>
      </c>
      <c r="Z579">
        <v>239.601420550515</v>
      </c>
      <c r="AA579">
        <v>39032.079092190099</v>
      </c>
      <c r="AB579">
        <v>705.87540518744299</v>
      </c>
      <c r="AC579">
        <v>79.250643912037205</v>
      </c>
      <c r="AD579">
        <v>5.6769401957729002</v>
      </c>
      <c r="AE579">
        <v>213360.58791974399</v>
      </c>
      <c r="AF579">
        <v>12720.373057089</v>
      </c>
      <c r="AG579">
        <v>1.1377757406844999E-2</v>
      </c>
      <c r="AH579">
        <v>3.983149534374E-3</v>
      </c>
      <c r="AI579">
        <v>1578.09843026923</v>
      </c>
      <c r="AJ579">
        <v>87.022325062870607</v>
      </c>
      <c r="AK579">
        <v>65.616485739160794</v>
      </c>
      <c r="AL579">
        <v>23.176605512519298</v>
      </c>
      <c r="AM579">
        <v>7.4775477185145003E-2</v>
      </c>
      <c r="AN579">
        <v>1.7780849846718998E-2</v>
      </c>
      <c r="AO579">
        <v>0.24470043907935099</v>
      </c>
      <c r="AP579">
        <v>3.2945702328112003E-2</v>
      </c>
      <c r="AQ579">
        <v>2.25272415445481</v>
      </c>
      <c r="AR579">
        <v>0.104581695783784</v>
      </c>
      <c r="AS579">
        <v>245.87210163892701</v>
      </c>
      <c r="AT579">
        <v>2.7211665242076699</v>
      </c>
      <c r="AU579">
        <v>33.103236669784501</v>
      </c>
      <c r="AV579">
        <v>0.36799675522254699</v>
      </c>
      <c r="AW579">
        <v>1.9847596512357799</v>
      </c>
      <c r="AX579">
        <v>0.67290808097389299</v>
      </c>
    </row>
    <row r="580" spans="1:50" x14ac:dyDescent="0.25">
      <c r="A580" t="s">
        <v>282</v>
      </c>
      <c r="B580">
        <v>2372.8445408373</v>
      </c>
      <c r="C580">
        <v>11767.061320388801</v>
      </c>
      <c r="D580" s="63">
        <v>1.7333313071068801</v>
      </c>
      <c r="E580">
        <v>0.71527014618168505</v>
      </c>
      <c r="F580" s="31">
        <f t="shared" si="48"/>
        <v>1.7809637427098048</v>
      </c>
      <c r="G580" s="31">
        <f t="shared" si="49"/>
        <v>0.71527014618168505</v>
      </c>
      <c r="H580">
        <v>0.29523018184009298</v>
      </c>
      <c r="I580">
        <v>4.0284184051491E-2</v>
      </c>
      <c r="J580" s="64">
        <v>0.33066277019449214</v>
      </c>
      <c r="K580" s="63">
        <v>5.8766244141487398</v>
      </c>
      <c r="L580">
        <v>1.7366324397544699</v>
      </c>
      <c r="M580" s="32">
        <f t="shared" si="50"/>
        <v>6.038115718679971</v>
      </c>
      <c r="N580" s="92">
        <f t="shared" si="51"/>
        <v>1.7366324397544699</v>
      </c>
      <c r="O580" s="50">
        <v>3.3871076716091899</v>
      </c>
      <c r="P580" s="50">
        <v>0.246920563055332</v>
      </c>
      <c r="Q580" s="77">
        <v>0.24668814650581572</v>
      </c>
      <c r="R580" s="61"/>
      <c r="Y580">
        <v>13098.042817704199</v>
      </c>
      <c r="Z580">
        <v>219.036039096016</v>
      </c>
      <c r="AA580">
        <v>39095.595038946303</v>
      </c>
      <c r="AB580">
        <v>685.50769169308899</v>
      </c>
      <c r="AC580">
        <v>77.516248198069306</v>
      </c>
      <c r="AD580">
        <v>5.5456298760275704</v>
      </c>
      <c r="AE580">
        <v>215664.35076697799</v>
      </c>
      <c r="AF580">
        <v>12938.2253264757</v>
      </c>
      <c r="AG580">
        <v>7.0375738577490004E-3</v>
      </c>
      <c r="AH580">
        <v>3.1735909012869999E-3</v>
      </c>
      <c r="AI580">
        <v>1552.6450203229699</v>
      </c>
      <c r="AJ580">
        <v>84.726853925465903</v>
      </c>
      <c r="AK580">
        <v>99.278568731968903</v>
      </c>
      <c r="AL580">
        <v>21.884141081854398</v>
      </c>
      <c r="AM580">
        <v>2.0410268164753002E-2</v>
      </c>
      <c r="AN580">
        <v>9.4096441896050001E-3</v>
      </c>
      <c r="AO580">
        <v>0.27856047270879702</v>
      </c>
      <c r="AP580">
        <v>3.4331597629664E-2</v>
      </c>
      <c r="AQ580">
        <v>2.3187855988593999</v>
      </c>
      <c r="AR580">
        <v>0.107515552790743</v>
      </c>
      <c r="AS580">
        <v>245.37994419711001</v>
      </c>
      <c r="AT580">
        <v>2.3931591323765602</v>
      </c>
      <c r="AU580">
        <v>33.064226843707402</v>
      </c>
      <c r="AV580">
        <v>0.33443859845476098</v>
      </c>
      <c r="AW580">
        <v>2.6232955070041801</v>
      </c>
      <c r="AX580">
        <v>0.56356426727064701</v>
      </c>
    </row>
    <row r="581" spans="1:50" x14ac:dyDescent="0.25">
      <c r="A581" t="s">
        <v>283</v>
      </c>
      <c r="B581">
        <v>1047.4776852238101</v>
      </c>
      <c r="C581">
        <v>4761.9885437051498</v>
      </c>
      <c r="D581" s="63">
        <v>3.6731838583907699</v>
      </c>
      <c r="E581">
        <v>0.61973959937394396</v>
      </c>
      <c r="F581" s="31">
        <f t="shared" si="48"/>
        <v>3.774123991921579</v>
      </c>
      <c r="G581" s="31">
        <f t="shared" si="49"/>
        <v>0.61973959937394396</v>
      </c>
      <c r="H581">
        <v>0.31915459230044102</v>
      </c>
      <c r="I581">
        <v>3.3114897867195001E-2</v>
      </c>
      <c r="J581" s="64">
        <v>0.61497256586909899</v>
      </c>
      <c r="K581" s="63">
        <v>11.5129243083716</v>
      </c>
      <c r="L581">
        <v>1.61468436962107</v>
      </c>
      <c r="M581" s="32">
        <f t="shared" si="50"/>
        <v>11.829302731510554</v>
      </c>
      <c r="N581" s="92">
        <f t="shared" si="51"/>
        <v>1.61468436962107</v>
      </c>
      <c r="O581" s="50">
        <v>3.1311416302179298</v>
      </c>
      <c r="P581" s="50">
        <v>0.30229537334079498</v>
      </c>
      <c r="Q581" s="77">
        <v>0.68837770497447115</v>
      </c>
      <c r="R581" s="61"/>
      <c r="Y581">
        <v>13288.5474931361</v>
      </c>
      <c r="Z581">
        <v>213.403193510015</v>
      </c>
      <c r="AA581">
        <v>38843.378134878702</v>
      </c>
      <c r="AB581">
        <v>613.20066986156598</v>
      </c>
      <c r="AC581">
        <v>73.951133264006998</v>
      </c>
      <c r="AD581">
        <v>5.5112483820872198</v>
      </c>
      <c r="AE581">
        <v>217010.289901137</v>
      </c>
      <c r="AF581">
        <v>12991.523223889601</v>
      </c>
      <c r="AG581">
        <v>8.0377590062449995E-3</v>
      </c>
      <c r="AH581">
        <v>3.3732508776879999E-3</v>
      </c>
      <c r="AI581">
        <v>1446.4288073692101</v>
      </c>
      <c r="AJ581">
        <v>79.840389296088105</v>
      </c>
      <c r="AK581">
        <v>40.929162379779697</v>
      </c>
      <c r="AL581">
        <v>1.72886097339829</v>
      </c>
      <c r="AM581">
        <v>3.0909276598134E-2</v>
      </c>
      <c r="AN581">
        <v>1.1516907495665999E-2</v>
      </c>
      <c r="AO581">
        <v>0.36900575293941501</v>
      </c>
      <c r="AP581">
        <v>4.4682716507977997E-2</v>
      </c>
      <c r="AQ581">
        <v>2.3377528952897402</v>
      </c>
      <c r="AR581">
        <v>0.10739152400018701</v>
      </c>
      <c r="AS581">
        <v>212.37469346001899</v>
      </c>
      <c r="AT581">
        <v>2.1659798376667201</v>
      </c>
      <c r="AU581">
        <v>28.570901684032499</v>
      </c>
      <c r="AV581">
        <v>0.29157310723602398</v>
      </c>
      <c r="AW581">
        <v>1.04959276617408</v>
      </c>
      <c r="AX581">
        <v>0.45276959321842902</v>
      </c>
    </row>
    <row r="582" spans="1:50" x14ac:dyDescent="0.25">
      <c r="A582" t="s">
        <v>284</v>
      </c>
      <c r="B582">
        <v>148.71939212526701</v>
      </c>
      <c r="C582">
        <v>241.800685765819</v>
      </c>
      <c r="D582" s="63">
        <v>67.448353349408194</v>
      </c>
      <c r="E582">
        <v>2.9396241212178098</v>
      </c>
      <c r="F582" s="31">
        <f t="shared" si="48"/>
        <v>69.301853216552118</v>
      </c>
      <c r="G582" s="31">
        <f t="shared" si="49"/>
        <v>2.9396241212178098</v>
      </c>
      <c r="H582">
        <v>0.89102644730458902</v>
      </c>
      <c r="I582">
        <v>6.4057636972066997E-2</v>
      </c>
      <c r="J582" s="64">
        <v>0.60623377970307268</v>
      </c>
      <c r="K582" s="63">
        <v>75.625773980151394</v>
      </c>
      <c r="L582">
        <v>3.9961953679057798</v>
      </c>
      <c r="M582" s="32">
        <f t="shared" si="50"/>
        <v>77.703991683980576</v>
      </c>
      <c r="N582" s="92">
        <f t="shared" si="51"/>
        <v>3.9961953679057798</v>
      </c>
      <c r="O582" s="50">
        <v>1.1221629885305899</v>
      </c>
      <c r="P582" s="50">
        <v>7.8308746278192995E-2</v>
      </c>
      <c r="Q582" s="77">
        <v>0.7572208248420661</v>
      </c>
      <c r="R582" s="61"/>
      <c r="Y582">
        <v>13001.5486373695</v>
      </c>
      <c r="Z582">
        <v>201.89002505849999</v>
      </c>
      <c r="AA582">
        <v>43461.344126808101</v>
      </c>
      <c r="AB582">
        <v>746.72702635865596</v>
      </c>
      <c r="AC582">
        <v>116.181531084974</v>
      </c>
      <c r="AD582">
        <v>16.888340057018102</v>
      </c>
      <c r="AE582">
        <v>211510.04943630099</v>
      </c>
      <c r="AF582">
        <v>12554.536126667999</v>
      </c>
      <c r="AG582">
        <v>0.67037231232366501</v>
      </c>
      <c r="AH582">
        <v>3.1892335786225003E-2</v>
      </c>
      <c r="AI582">
        <v>1583.6472782947101</v>
      </c>
      <c r="AJ582">
        <v>85.602194424978194</v>
      </c>
      <c r="AK582">
        <v>2.5472600573923199</v>
      </c>
      <c r="AL582">
        <v>0.29663990672686302</v>
      </c>
      <c r="AM582">
        <v>2.2684907665843999E-2</v>
      </c>
      <c r="AN582">
        <v>9.7131122491989994E-3</v>
      </c>
      <c r="AO582">
        <v>0.17523256842610599</v>
      </c>
      <c r="AP582">
        <v>2.6625314517516999E-2</v>
      </c>
      <c r="AQ582">
        <v>2.0763066763470199</v>
      </c>
      <c r="AR582">
        <v>9.9712443706747006E-2</v>
      </c>
      <c r="AS582">
        <v>196.35426971855401</v>
      </c>
      <c r="AT582">
        <v>1.90155622539251</v>
      </c>
      <c r="AU582">
        <v>25.524544716012599</v>
      </c>
      <c r="AV582">
        <v>0.25481709238552902</v>
      </c>
      <c r="AW582">
        <v>5.1635029138345001E-2</v>
      </c>
      <c r="AX582">
        <v>2.9636722211549998E-3</v>
      </c>
    </row>
    <row r="583" spans="1:50" x14ac:dyDescent="0.25">
      <c r="A583" t="s">
        <v>285</v>
      </c>
      <c r="B583">
        <v>153.74670007208499</v>
      </c>
      <c r="C583">
        <v>333.37193934657603</v>
      </c>
      <c r="D583" s="63">
        <v>41.969234564323997</v>
      </c>
      <c r="E583">
        <v>1.47216075964659</v>
      </c>
      <c r="F583" s="31">
        <f t="shared" si="48"/>
        <v>43.122561025625799</v>
      </c>
      <c r="G583" s="31">
        <f t="shared" si="49"/>
        <v>1.47216075964659</v>
      </c>
      <c r="H583">
        <v>0.66924040785614802</v>
      </c>
      <c r="I583">
        <v>4.2967195621913E-2</v>
      </c>
      <c r="J583" s="64">
        <v>0.54634797147384151</v>
      </c>
      <c r="K583" s="63">
        <v>62.648551974354</v>
      </c>
      <c r="L583">
        <v>3.2050465520704701</v>
      </c>
      <c r="M583" s="32">
        <f t="shared" si="50"/>
        <v>64.370151939288391</v>
      </c>
      <c r="N583" s="92">
        <f t="shared" si="51"/>
        <v>3.2050465520704701</v>
      </c>
      <c r="O583" s="50">
        <v>1.4958007804386799</v>
      </c>
      <c r="P583" s="50">
        <v>9.1505748918770002E-2</v>
      </c>
      <c r="Q583" s="77">
        <v>0.83627416461895032</v>
      </c>
      <c r="R583" s="61"/>
      <c r="Y583">
        <v>13645.173971635901</v>
      </c>
      <c r="Z583">
        <v>248.029665679337</v>
      </c>
      <c r="AA583">
        <v>38591.520454295598</v>
      </c>
      <c r="AB583">
        <v>740.87929929861696</v>
      </c>
      <c r="AC583">
        <v>153.44214459126499</v>
      </c>
      <c r="AD583">
        <v>10.4006037710475</v>
      </c>
      <c r="AE583">
        <v>216823.70053442501</v>
      </c>
      <c r="AF583">
        <v>13180.3222769027</v>
      </c>
      <c r="AG583">
        <v>3.3933380661717999E-2</v>
      </c>
      <c r="AH583">
        <v>6.7142090642180003E-3</v>
      </c>
      <c r="AI583">
        <v>1290.9474257101399</v>
      </c>
      <c r="AJ583">
        <v>70.807444238062502</v>
      </c>
      <c r="AK583">
        <v>2.7404963455996199</v>
      </c>
      <c r="AL583">
        <v>0.267632162808213</v>
      </c>
      <c r="AM583">
        <v>0.238277511189186</v>
      </c>
      <c r="AN583">
        <v>3.0966908647747999E-2</v>
      </c>
      <c r="AO583">
        <v>0.73295057725106005</v>
      </c>
      <c r="AP583">
        <v>5.6473268930293002E-2</v>
      </c>
      <c r="AQ583">
        <v>3.0358328843409499</v>
      </c>
      <c r="AR583">
        <v>0.126392993144083</v>
      </c>
      <c r="AS583">
        <v>163.665499590889</v>
      </c>
      <c r="AT583">
        <v>2.07585593963144</v>
      </c>
      <c r="AU583">
        <v>20.9957784112881</v>
      </c>
      <c r="AV583">
        <v>0.25250132793157698</v>
      </c>
      <c r="AW583">
        <v>6.8609893778247E-2</v>
      </c>
      <c r="AX583">
        <v>2.9122104799580001E-3</v>
      </c>
    </row>
    <row r="584" spans="1:50" x14ac:dyDescent="0.25">
      <c r="A584" t="s">
        <v>286</v>
      </c>
      <c r="B584">
        <v>122743.912262638</v>
      </c>
      <c r="C584">
        <v>626318.03339496197</v>
      </c>
      <c r="D584" s="63">
        <v>2.0262572000680001E-2</v>
      </c>
      <c r="E584">
        <v>5.7374863553779996E-3</v>
      </c>
      <c r="F584" s="31">
        <f t="shared" si="48"/>
        <v>2.0819393222344176E-2</v>
      </c>
      <c r="G584" s="31">
        <f t="shared" si="49"/>
        <v>5.7374863553779996E-3</v>
      </c>
      <c r="H584">
        <v>0.28155023585796801</v>
      </c>
      <c r="I584">
        <v>2.2568741670859998E-3</v>
      </c>
      <c r="J584" s="64">
        <v>2.8308988718437483E-2</v>
      </c>
      <c r="K584" s="63">
        <v>7.1927688940274001E-2</v>
      </c>
      <c r="L584">
        <v>2.0196515855523001E-2</v>
      </c>
      <c r="M584" s="32">
        <f t="shared" si="50"/>
        <v>7.3904282219047296E-2</v>
      </c>
      <c r="N584" s="92">
        <f t="shared" si="51"/>
        <v>2.0196515855523001E-2</v>
      </c>
      <c r="O584" s="50">
        <v>3.5513222859551101</v>
      </c>
      <c r="P584" s="50">
        <v>2.7396843403277998E-2</v>
      </c>
      <c r="Q584" s="77">
        <v>2.7474518644943234E-2</v>
      </c>
      <c r="R584" s="61"/>
      <c r="Y584">
        <v>13260.828510165</v>
      </c>
      <c r="Z584">
        <v>248.02178279349499</v>
      </c>
      <c r="AA584">
        <v>43282.694246800304</v>
      </c>
      <c r="AB584">
        <v>702.23034443482197</v>
      </c>
      <c r="AC584">
        <v>81.991215020586097</v>
      </c>
      <c r="AD584">
        <v>6.1372968968146697</v>
      </c>
      <c r="AE584">
        <v>210590.54946338601</v>
      </c>
      <c r="AF584">
        <v>12514.6834557331</v>
      </c>
      <c r="AG584">
        <v>2.1270494120907001E-2</v>
      </c>
      <c r="AH584">
        <v>5.3376098699360001E-3</v>
      </c>
      <c r="AI584">
        <v>1477.45808715557</v>
      </c>
      <c r="AJ584">
        <v>82.935807449881295</v>
      </c>
      <c r="AK584">
        <v>4662.9615920380002</v>
      </c>
      <c r="AL584">
        <v>1418.1907641882301</v>
      </c>
      <c r="AM584">
        <v>3.1201926327748E-2</v>
      </c>
      <c r="AN584">
        <v>1.1242638285335E-2</v>
      </c>
      <c r="AO584">
        <v>0.21468021611889199</v>
      </c>
      <c r="AP584">
        <v>2.9089874277421001E-2</v>
      </c>
      <c r="AQ584">
        <v>2.3400180355396198</v>
      </c>
      <c r="AR584">
        <v>0.10448381150607</v>
      </c>
      <c r="AS584">
        <v>153.48306742473301</v>
      </c>
      <c r="AT584">
        <v>2.9157074141021999</v>
      </c>
      <c r="AU584">
        <v>19.351701237383999</v>
      </c>
      <c r="AV584">
        <v>0.45536241417989698</v>
      </c>
      <c r="AW584">
        <v>130.18109696641699</v>
      </c>
      <c r="AX584">
        <v>38.189380264696503</v>
      </c>
    </row>
    <row r="585" spans="1:50" x14ac:dyDescent="0.25">
      <c r="A585" t="s">
        <v>287</v>
      </c>
      <c r="B585">
        <v>223.752682644891</v>
      </c>
      <c r="C585">
        <v>307.85416688747</v>
      </c>
      <c r="D585" s="63">
        <v>76.401622204489897</v>
      </c>
      <c r="E585">
        <v>6.9883173037441599</v>
      </c>
      <c r="F585" s="31">
        <f t="shared" si="48"/>
        <v>78.501160437425042</v>
      </c>
      <c r="G585" s="31">
        <f t="shared" si="49"/>
        <v>6.9883173037441599</v>
      </c>
      <c r="H585">
        <v>1.0437300554887201</v>
      </c>
      <c r="I585">
        <v>0.102637447366848</v>
      </c>
      <c r="J585" s="64">
        <v>0.9301486996102174</v>
      </c>
      <c r="K585" s="63">
        <v>72.179676479858699</v>
      </c>
      <c r="L585">
        <v>3.6471538809291899</v>
      </c>
      <c r="M585" s="32">
        <f t="shared" si="50"/>
        <v>74.163194447641416</v>
      </c>
      <c r="N585" s="92">
        <f t="shared" si="51"/>
        <v>3.6471538809291899</v>
      </c>
      <c r="O585" s="50">
        <v>0.94693063751887696</v>
      </c>
      <c r="P585" s="50">
        <v>0.105398796404666</v>
      </c>
      <c r="Q585" s="77">
        <v>0.45396427068754175</v>
      </c>
      <c r="R585" s="61" t="s">
        <v>337</v>
      </c>
      <c r="Y585">
        <v>13961.6526210754</v>
      </c>
      <c r="Z585">
        <v>193.52381828082</v>
      </c>
      <c r="AA585">
        <v>41434.826122929298</v>
      </c>
      <c r="AB585">
        <v>984.32387396352397</v>
      </c>
      <c r="AC585">
        <v>86.506214349714895</v>
      </c>
      <c r="AD585">
        <v>6.30431840107632</v>
      </c>
      <c r="AE585">
        <v>208431.61742617501</v>
      </c>
      <c r="AF585">
        <v>7744.8402967081702</v>
      </c>
      <c r="AG585">
        <v>1.2724762979179001E-2</v>
      </c>
      <c r="AH585">
        <v>4.2982018443140004E-3</v>
      </c>
      <c r="AI585">
        <v>1612.5251623268</v>
      </c>
      <c r="AJ585">
        <v>94.511734373246895</v>
      </c>
      <c r="AK585">
        <v>2.8402720804977801</v>
      </c>
      <c r="AL585">
        <v>0.28599763780262599</v>
      </c>
      <c r="AM585">
        <v>2.5110015842986999E-2</v>
      </c>
      <c r="AN585">
        <v>1.0514164048639E-2</v>
      </c>
      <c r="AO585">
        <v>0.17721140120018899</v>
      </c>
      <c r="AP585">
        <v>2.7640192688631E-2</v>
      </c>
      <c r="AQ585">
        <v>1.80603632962856</v>
      </c>
      <c r="AR585">
        <v>9.6267215494395E-2</v>
      </c>
      <c r="AS585">
        <v>278.00313645646298</v>
      </c>
      <c r="AT585">
        <v>3.9493524671815701</v>
      </c>
      <c r="AU585">
        <v>39.033093547005997</v>
      </c>
      <c r="AV585">
        <v>0.62739829561890603</v>
      </c>
      <c r="AW585">
        <v>7.0230715664541005E-2</v>
      </c>
      <c r="AX585">
        <v>9.2046065483109996E-3</v>
      </c>
    </row>
    <row r="586" spans="1:50" x14ac:dyDescent="0.25">
      <c r="A586" t="s">
        <v>288</v>
      </c>
      <c r="B586">
        <v>167.148620419102</v>
      </c>
      <c r="C586">
        <v>262.58736068504999</v>
      </c>
      <c r="D586" s="63">
        <v>71.254835411428402</v>
      </c>
      <c r="E586">
        <v>2.8020322169854199</v>
      </c>
      <c r="F586" s="31">
        <f t="shared" si="48"/>
        <v>73.212938484519995</v>
      </c>
      <c r="G586" s="31">
        <f t="shared" si="49"/>
        <v>2.8020322169854199</v>
      </c>
      <c r="H586">
        <v>0.924649886168463</v>
      </c>
      <c r="I586">
        <v>5.7386129739793998E-2</v>
      </c>
      <c r="J586" s="64">
        <v>0.63362042402995977</v>
      </c>
      <c r="K586" s="63">
        <v>77.075050666610295</v>
      </c>
      <c r="L586">
        <v>3.7754258541422798</v>
      </c>
      <c r="M586" s="32">
        <f t="shared" si="50"/>
        <v>79.193094904556489</v>
      </c>
      <c r="N586" s="92">
        <f t="shared" si="51"/>
        <v>3.7754258541422798</v>
      </c>
      <c r="O586" s="50">
        <v>1.08177486070711</v>
      </c>
      <c r="P586" s="50">
        <v>6.7128079741540003E-2</v>
      </c>
      <c r="Q586" s="77">
        <v>0.7893775800177002</v>
      </c>
      <c r="R586" s="61"/>
      <c r="Y586">
        <v>13718.6259418112</v>
      </c>
      <c r="Z586">
        <v>207.11369225374699</v>
      </c>
      <c r="AA586">
        <v>41636.7057987269</v>
      </c>
      <c r="AB586">
        <v>667.67148334132401</v>
      </c>
      <c r="AC586">
        <v>108.190569443653</v>
      </c>
      <c r="AD586">
        <v>7.5587506816917296</v>
      </c>
      <c r="AE586">
        <v>215813.705760496</v>
      </c>
      <c r="AF586">
        <v>12720.138445929901</v>
      </c>
      <c r="AG586">
        <v>0.41535947499855003</v>
      </c>
      <c r="AH586">
        <v>3.6144818899967998E-2</v>
      </c>
      <c r="AI586">
        <v>1533.4072050997499</v>
      </c>
      <c r="AJ586">
        <v>84.322043783097897</v>
      </c>
      <c r="AK586">
        <v>2.7454430820867901</v>
      </c>
      <c r="AL586">
        <v>0.28270543843750501</v>
      </c>
      <c r="AM586">
        <v>15.2910577301221</v>
      </c>
      <c r="AN586">
        <v>0.57463627268740103</v>
      </c>
      <c r="AO586">
        <v>10.5018823588356</v>
      </c>
      <c r="AP586">
        <v>0.41911962553485799</v>
      </c>
      <c r="AQ586">
        <v>3.7465635748363302</v>
      </c>
      <c r="AR586">
        <v>0.200205271712105</v>
      </c>
      <c r="AS586">
        <v>228.26069975733299</v>
      </c>
      <c r="AT586">
        <v>2.1253855503642098</v>
      </c>
      <c r="AU586">
        <v>31.812442518661801</v>
      </c>
      <c r="AV586">
        <v>0.31123445704992603</v>
      </c>
      <c r="AW586">
        <v>6.0974915975958E-2</v>
      </c>
      <c r="AX586">
        <v>2.6698450917409999E-3</v>
      </c>
    </row>
    <row r="587" spans="1:50" x14ac:dyDescent="0.25">
      <c r="A587" t="s">
        <v>289</v>
      </c>
      <c r="B587">
        <v>13761.975742852301</v>
      </c>
      <c r="C587">
        <v>68304.932860747096</v>
      </c>
      <c r="D587" s="63">
        <v>4.6949555984774002E-2</v>
      </c>
      <c r="E587">
        <v>1.6149278758863999E-2</v>
      </c>
      <c r="F587" s="31">
        <f t="shared" si="48"/>
        <v>4.8239743090298173E-2</v>
      </c>
      <c r="G587" s="31">
        <f t="shared" si="49"/>
        <v>1.6149278758863999E-2</v>
      </c>
      <c r="H587">
        <v>0.28265805821057699</v>
      </c>
      <c r="I587">
        <v>7.4984383383620004E-3</v>
      </c>
      <c r="J587" s="64">
        <v>7.7123692008755365E-2</v>
      </c>
      <c r="K587" s="63">
        <v>0.16631221917441599</v>
      </c>
      <c r="L587">
        <v>5.7846300812267999E-2</v>
      </c>
      <c r="M587" s="32">
        <f t="shared" si="50"/>
        <v>0.17088252609573232</v>
      </c>
      <c r="N587" s="92">
        <f t="shared" si="51"/>
        <v>5.7846300812267999E-2</v>
      </c>
      <c r="O587" s="50">
        <v>3.5406249119263</v>
      </c>
      <c r="P587" s="50">
        <v>9.4800957518615003E-2</v>
      </c>
      <c r="Q587" s="77">
        <v>7.6980613877516937E-2</v>
      </c>
      <c r="R587" s="61"/>
      <c r="Y587">
        <v>13214.187736487</v>
      </c>
      <c r="Z587">
        <v>236.14265989018801</v>
      </c>
      <c r="AA587">
        <v>53415.488297092401</v>
      </c>
      <c r="AB587">
        <v>961.19452504349601</v>
      </c>
      <c r="AC587">
        <v>68.776888083497397</v>
      </c>
      <c r="AD587">
        <v>5.24051888641318</v>
      </c>
      <c r="AE587">
        <v>214528.91751942001</v>
      </c>
      <c r="AF587">
        <v>12869.8261014707</v>
      </c>
      <c r="AG587">
        <v>23.061051026384501</v>
      </c>
      <c r="AH587">
        <v>0.72242987247831303</v>
      </c>
      <c r="AI587">
        <v>858.36897180587403</v>
      </c>
      <c r="AJ587">
        <v>49.764977879083801</v>
      </c>
      <c r="AK587">
        <v>554.45813749726597</v>
      </c>
      <c r="AL587">
        <v>229.17961239924</v>
      </c>
      <c r="AM587">
        <v>9.5267307469406308</v>
      </c>
      <c r="AN587">
        <v>0.35423268304494698</v>
      </c>
      <c r="AO587">
        <v>15.3201822321356</v>
      </c>
      <c r="AP587">
        <v>0.46445368795911801</v>
      </c>
      <c r="AQ587">
        <v>18.798496299714699</v>
      </c>
      <c r="AR587">
        <v>0.55136677166863202</v>
      </c>
      <c r="AS587">
        <v>45.929077953429697</v>
      </c>
      <c r="AT587">
        <v>0.90738863014943705</v>
      </c>
      <c r="AU587">
        <v>5.0112238061856802</v>
      </c>
      <c r="AV587">
        <v>0.142885042143897</v>
      </c>
      <c r="AW587">
        <v>14.9467986644944</v>
      </c>
      <c r="AX587">
        <v>6.1696829538515399</v>
      </c>
    </row>
    <row r="588" spans="1:50" x14ac:dyDescent="0.25">
      <c r="A588" t="s">
        <v>290</v>
      </c>
      <c r="B588">
        <v>160.65057487650401</v>
      </c>
      <c r="C588">
        <v>747.70894297850998</v>
      </c>
      <c r="D588" s="63">
        <v>1.5392891919418901</v>
      </c>
      <c r="E588">
        <v>7.9561687781288998E-2</v>
      </c>
      <c r="F588" s="31">
        <f t="shared" si="48"/>
        <v>1.5815892952221045</v>
      </c>
      <c r="G588" s="31">
        <f t="shared" si="49"/>
        <v>7.9561687781288998E-2</v>
      </c>
      <c r="H588">
        <v>0.31148736547150302</v>
      </c>
      <c r="I588">
        <v>2.2162017997515999E-2</v>
      </c>
      <c r="J588" s="64">
        <v>0.7264653417007545</v>
      </c>
      <c r="K588" s="63">
        <v>4.9393888876035197</v>
      </c>
      <c r="L588">
        <v>0.39431123920324301</v>
      </c>
      <c r="M588" s="32">
        <f t="shared" si="50"/>
        <v>5.0751246942216302</v>
      </c>
      <c r="N588" s="92">
        <f t="shared" si="51"/>
        <v>0.39431123920324301</v>
      </c>
      <c r="O588" s="50">
        <v>3.2166529597634899</v>
      </c>
      <c r="P588" s="50">
        <v>0.21603359816467901</v>
      </c>
      <c r="Q588" s="77">
        <v>0.84130051615975365</v>
      </c>
      <c r="R588" s="61"/>
      <c r="Y588">
        <v>13597.563110998801</v>
      </c>
      <c r="Z588">
        <v>206.47988844083</v>
      </c>
      <c r="AA588">
        <v>32449.484950498001</v>
      </c>
      <c r="AB588">
        <v>519.43754996416499</v>
      </c>
      <c r="AC588">
        <v>176.94768088165699</v>
      </c>
      <c r="AD588">
        <v>11.8541328885208</v>
      </c>
      <c r="AE588">
        <v>219648.46820680701</v>
      </c>
      <c r="AF588">
        <v>13026.907301246199</v>
      </c>
      <c r="AG588">
        <v>5.5055982159954997E-2</v>
      </c>
      <c r="AH588">
        <v>9.0345679579039995E-3</v>
      </c>
      <c r="AI588">
        <v>475.53231855440703</v>
      </c>
      <c r="AJ588">
        <v>28.272602142518501</v>
      </c>
      <c r="AK588">
        <v>7.9952005891800804</v>
      </c>
      <c r="AL588">
        <v>1.0877971201277501</v>
      </c>
      <c r="AM588">
        <v>0.101279111997195</v>
      </c>
      <c r="AN588">
        <v>2.1270749874772999E-2</v>
      </c>
      <c r="AO588">
        <v>0.82676884030270104</v>
      </c>
      <c r="AP588">
        <v>9.4638446039793003E-2</v>
      </c>
      <c r="AQ588">
        <v>4.4443514795000603</v>
      </c>
      <c r="AR588">
        <v>0.153501529614609</v>
      </c>
      <c r="AS588">
        <v>18.706096934703201</v>
      </c>
      <c r="AT588">
        <v>0.41558177899183701</v>
      </c>
      <c r="AU588">
        <v>1.9178968285315501</v>
      </c>
      <c r="AV588">
        <v>3.5912100932859001E-2</v>
      </c>
      <c r="AW588">
        <v>0.17110252146608501</v>
      </c>
      <c r="AX588">
        <v>1.1988265937101001E-2</v>
      </c>
    </row>
    <row r="589" spans="1:50" x14ac:dyDescent="0.25">
      <c r="A589" t="s">
        <v>291</v>
      </c>
      <c r="B589">
        <v>120.30217651687499</v>
      </c>
      <c r="C589">
        <v>374.65213724579598</v>
      </c>
      <c r="D589" s="63">
        <v>19.371869453290198</v>
      </c>
      <c r="E589">
        <v>1.24169154341527</v>
      </c>
      <c r="F589" s="31">
        <f t="shared" si="48"/>
        <v>19.904213916497437</v>
      </c>
      <c r="G589" s="31">
        <f t="shared" si="49"/>
        <v>1.24169154341527</v>
      </c>
      <c r="H589">
        <v>0.46392118661221998</v>
      </c>
      <c r="I589">
        <v>3.0465933706076E-2</v>
      </c>
      <c r="J589" s="64">
        <v>0.97604963531422584</v>
      </c>
      <c r="K589" s="63">
        <v>41.580439818739102</v>
      </c>
      <c r="L589">
        <v>2.4004243303745199</v>
      </c>
      <c r="M589" s="32">
        <f t="shared" si="50"/>
        <v>42.72308209023489</v>
      </c>
      <c r="N589" s="92">
        <f t="shared" si="51"/>
        <v>2.4004243303745199</v>
      </c>
      <c r="O589" s="50">
        <v>2.1514506013072801</v>
      </c>
      <c r="P589" s="50">
        <v>0.14154270801332999</v>
      </c>
      <c r="Q589" s="77">
        <v>0.87749130103776862</v>
      </c>
      <c r="R589" s="61"/>
      <c r="Y589">
        <v>13629.678397027999</v>
      </c>
      <c r="Z589">
        <v>232.07772661080401</v>
      </c>
      <c r="AA589">
        <v>33251.187139576497</v>
      </c>
      <c r="AB589">
        <v>630.63177684836398</v>
      </c>
      <c r="AC589">
        <v>107.27774047035101</v>
      </c>
      <c r="AD589">
        <v>7.36112214971629</v>
      </c>
      <c r="AE589">
        <v>215565.08228087099</v>
      </c>
      <c r="AF589">
        <v>12812.695864675899</v>
      </c>
      <c r="AG589">
        <v>1.4222663145333001E-2</v>
      </c>
      <c r="AH589">
        <v>4.6975195827989999E-3</v>
      </c>
      <c r="AI589">
        <v>823.35042820757803</v>
      </c>
      <c r="AJ589">
        <v>46.102278922544002</v>
      </c>
      <c r="AK589">
        <v>4.7046408459277798</v>
      </c>
      <c r="AL589">
        <v>0.53613734006366298</v>
      </c>
      <c r="AM589">
        <v>9.0203217018171994E-2</v>
      </c>
      <c r="AN589">
        <v>2.0596067131445E-2</v>
      </c>
      <c r="AO589">
        <v>0.46688221461763302</v>
      </c>
      <c r="AP589">
        <v>5.0766449251665E-2</v>
      </c>
      <c r="AQ589">
        <v>2.5485853480224101</v>
      </c>
      <c r="AR589">
        <v>0.13011561493128199</v>
      </c>
      <c r="AS589">
        <v>99.9234672611679</v>
      </c>
      <c r="AT589">
        <v>1.21149055566585</v>
      </c>
      <c r="AU589">
        <v>12.7919400878744</v>
      </c>
      <c r="AV589">
        <v>0.16135780088194099</v>
      </c>
      <c r="AW589">
        <v>9.0240672854633996E-2</v>
      </c>
      <c r="AX589">
        <v>6.8732802998460003E-3</v>
      </c>
    </row>
    <row r="590" spans="1:50" x14ac:dyDescent="0.25">
      <c r="A590" t="s">
        <v>292</v>
      </c>
      <c r="B590">
        <v>69.928766092657099</v>
      </c>
      <c r="C590">
        <v>237.49182461397001</v>
      </c>
      <c r="D590" s="63">
        <v>17.029241368910899</v>
      </c>
      <c r="E590">
        <v>0.70573047994643801</v>
      </c>
      <c r="F590" s="31">
        <f t="shared" si="48"/>
        <v>17.497209748380833</v>
      </c>
      <c r="G590" s="31">
        <f t="shared" si="49"/>
        <v>0.70573047994643801</v>
      </c>
      <c r="H590">
        <v>0.42722009431340502</v>
      </c>
      <c r="I590">
        <v>4.051400878519E-2</v>
      </c>
      <c r="J590" s="64">
        <v>0.43700864380545457</v>
      </c>
      <c r="K590" s="63">
        <v>40.015952165475497</v>
      </c>
      <c r="L590">
        <v>3.2341755826141401</v>
      </c>
      <c r="M590" s="32">
        <f t="shared" si="50"/>
        <v>41.115601872831874</v>
      </c>
      <c r="N590" s="92">
        <f t="shared" si="51"/>
        <v>3.2341755826141401</v>
      </c>
      <c r="O590" s="50">
        <v>2.3420905749970098</v>
      </c>
      <c r="P590" s="50">
        <v>0.23440896977947301</v>
      </c>
      <c r="Q590" s="77">
        <v>0.80753229353522482</v>
      </c>
      <c r="R590" s="61"/>
      <c r="Y590">
        <v>13613.893911438599</v>
      </c>
      <c r="Z590">
        <v>219.51020126126599</v>
      </c>
      <c r="AA590">
        <v>34901.879988243898</v>
      </c>
      <c r="AB590">
        <v>525.93093823511197</v>
      </c>
      <c r="AC590">
        <v>62.442384009892002</v>
      </c>
      <c r="AD590">
        <v>4.8778181843718897</v>
      </c>
      <c r="AE590">
        <v>213581.62108398901</v>
      </c>
      <c r="AF590">
        <v>12610.2665790231</v>
      </c>
      <c r="AG590">
        <v>3.5065040578560001E-3</v>
      </c>
      <c r="AH590">
        <v>2.247861965441E-3</v>
      </c>
      <c r="AI590">
        <v>822.75990549389905</v>
      </c>
      <c r="AJ590">
        <v>46.156812050388503</v>
      </c>
      <c r="AK590">
        <v>2.9238960955857198</v>
      </c>
      <c r="AL590">
        <v>0.31593951939137599</v>
      </c>
      <c r="AM590">
        <v>2.2742900193366E-2</v>
      </c>
      <c r="AN590">
        <v>9.9688484683809996E-3</v>
      </c>
      <c r="AO590">
        <v>0.327437058218572</v>
      </c>
      <c r="AP590">
        <v>3.7330635136153999E-2</v>
      </c>
      <c r="AQ590">
        <v>2.6211399987143</v>
      </c>
      <c r="AR590">
        <v>0.122063879520017</v>
      </c>
      <c r="AS590">
        <v>57.803048201210601</v>
      </c>
      <c r="AT590">
        <v>0.59523954480922903</v>
      </c>
      <c r="AU590">
        <v>6.6321699935201899</v>
      </c>
      <c r="AV590">
        <v>7.1949490766982996E-2</v>
      </c>
      <c r="AW590">
        <v>5.3193767863807001E-2</v>
      </c>
      <c r="AX590">
        <v>2.2210003199200001E-3</v>
      </c>
    </row>
    <row r="591" spans="1:50" x14ac:dyDescent="0.25">
      <c r="A591" t="s">
        <v>293</v>
      </c>
      <c r="B591">
        <v>130.44181514054301</v>
      </c>
      <c r="C591">
        <v>471.32398336037801</v>
      </c>
      <c r="D591" s="63">
        <v>12.285470381283201</v>
      </c>
      <c r="E591">
        <v>0.81166359472461602</v>
      </c>
      <c r="F591" s="31">
        <f t="shared" si="48"/>
        <v>12.623078589470966</v>
      </c>
      <c r="G591" s="31">
        <f t="shared" si="49"/>
        <v>0.81166359472461602</v>
      </c>
      <c r="H591">
        <v>0.40100313307616298</v>
      </c>
      <c r="I591">
        <v>2.8908304170684001E-2</v>
      </c>
      <c r="J591" s="64">
        <v>0.916451376892783</v>
      </c>
      <c r="K591" s="63">
        <v>30.556650158242402</v>
      </c>
      <c r="L591">
        <v>2.0362107707156301</v>
      </c>
      <c r="M591" s="32">
        <f t="shared" si="50"/>
        <v>31.396355565359837</v>
      </c>
      <c r="N591" s="92">
        <f t="shared" si="51"/>
        <v>2.0362107707156301</v>
      </c>
      <c r="O591" s="50">
        <v>2.4965239575307701</v>
      </c>
      <c r="P591" s="50">
        <v>0.15979459396399201</v>
      </c>
      <c r="Q591" s="77">
        <v>0.96052651106447562</v>
      </c>
      <c r="R591" s="61"/>
      <c r="Y591">
        <v>15637.296552703099</v>
      </c>
      <c r="Z591">
        <v>299.59729089524598</v>
      </c>
      <c r="AA591">
        <v>32667.841466105801</v>
      </c>
      <c r="AB591">
        <v>544.85488198047403</v>
      </c>
      <c r="AC591">
        <v>1406.7679367676501</v>
      </c>
      <c r="AD591">
        <v>125.85383033914999</v>
      </c>
      <c r="AE591">
        <v>218120.74653253099</v>
      </c>
      <c r="AF591">
        <v>12997.445947541901</v>
      </c>
      <c r="AG591">
        <v>0.547231109196744</v>
      </c>
      <c r="AH591">
        <v>6.7216867893057003E-2</v>
      </c>
      <c r="AI591">
        <v>1037.0936752294299</v>
      </c>
      <c r="AJ591">
        <v>56.610488597638103</v>
      </c>
      <c r="AK591">
        <v>3.9876801846116998</v>
      </c>
      <c r="AL591">
        <v>0.49408736877866</v>
      </c>
      <c r="AM591">
        <v>1.5550590582538999</v>
      </c>
      <c r="AN591">
        <v>0.191969457159365</v>
      </c>
      <c r="AO591">
        <v>1.48582539914656</v>
      </c>
      <c r="AP591">
        <v>0.113662081368685</v>
      </c>
      <c r="AQ591">
        <v>2.7352817259150899</v>
      </c>
      <c r="AR591">
        <v>0.13394589674760701</v>
      </c>
      <c r="AS591">
        <v>82.949397094330095</v>
      </c>
      <c r="AT591">
        <v>0.84990489382328105</v>
      </c>
      <c r="AU591">
        <v>9.1871447641536506</v>
      </c>
      <c r="AV591">
        <v>0.114075469441185</v>
      </c>
      <c r="AW591">
        <v>0.102376802254353</v>
      </c>
      <c r="AX591">
        <v>7.2457086685689997E-3</v>
      </c>
    </row>
    <row r="592" spans="1:50" x14ac:dyDescent="0.25">
      <c r="A592" t="s">
        <v>294</v>
      </c>
      <c r="B592">
        <v>201.87768776761601</v>
      </c>
      <c r="C592">
        <v>575.05651216208003</v>
      </c>
      <c r="D592" s="63">
        <v>21.969611884013599</v>
      </c>
      <c r="E592">
        <v>1.5471755139327701</v>
      </c>
      <c r="F592" s="31">
        <f t="shared" si="48"/>
        <v>22.573343045503549</v>
      </c>
      <c r="G592" s="31">
        <f t="shared" si="49"/>
        <v>1.5471755139327701</v>
      </c>
      <c r="H592">
        <v>0.50866873826776005</v>
      </c>
      <c r="I592">
        <v>3.9987885523753E-2</v>
      </c>
      <c r="J592" s="64">
        <v>0.89582629540907777</v>
      </c>
      <c r="K592" s="63">
        <v>43.215817242801997</v>
      </c>
      <c r="L592">
        <v>2.5086396279180998</v>
      </c>
      <c r="M592" s="32">
        <f t="shared" si="50"/>
        <v>44.403400149431278</v>
      </c>
      <c r="N592" s="92">
        <f t="shared" si="51"/>
        <v>2.5086396279180998</v>
      </c>
      <c r="O592" s="50">
        <v>1.9634751404377899</v>
      </c>
      <c r="P592" s="50">
        <v>0.163443499906331</v>
      </c>
      <c r="Q592" s="77">
        <v>0.69735400850027551</v>
      </c>
      <c r="R592" s="61"/>
      <c r="Y592">
        <v>12996.009450674601</v>
      </c>
      <c r="Z592">
        <v>220.47333721563899</v>
      </c>
      <c r="AA592">
        <v>47310.294425481203</v>
      </c>
      <c r="AB592">
        <v>776.511554754955</v>
      </c>
      <c r="AC592">
        <v>254.91675395725699</v>
      </c>
      <c r="AD592">
        <v>44.138004340354101</v>
      </c>
      <c r="AE592">
        <v>206560.013017171</v>
      </c>
      <c r="AF592">
        <v>12272.5472031216</v>
      </c>
      <c r="AG592">
        <v>5.6650657403899997E-3</v>
      </c>
      <c r="AH592">
        <v>2.7510643233399999E-3</v>
      </c>
      <c r="AI592">
        <v>1952.92069516375</v>
      </c>
      <c r="AJ592">
        <v>105.713573065543</v>
      </c>
      <c r="AK592">
        <v>5.1630301036951698</v>
      </c>
      <c r="AL592">
        <v>0.74734861237082795</v>
      </c>
      <c r="AM592">
        <v>1.1472477229273E-2</v>
      </c>
      <c r="AN592">
        <v>6.8153364591790003E-3</v>
      </c>
      <c r="AO592">
        <v>0.19466821715066099</v>
      </c>
      <c r="AP592">
        <v>2.7665649272045002E-2</v>
      </c>
      <c r="AQ592">
        <v>2.0793740132054901</v>
      </c>
      <c r="AR592">
        <v>0.107991340914941</v>
      </c>
      <c r="AS592">
        <v>167.987790562546</v>
      </c>
      <c r="AT592">
        <v>1.75349784400666</v>
      </c>
      <c r="AU592">
        <v>19.227288935643202</v>
      </c>
      <c r="AV592">
        <v>0.20391916094795101</v>
      </c>
      <c r="AW592">
        <v>0.11927573516227399</v>
      </c>
      <c r="AX592">
        <v>1.1639398838368E-2</v>
      </c>
    </row>
    <row r="593" spans="1:50" x14ac:dyDescent="0.25">
      <c r="A593" t="s">
        <v>295</v>
      </c>
      <c r="B593">
        <v>1612.5621523075999</v>
      </c>
      <c r="C593">
        <v>7189.8136512472402</v>
      </c>
      <c r="D593" s="63">
        <v>2.20986798428298</v>
      </c>
      <c r="E593">
        <v>0.253298964833991</v>
      </c>
      <c r="F593" s="31">
        <f t="shared" ref="F593:F632" si="52">IF(ISNUMBER(D593),(D593*(EXP(B$2*0.00001867)-1)/(EXP(B$3*0.00001867)-1)),"&lt; DL")</f>
        <v>2.2705957828410162</v>
      </c>
      <c r="G593" s="31">
        <f t="shared" ref="G593:G632" si="53">E593</f>
        <v>0.253298964833991</v>
      </c>
      <c r="H593">
        <v>0.32332329200328702</v>
      </c>
      <c r="I593">
        <v>2.9341961713754E-2</v>
      </c>
      <c r="J593" s="64">
        <v>0.79174452553836039</v>
      </c>
      <c r="K593" s="63">
        <v>6.8184875961847897</v>
      </c>
      <c r="L593">
        <v>0.74769164502249397</v>
      </c>
      <c r="M593" s="32">
        <f t="shared" ref="M593:M632" si="54">IF(ISNUMBER(K593),(K593*(EXP(B$2*0.00001867)-1)/(EXP(B$3*0.00001867)-1)),"&lt; DL")</f>
        <v>7.0058615679136604</v>
      </c>
      <c r="N593" s="92">
        <f t="shared" ref="N593:N632" si="55">L593</f>
        <v>0.74769164502249397</v>
      </c>
      <c r="O593" s="50">
        <v>3.0912919137766099</v>
      </c>
      <c r="P593" s="50">
        <v>0.21378309950893301</v>
      </c>
      <c r="Q593" s="77">
        <v>0.63066521628144767</v>
      </c>
      <c r="R593" s="61"/>
      <c r="Y593">
        <v>13183.1720555664</v>
      </c>
      <c r="Z593">
        <v>224.754073290505</v>
      </c>
      <c r="AA593">
        <v>47553.272364780903</v>
      </c>
      <c r="AB593">
        <v>741.11144990359196</v>
      </c>
      <c r="AC593">
        <v>91.590916616804094</v>
      </c>
      <c r="AD593">
        <v>6.3148549141372401</v>
      </c>
      <c r="AE593">
        <v>209672.25406305201</v>
      </c>
      <c r="AF593">
        <v>12460.841026234501</v>
      </c>
      <c r="AG593">
        <v>7.6529282933529997E-3</v>
      </c>
      <c r="AH593">
        <v>3.230346688419E-3</v>
      </c>
      <c r="AI593">
        <v>1882.77236545746</v>
      </c>
      <c r="AJ593">
        <v>101.672610733979</v>
      </c>
      <c r="AK593">
        <v>25.747193314513702</v>
      </c>
      <c r="AL593">
        <v>4.8784629753771096</v>
      </c>
      <c r="AM593">
        <v>1.3254296960369E-2</v>
      </c>
      <c r="AN593">
        <v>7.3995778586439997E-3</v>
      </c>
      <c r="AO593">
        <v>0.17660244703953001</v>
      </c>
      <c r="AP593">
        <v>2.6605983715686999E-2</v>
      </c>
      <c r="AQ593">
        <v>2.2004939991729202</v>
      </c>
      <c r="AR593">
        <v>0.122465914729908</v>
      </c>
      <c r="AS593">
        <v>194.94722817337899</v>
      </c>
      <c r="AT593">
        <v>1.99292577275088</v>
      </c>
      <c r="AU593">
        <v>24.5131447569998</v>
      </c>
      <c r="AV593">
        <v>0.25392595864503198</v>
      </c>
      <c r="AW593">
        <v>1.5212224430274901</v>
      </c>
      <c r="AX593">
        <v>0.20521024412849201</v>
      </c>
    </row>
    <row r="594" spans="1:50" x14ac:dyDescent="0.25">
      <c r="A594" t="s">
        <v>296</v>
      </c>
      <c r="B594">
        <v>927.70070706322304</v>
      </c>
      <c r="C594">
        <v>3943.7194930268001</v>
      </c>
      <c r="D594" s="63">
        <v>4.3647601425829601</v>
      </c>
      <c r="E594">
        <v>0.56136072912714297</v>
      </c>
      <c r="F594" s="31">
        <f t="shared" si="52"/>
        <v>4.4847049884190451</v>
      </c>
      <c r="G594" s="31">
        <f t="shared" si="53"/>
        <v>0.56136072912714297</v>
      </c>
      <c r="H594">
        <v>0.33819037193554802</v>
      </c>
      <c r="I594">
        <v>3.0772754306675001E-2</v>
      </c>
      <c r="J594" s="64">
        <v>0.70749517969477771</v>
      </c>
      <c r="K594" s="63">
        <v>12.908643922487</v>
      </c>
      <c r="L594">
        <v>1.44948214446185</v>
      </c>
      <c r="M594" s="32">
        <f t="shared" si="54"/>
        <v>13.263377116215111</v>
      </c>
      <c r="N594" s="92">
        <f t="shared" si="55"/>
        <v>1.44948214446185</v>
      </c>
      <c r="O594" s="50">
        <v>2.9576812309896701</v>
      </c>
      <c r="P594" s="50">
        <v>0.26504060091299297</v>
      </c>
      <c r="Q594" s="77">
        <v>0.79804759569381889</v>
      </c>
      <c r="R594" s="61"/>
      <c r="Y594">
        <v>13756.1336229476</v>
      </c>
      <c r="Z594">
        <v>231.64222706529699</v>
      </c>
      <c r="AA594">
        <v>45826.306738388703</v>
      </c>
      <c r="AB594">
        <v>807.40578440592901</v>
      </c>
      <c r="AC594">
        <v>374.86727773014798</v>
      </c>
      <c r="AD594">
        <v>22.941570047044902</v>
      </c>
      <c r="AE594">
        <v>210293.74943597199</v>
      </c>
      <c r="AF594">
        <v>12604.380084333299</v>
      </c>
      <c r="AG594">
        <v>6.3135558498350003E-3</v>
      </c>
      <c r="AH594">
        <v>2.939016260665E-3</v>
      </c>
      <c r="AI594">
        <v>1830.1846053285201</v>
      </c>
      <c r="AJ594">
        <v>99.982978549019194</v>
      </c>
      <c r="AK594">
        <v>20.556738064873901</v>
      </c>
      <c r="AL594">
        <v>3.7882848008405299</v>
      </c>
      <c r="AM594">
        <v>1.330154573763E-2</v>
      </c>
      <c r="AN594">
        <v>7.4259673623539996E-3</v>
      </c>
      <c r="AO594">
        <v>0.28433372541023699</v>
      </c>
      <c r="AP594">
        <v>3.3857914576205003E-2</v>
      </c>
      <c r="AQ594">
        <v>2.8379861859912801</v>
      </c>
      <c r="AR594">
        <v>0.118274332949933</v>
      </c>
      <c r="AS594">
        <v>201.91716837987099</v>
      </c>
      <c r="AT594">
        <v>2.1850171331785</v>
      </c>
      <c r="AU594">
        <v>26.6271850042904</v>
      </c>
      <c r="AV594">
        <v>0.27853322244209999</v>
      </c>
      <c r="AW594">
        <v>0.83714016806125302</v>
      </c>
      <c r="AX594">
        <v>0.13862709163841</v>
      </c>
    </row>
    <row r="595" spans="1:50" x14ac:dyDescent="0.25">
      <c r="A595" t="s">
        <v>297</v>
      </c>
      <c r="B595">
        <v>166.13692239872799</v>
      </c>
      <c r="C595">
        <v>404.55884217228402</v>
      </c>
      <c r="D595" s="63">
        <v>31.81357978442</v>
      </c>
      <c r="E595">
        <v>1.35386099959021</v>
      </c>
      <c r="F595" s="31">
        <f t="shared" si="52"/>
        <v>32.687825973920376</v>
      </c>
      <c r="G595" s="31">
        <f t="shared" si="53"/>
        <v>1.35386099959021</v>
      </c>
      <c r="H595">
        <v>0.59368083772642599</v>
      </c>
      <c r="I595">
        <v>4.371850124078E-2</v>
      </c>
      <c r="J595" s="64">
        <v>0.57789548822766768</v>
      </c>
      <c r="K595" s="63">
        <v>53.2091311467805</v>
      </c>
      <c r="L595">
        <v>2.61880640985403</v>
      </c>
      <c r="M595" s="32">
        <f t="shared" si="54"/>
        <v>54.671333151927982</v>
      </c>
      <c r="N595" s="92">
        <f t="shared" si="55"/>
        <v>2.61880640985403</v>
      </c>
      <c r="O595" s="50">
        <v>1.6755673799283299</v>
      </c>
      <c r="P595" s="50">
        <v>0.101562868509552</v>
      </c>
      <c r="Q595" s="77">
        <v>0.81197782018485665</v>
      </c>
      <c r="R595" s="61"/>
      <c r="Y595">
        <v>14090.4910689927</v>
      </c>
      <c r="Z595">
        <v>240.8319406949</v>
      </c>
      <c r="AA595">
        <v>49453.869904400803</v>
      </c>
      <c r="AB595">
        <v>880.99513743318698</v>
      </c>
      <c r="AC595">
        <v>628.250939043421</v>
      </c>
      <c r="AD595">
        <v>37.254338709519402</v>
      </c>
      <c r="AE595">
        <v>205631.119576431</v>
      </c>
      <c r="AF595">
        <v>12261.302965104</v>
      </c>
      <c r="AG595">
        <v>1.5222213412421999E-2</v>
      </c>
      <c r="AH595">
        <v>4.5610981095990004E-3</v>
      </c>
      <c r="AI595">
        <v>1643.9843500562899</v>
      </c>
      <c r="AJ595">
        <v>90.444297222826194</v>
      </c>
      <c r="AK595">
        <v>5.1136000787409701</v>
      </c>
      <c r="AL595">
        <v>0.44670502177953297</v>
      </c>
      <c r="AM595">
        <v>2.0503278890570999E-2</v>
      </c>
      <c r="AN595">
        <v>9.2085103702590002E-3</v>
      </c>
      <c r="AO595">
        <v>0.44830994964398102</v>
      </c>
      <c r="AP595">
        <v>4.2536641056462002E-2</v>
      </c>
      <c r="AQ595">
        <v>3.4029748582896899</v>
      </c>
      <c r="AR595">
        <v>0.13469679646786401</v>
      </c>
      <c r="AS595">
        <v>155.98769684868799</v>
      </c>
      <c r="AT595">
        <v>1.92157542279633</v>
      </c>
      <c r="AU595">
        <v>19.835280124565699</v>
      </c>
      <c r="AV595">
        <v>0.26020932534475699</v>
      </c>
      <c r="AW595">
        <v>8.5639562548744996E-2</v>
      </c>
      <c r="AX595">
        <v>4.7761107177079999E-3</v>
      </c>
    </row>
    <row r="596" spans="1:50" x14ac:dyDescent="0.25">
      <c r="A596" t="s">
        <v>298</v>
      </c>
      <c r="B596">
        <v>151.73007451600901</v>
      </c>
      <c r="C596">
        <v>199.71406298022799</v>
      </c>
      <c r="D596" s="63">
        <v>89.464549808266298</v>
      </c>
      <c r="E596">
        <v>4.0248232215140103</v>
      </c>
      <c r="F596" s="31">
        <f t="shared" si="52"/>
        <v>91.923060994220506</v>
      </c>
      <c r="G596" s="31">
        <f t="shared" si="53"/>
        <v>4.0248232215140103</v>
      </c>
      <c r="H596">
        <v>1.10229626810318</v>
      </c>
      <c r="I596">
        <v>7.4525481041468999E-2</v>
      </c>
      <c r="J596" s="64">
        <v>0.66541008420951853</v>
      </c>
      <c r="K596" s="63">
        <v>81.310547925443899</v>
      </c>
      <c r="L596">
        <v>4.1876752815038696</v>
      </c>
      <c r="M596" s="32">
        <f t="shared" si="54"/>
        <v>83.544984828543349</v>
      </c>
      <c r="N596" s="92">
        <f t="shared" si="55"/>
        <v>4.1876752815038696</v>
      </c>
      <c r="O596" s="50">
        <v>0.90661814255393303</v>
      </c>
      <c r="P596" s="50">
        <v>6.1297689309311003E-2</v>
      </c>
      <c r="Q596" s="77">
        <v>0.76173938832478205</v>
      </c>
      <c r="R596" s="61"/>
      <c r="Y596">
        <v>14384.6195119356</v>
      </c>
      <c r="Z596">
        <v>175.194986398125</v>
      </c>
      <c r="AA596">
        <v>42284.310123782503</v>
      </c>
      <c r="AB596">
        <v>920.443876073571</v>
      </c>
      <c r="AC596">
        <v>119.816167499806</v>
      </c>
      <c r="AD596">
        <v>8.3711903279221698</v>
      </c>
      <c r="AE596">
        <v>209223.64785584601</v>
      </c>
      <c r="AF596">
        <v>7498.1525815883997</v>
      </c>
      <c r="AG596">
        <v>9.1579936547520006E-3</v>
      </c>
      <c r="AH596">
        <v>3.6706464749600002E-3</v>
      </c>
      <c r="AI596">
        <v>1494.00812010205</v>
      </c>
      <c r="AJ596">
        <v>86.957275906678305</v>
      </c>
      <c r="AK596">
        <v>2.5885235880908501</v>
      </c>
      <c r="AL596">
        <v>0.27313035451329298</v>
      </c>
      <c r="AM596">
        <v>8.7604555400919992E-3</v>
      </c>
      <c r="AN596">
        <v>6.2483796721609997E-3</v>
      </c>
      <c r="AO596">
        <v>0.20684180799854399</v>
      </c>
      <c r="AP596">
        <v>3.0071423682523E-2</v>
      </c>
      <c r="AQ596">
        <v>2.11755674588139</v>
      </c>
      <c r="AR596">
        <v>0.113182969623931</v>
      </c>
      <c r="AS596">
        <v>220.588412203366</v>
      </c>
      <c r="AT596">
        <v>2.4526970002680901</v>
      </c>
      <c r="AU596">
        <v>30.208303680945701</v>
      </c>
      <c r="AV596">
        <v>0.38451170372174798</v>
      </c>
      <c r="AW596">
        <v>4.6191327705385997E-2</v>
      </c>
      <c r="AX596">
        <v>2.4729607236670002E-3</v>
      </c>
    </row>
    <row r="597" spans="1:50" x14ac:dyDescent="0.25">
      <c r="A597" t="s">
        <v>299</v>
      </c>
      <c r="B597">
        <v>194.98889600680201</v>
      </c>
      <c r="C597">
        <v>483.09208245778001</v>
      </c>
      <c r="D597" s="63">
        <v>30.607679114421</v>
      </c>
      <c r="E597">
        <v>1.43884605333225</v>
      </c>
      <c r="F597" s="31">
        <f t="shared" si="52"/>
        <v>31.448786811717525</v>
      </c>
      <c r="G597" s="31">
        <f t="shared" si="53"/>
        <v>1.43884605333225</v>
      </c>
      <c r="H597">
        <v>0.58422626058667604</v>
      </c>
      <c r="I597">
        <v>3.5323692333074003E-2</v>
      </c>
      <c r="J597" s="64">
        <v>0.77749733868171311</v>
      </c>
      <c r="K597" s="63">
        <v>52.296296505078203</v>
      </c>
      <c r="L597">
        <v>2.6478053679584899</v>
      </c>
      <c r="M597" s="32">
        <f t="shared" si="54"/>
        <v>53.733413555544075</v>
      </c>
      <c r="N597" s="92">
        <f t="shared" si="55"/>
        <v>2.6478053679584899</v>
      </c>
      <c r="O597" s="50">
        <v>1.7061766547706301</v>
      </c>
      <c r="P597" s="50">
        <v>0.11575159183993899</v>
      </c>
      <c r="Q597" s="77">
        <v>0.74629777541470022</v>
      </c>
      <c r="R597" s="61"/>
      <c r="Y597">
        <v>13810.969085152299</v>
      </c>
      <c r="Z597">
        <v>240.40159921524599</v>
      </c>
      <c r="AA597">
        <v>49015.297106189697</v>
      </c>
      <c r="AB597">
        <v>844.67463007786205</v>
      </c>
      <c r="AC597">
        <v>621.43740199909303</v>
      </c>
      <c r="AD597">
        <v>36.734491988908701</v>
      </c>
      <c r="AE597">
        <v>207386.49838058199</v>
      </c>
      <c r="AF597">
        <v>12437.169939818799</v>
      </c>
      <c r="AG597">
        <v>9.4542022540919993E-3</v>
      </c>
      <c r="AH597">
        <v>3.5678820475630001E-3</v>
      </c>
      <c r="AI597">
        <v>1737.5342665375099</v>
      </c>
      <c r="AJ597">
        <v>94.627887765997002</v>
      </c>
      <c r="AK597">
        <v>5.5910904468480602</v>
      </c>
      <c r="AL597">
        <v>0.47427300746671203</v>
      </c>
      <c r="AM597">
        <v>1.3083364660461E-2</v>
      </c>
      <c r="AN597">
        <v>7.3041615519539999E-3</v>
      </c>
      <c r="AO597">
        <v>0.47346898651519598</v>
      </c>
      <c r="AP597">
        <v>4.9530427801569001E-2</v>
      </c>
      <c r="AQ597">
        <v>3.43216197764451</v>
      </c>
      <c r="AR597">
        <v>0.14198431280684701</v>
      </c>
      <c r="AS597">
        <v>175.24625634558299</v>
      </c>
      <c r="AT597">
        <v>1.9142660889368699</v>
      </c>
      <c r="AU597">
        <v>22.600150853502701</v>
      </c>
      <c r="AV597">
        <v>0.24561776617411199</v>
      </c>
      <c r="AW597">
        <v>0.100806248498738</v>
      </c>
      <c r="AX597">
        <v>6.1578612970119998E-3</v>
      </c>
    </row>
    <row r="598" spans="1:50" x14ac:dyDescent="0.25">
      <c r="A598" t="s">
        <v>300</v>
      </c>
      <c r="B598">
        <v>139.640555475757</v>
      </c>
      <c r="C598">
        <v>372.69625483870999</v>
      </c>
      <c r="D598" s="63">
        <v>30.855486284163501</v>
      </c>
      <c r="E598">
        <v>1.02444864325104</v>
      </c>
      <c r="F598" s="31">
        <f t="shared" si="52"/>
        <v>31.703403792721325</v>
      </c>
      <c r="G598" s="31">
        <f t="shared" si="53"/>
        <v>1.02444864325104</v>
      </c>
      <c r="H598">
        <v>0.54380925391913704</v>
      </c>
      <c r="I598">
        <v>3.3834793482727998E-2</v>
      </c>
      <c r="J598" s="64">
        <v>0.53363076530333453</v>
      </c>
      <c r="K598" s="63">
        <v>56.885014645297098</v>
      </c>
      <c r="L598">
        <v>3.05566360665832</v>
      </c>
      <c r="M598" s="32">
        <f t="shared" si="54"/>
        <v>58.448230970851213</v>
      </c>
      <c r="N598" s="92">
        <f t="shared" si="55"/>
        <v>3.05566360665832</v>
      </c>
      <c r="O598" s="50">
        <v>1.8439662172164699</v>
      </c>
      <c r="P598" s="50">
        <v>0.114891099515078</v>
      </c>
      <c r="Q598" s="77">
        <v>0.86213294647355032</v>
      </c>
      <c r="R598" s="61"/>
      <c r="Y598">
        <v>14174.1695732467</v>
      </c>
      <c r="Z598">
        <v>249.17358430084599</v>
      </c>
      <c r="AA598">
        <v>57405.781458355901</v>
      </c>
      <c r="AB598">
        <v>905.85919293253198</v>
      </c>
      <c r="AC598">
        <v>402.954205527596</v>
      </c>
      <c r="AD598">
        <v>24.732377949057302</v>
      </c>
      <c r="AE598">
        <v>196503.142488218</v>
      </c>
      <c r="AF598">
        <v>11766.8605984854</v>
      </c>
      <c r="AG598">
        <v>7.9617983413470001E-3</v>
      </c>
      <c r="AH598">
        <v>3.3131287263039998E-3</v>
      </c>
      <c r="AI598">
        <v>1102.2570259921799</v>
      </c>
      <c r="AJ598">
        <v>61.736398737557501</v>
      </c>
      <c r="AK598">
        <v>4.8218568713480296</v>
      </c>
      <c r="AL598">
        <v>0.45987695224845199</v>
      </c>
      <c r="AM598">
        <v>8.1802775462829994E-3</v>
      </c>
      <c r="AN598">
        <v>5.8447029205250002E-3</v>
      </c>
      <c r="AO598">
        <v>0.190441012406771</v>
      </c>
      <c r="AP598">
        <v>2.7768778118017999E-2</v>
      </c>
      <c r="AQ598">
        <v>1.7980668144885199</v>
      </c>
      <c r="AR598">
        <v>0.104405416840625</v>
      </c>
      <c r="AS598">
        <v>133.66741426502099</v>
      </c>
      <c r="AT598">
        <v>1.4039479922082001</v>
      </c>
      <c r="AU598">
        <v>17.937765991931499</v>
      </c>
      <c r="AV598">
        <v>0.17465118287749501</v>
      </c>
      <c r="AW598">
        <v>7.9629304892122998E-2</v>
      </c>
      <c r="AX598">
        <v>3.0447978677229999E-3</v>
      </c>
    </row>
    <row r="599" spans="1:50" x14ac:dyDescent="0.25">
      <c r="A599" t="s">
        <v>301</v>
      </c>
      <c r="B599">
        <v>167.425287982497</v>
      </c>
      <c r="C599">
        <v>399.16869236378699</v>
      </c>
      <c r="D599" s="63">
        <v>34.498257077624899</v>
      </c>
      <c r="E599">
        <v>1.10694795490041</v>
      </c>
      <c r="F599" s="31">
        <f t="shared" si="52"/>
        <v>35.446278960069201</v>
      </c>
      <c r="G599" s="31">
        <f t="shared" si="53"/>
        <v>1.10694795490041</v>
      </c>
      <c r="H599">
        <v>0.60988339212353404</v>
      </c>
      <c r="I599">
        <v>3.5231347227432999E-2</v>
      </c>
      <c r="J599" s="64">
        <v>0.55545336807235313</v>
      </c>
      <c r="K599" s="63">
        <v>56.8288729410719</v>
      </c>
      <c r="L599">
        <v>2.7879051549822198</v>
      </c>
      <c r="M599" s="32">
        <f t="shared" si="54"/>
        <v>58.390546476681486</v>
      </c>
      <c r="N599" s="92">
        <f t="shared" si="55"/>
        <v>2.7879051549822198</v>
      </c>
      <c r="O599" s="50">
        <v>1.6417989324120901</v>
      </c>
      <c r="P599" s="50">
        <v>9.4842272320996998E-2</v>
      </c>
      <c r="Q599" s="77">
        <v>0.84923321174378086</v>
      </c>
      <c r="R599" s="61"/>
      <c r="Y599">
        <v>13911.6819159971</v>
      </c>
      <c r="Z599">
        <v>235.449492340295</v>
      </c>
      <c r="AA599">
        <v>59156.866417658799</v>
      </c>
      <c r="AB599">
        <v>973.61512679125997</v>
      </c>
      <c r="AC599">
        <v>428.75315638099602</v>
      </c>
      <c r="AD599">
        <v>28.5210077976582</v>
      </c>
      <c r="AE599">
        <v>193245.10921651201</v>
      </c>
      <c r="AF599">
        <v>11602.8529031865</v>
      </c>
      <c r="AG599">
        <v>6.9857006636950001E-3</v>
      </c>
      <c r="AH599">
        <v>3.0757602935329999E-3</v>
      </c>
      <c r="AI599">
        <v>1186.2280682284299</v>
      </c>
      <c r="AJ599">
        <v>64.429657403622699</v>
      </c>
      <c r="AK599">
        <v>5.4574772072328503</v>
      </c>
      <c r="AL599">
        <v>0.403024599795345</v>
      </c>
      <c r="AM599">
        <v>1.1112304684014E-2</v>
      </c>
      <c r="AN599">
        <v>6.7518938938350001E-3</v>
      </c>
      <c r="AO599">
        <v>0.18703254937739899</v>
      </c>
      <c r="AP599">
        <v>2.7271722379208E-2</v>
      </c>
      <c r="AQ599">
        <v>1.57783174473544</v>
      </c>
      <c r="AR599">
        <v>8.8932537510093002E-2</v>
      </c>
      <c r="AS599">
        <v>154.86156202320399</v>
      </c>
      <c r="AT599">
        <v>1.8529462367288401</v>
      </c>
      <c r="AU599">
        <v>21.157673578350799</v>
      </c>
      <c r="AV599">
        <v>0.24379990760481501</v>
      </c>
      <c r="AW599">
        <v>8.3778012131436E-2</v>
      </c>
      <c r="AX599">
        <v>3.238052821552E-3</v>
      </c>
    </row>
    <row r="600" spans="1:50" x14ac:dyDescent="0.25">
      <c r="A600" t="s">
        <v>302</v>
      </c>
      <c r="B600">
        <v>163.09600572329799</v>
      </c>
      <c r="C600">
        <v>383.678965962755</v>
      </c>
      <c r="D600" s="63">
        <v>35.360448207913201</v>
      </c>
      <c r="E600">
        <v>1.34710380058278</v>
      </c>
      <c r="F600" s="31">
        <f t="shared" si="52"/>
        <v>36.332163346991408</v>
      </c>
      <c r="G600" s="31">
        <f t="shared" si="53"/>
        <v>1.34710380058278</v>
      </c>
      <c r="H600">
        <v>0.61810293130714</v>
      </c>
      <c r="I600">
        <v>3.8642601183069003E-2</v>
      </c>
      <c r="J600" s="64">
        <v>0.60936534308197954</v>
      </c>
      <c r="K600" s="63">
        <v>57.266331583466602</v>
      </c>
      <c r="L600">
        <v>2.8429773327930898</v>
      </c>
      <c r="M600" s="32">
        <f t="shared" si="54"/>
        <v>58.840026606559498</v>
      </c>
      <c r="N600" s="92">
        <f t="shared" si="55"/>
        <v>2.8429773327930898</v>
      </c>
      <c r="O600" s="50">
        <v>1.61928556875676</v>
      </c>
      <c r="P600" s="50">
        <v>9.8129552846175E-2</v>
      </c>
      <c r="Q600" s="77">
        <v>0.81921455347450778</v>
      </c>
      <c r="R600" s="61"/>
      <c r="Y600">
        <v>13562.787993392199</v>
      </c>
      <c r="Z600">
        <v>239.857671700553</v>
      </c>
      <c r="AA600">
        <v>61031.337932872397</v>
      </c>
      <c r="AB600">
        <v>1115.3725744163701</v>
      </c>
      <c r="AC600">
        <v>762.89224569414205</v>
      </c>
      <c r="AD600">
        <v>84.211314304585997</v>
      </c>
      <c r="AE600">
        <v>193325.799426515</v>
      </c>
      <c r="AF600">
        <v>11535.438164134701</v>
      </c>
      <c r="AG600">
        <v>9.0907896891819998E-3</v>
      </c>
      <c r="AH600">
        <v>3.49269682494E-3</v>
      </c>
      <c r="AI600">
        <v>1042.1660141334501</v>
      </c>
      <c r="AJ600">
        <v>58.428453997759497</v>
      </c>
      <c r="AK600">
        <v>4.3940731841592502</v>
      </c>
      <c r="AL600">
        <v>0.36862155667717</v>
      </c>
      <c r="AM600">
        <v>1.9133620552379001E-2</v>
      </c>
      <c r="AN600">
        <v>8.8184891604750001E-3</v>
      </c>
      <c r="AO600">
        <v>0.20286410494488499</v>
      </c>
      <c r="AP600">
        <v>2.8270505551693002E-2</v>
      </c>
      <c r="AQ600">
        <v>1.68079090956252</v>
      </c>
      <c r="AR600">
        <v>9.4731881879542998E-2</v>
      </c>
      <c r="AS600">
        <v>146.37632873369799</v>
      </c>
      <c r="AT600">
        <v>1.7170526671203401</v>
      </c>
      <c r="AU600">
        <v>20.5977384761641</v>
      </c>
      <c r="AV600">
        <v>0.23376508089962</v>
      </c>
      <c r="AW600">
        <v>7.9714041520278001E-2</v>
      </c>
      <c r="AX600">
        <v>3.9068879335700003E-3</v>
      </c>
    </row>
    <row r="601" spans="1:50" x14ac:dyDescent="0.25">
      <c r="A601" t="s">
        <v>303</v>
      </c>
      <c r="B601">
        <v>452.55220250513997</v>
      </c>
      <c r="C601">
        <v>1694.5692415905</v>
      </c>
      <c r="D601" s="63">
        <v>10.9605496926415</v>
      </c>
      <c r="E601">
        <v>0.99448781562490796</v>
      </c>
      <c r="F601" s="31">
        <f t="shared" si="52"/>
        <v>11.26174870477889</v>
      </c>
      <c r="G601" s="31">
        <f t="shared" si="53"/>
        <v>0.99448781562490796</v>
      </c>
      <c r="H601">
        <v>0.38394668438350599</v>
      </c>
      <c r="I601">
        <v>2.5983327457735E-2</v>
      </c>
      <c r="J601" s="64">
        <v>0.74585896451053701</v>
      </c>
      <c r="K601" s="63">
        <v>28.395677613422599</v>
      </c>
      <c r="L601">
        <v>1.99733926729125</v>
      </c>
      <c r="M601" s="32">
        <f t="shared" si="54"/>
        <v>29.175998882517035</v>
      </c>
      <c r="N601" s="92">
        <f t="shared" si="55"/>
        <v>1.99733926729125</v>
      </c>
      <c r="O601" s="50">
        <v>2.59582116902495</v>
      </c>
      <c r="P601" s="50">
        <v>0.158786939189206</v>
      </c>
      <c r="Q601" s="77">
        <v>0.86964179550271881</v>
      </c>
      <c r="R601" s="61"/>
      <c r="Y601">
        <v>13250.280051924099</v>
      </c>
      <c r="Z601">
        <v>218.49080186657801</v>
      </c>
      <c r="AA601">
        <v>46601.853308396101</v>
      </c>
      <c r="AB601">
        <v>881.71575161637099</v>
      </c>
      <c r="AC601">
        <v>321.453913038758</v>
      </c>
      <c r="AD601">
        <v>26.9364374539621</v>
      </c>
      <c r="AE601">
        <v>208912.63546380901</v>
      </c>
      <c r="AF601">
        <v>12678.1144700319</v>
      </c>
      <c r="AG601">
        <v>1.0246955806865E-2</v>
      </c>
      <c r="AH601">
        <v>3.6248620698420002E-3</v>
      </c>
      <c r="AI601">
        <v>1825.4296082456401</v>
      </c>
      <c r="AJ601">
        <v>99.405391902282503</v>
      </c>
      <c r="AK601">
        <v>12.302281455733199</v>
      </c>
      <c r="AL601">
        <v>1.4861644486755099</v>
      </c>
      <c r="AM601">
        <v>0.49967348602914902</v>
      </c>
      <c r="AN601">
        <v>4.4245140383156002E-2</v>
      </c>
      <c r="AO601">
        <v>0.79869503209354498</v>
      </c>
      <c r="AP601">
        <v>6.0183460547894002E-2</v>
      </c>
      <c r="AQ601">
        <v>2.71985208182705</v>
      </c>
      <c r="AR601">
        <v>0.110619964873494</v>
      </c>
      <c r="AS601">
        <v>204.098825950943</v>
      </c>
      <c r="AT601">
        <v>2.3772127468975501</v>
      </c>
      <c r="AU601">
        <v>26.831859816732401</v>
      </c>
      <c r="AV601">
        <v>0.29150788053486398</v>
      </c>
      <c r="AW601">
        <v>0.33612176458572002</v>
      </c>
      <c r="AX601">
        <v>4.2780111846899997E-2</v>
      </c>
    </row>
    <row r="602" spans="1:50" x14ac:dyDescent="0.25">
      <c r="A602" t="s">
        <v>304</v>
      </c>
      <c r="B602">
        <v>349.03144291335201</v>
      </c>
      <c r="C602">
        <v>941.75721232993305</v>
      </c>
      <c r="D602" s="63">
        <v>20.663733670120401</v>
      </c>
      <c r="E602">
        <v>1.5499391607939099</v>
      </c>
      <c r="F602" s="31">
        <f t="shared" si="52"/>
        <v>21.23157892816333</v>
      </c>
      <c r="G602" s="31">
        <f t="shared" si="53"/>
        <v>1.5499391607939099</v>
      </c>
      <c r="H602">
        <v>0.53486255650631698</v>
      </c>
      <c r="I602">
        <v>5.4037974576783998E-2</v>
      </c>
      <c r="J602" s="64">
        <v>0.74241884777170797</v>
      </c>
      <c r="K602" s="63">
        <v>38.728541585282201</v>
      </c>
      <c r="L602">
        <v>2.51497738136612</v>
      </c>
      <c r="M602" s="32">
        <f t="shared" si="54"/>
        <v>39.792812884999975</v>
      </c>
      <c r="N602" s="92">
        <f t="shared" si="55"/>
        <v>2.51497738136612</v>
      </c>
      <c r="O602" s="50">
        <v>1.8676491549622301</v>
      </c>
      <c r="P602" s="50">
        <v>0.19752535010897601</v>
      </c>
      <c r="Q602" s="77">
        <v>0.61400993183708596</v>
      </c>
      <c r="R602" s="61"/>
      <c r="Y602">
        <v>13061.753627223899</v>
      </c>
      <c r="Z602">
        <v>210.740526207301</v>
      </c>
      <c r="AA602">
        <v>49626.477583942396</v>
      </c>
      <c r="AB602">
        <v>793.236048467091</v>
      </c>
      <c r="AC602">
        <v>495.87237094930902</v>
      </c>
      <c r="AD602">
        <v>30.323614858080699</v>
      </c>
      <c r="AE602">
        <v>205383.99987561</v>
      </c>
      <c r="AF602">
        <v>12198.1028955395</v>
      </c>
      <c r="AG602">
        <v>1.3044296234173001E-2</v>
      </c>
      <c r="AH602">
        <v>4.1284027213039998E-3</v>
      </c>
      <c r="AI602">
        <v>1918.6857920648299</v>
      </c>
      <c r="AJ602">
        <v>104.643217891007</v>
      </c>
      <c r="AK602">
        <v>7.6431221034235604</v>
      </c>
      <c r="AL602">
        <v>0.87833276079808598</v>
      </c>
      <c r="AM602">
        <v>2.3558160798301E-2</v>
      </c>
      <c r="AN602">
        <v>9.6522432891410007E-3</v>
      </c>
      <c r="AO602">
        <v>0.28495719423834498</v>
      </c>
      <c r="AP602">
        <v>3.3075685038739998E-2</v>
      </c>
      <c r="AQ602">
        <v>3.0165072843498701</v>
      </c>
      <c r="AR602">
        <v>0.131785196014159</v>
      </c>
      <c r="AS602">
        <v>215.90686604840599</v>
      </c>
      <c r="AT602">
        <v>2.2234296100143598</v>
      </c>
      <c r="AU602">
        <v>28.767921058246898</v>
      </c>
      <c r="AV602">
        <v>0.292815205823239</v>
      </c>
      <c r="AW602">
        <v>0.19029885226711801</v>
      </c>
      <c r="AX602">
        <v>1.8231536223751E-2</v>
      </c>
    </row>
    <row r="603" spans="1:50" x14ac:dyDescent="0.25">
      <c r="A603" t="s">
        <v>305</v>
      </c>
      <c r="B603">
        <v>166.93933095838199</v>
      </c>
      <c r="C603">
        <v>338.679628275808</v>
      </c>
      <c r="D603" s="63">
        <v>51.1482817671126</v>
      </c>
      <c r="E603">
        <v>1.77783665106538</v>
      </c>
      <c r="F603" s="31">
        <f t="shared" si="52"/>
        <v>52.553851047193696</v>
      </c>
      <c r="G603" s="31">
        <f t="shared" si="53"/>
        <v>1.77783665106538</v>
      </c>
      <c r="H603">
        <v>0.71469254375719204</v>
      </c>
      <c r="I603">
        <v>4.5110235262576001E-2</v>
      </c>
      <c r="J603" s="64">
        <v>0.55068717889928942</v>
      </c>
      <c r="K603" s="63">
        <v>71.4308760892565</v>
      </c>
      <c r="L603">
        <v>3.5041102577063099</v>
      </c>
      <c r="M603" s="32">
        <f t="shared" si="54"/>
        <v>73.393816810070575</v>
      </c>
      <c r="N603" s="92">
        <f t="shared" si="55"/>
        <v>3.5041102577063099</v>
      </c>
      <c r="O603" s="50">
        <v>1.39601974071355</v>
      </c>
      <c r="P603" s="50">
        <v>8.5043917249950002E-2</v>
      </c>
      <c r="Q603" s="77">
        <v>0.80526734771953135</v>
      </c>
      <c r="R603" s="61"/>
      <c r="Y603">
        <v>13020.1432690292</v>
      </c>
      <c r="Z603">
        <v>210.852139608779</v>
      </c>
      <c r="AA603">
        <v>50220.844118526496</v>
      </c>
      <c r="AB603">
        <v>809.45234493691999</v>
      </c>
      <c r="AC603">
        <v>271.21423659913501</v>
      </c>
      <c r="AD603">
        <v>28.1929546669427</v>
      </c>
      <c r="AE603">
        <v>206396.18447085301</v>
      </c>
      <c r="AF603">
        <v>12236.430043931399</v>
      </c>
      <c r="AG603">
        <v>7.0170478745750003E-3</v>
      </c>
      <c r="AH603">
        <v>3.1382855666259998E-3</v>
      </c>
      <c r="AI603">
        <v>2020.4405912780401</v>
      </c>
      <c r="AJ603">
        <v>108.86649097442</v>
      </c>
      <c r="AK603">
        <v>4.4952726249514701</v>
      </c>
      <c r="AL603">
        <v>0.39106217938375398</v>
      </c>
      <c r="AM603">
        <v>2.6395024284569E-2</v>
      </c>
      <c r="AN603">
        <v>1.0594807289378E-2</v>
      </c>
      <c r="AO603">
        <v>0.20233131829249601</v>
      </c>
      <c r="AP603">
        <v>2.8863432587627001E-2</v>
      </c>
      <c r="AQ603">
        <v>2.2631398483676501</v>
      </c>
      <c r="AR603">
        <v>0.11288739103053699</v>
      </c>
      <c r="AS603">
        <v>211.21141134535301</v>
      </c>
      <c r="AT603">
        <v>2.0357797554179302</v>
      </c>
      <c r="AU603">
        <v>27.5287956602048</v>
      </c>
      <c r="AV603">
        <v>0.247621447180529</v>
      </c>
      <c r="AW603">
        <v>7.3588292537064004E-2</v>
      </c>
      <c r="AX603">
        <v>2.9227636255739998E-3</v>
      </c>
    </row>
    <row r="604" spans="1:50" x14ac:dyDescent="0.25">
      <c r="A604" t="s">
        <v>306</v>
      </c>
      <c r="B604">
        <v>267.81149030996602</v>
      </c>
      <c r="C604">
        <v>814.54363641989198</v>
      </c>
      <c r="D604" s="63">
        <v>19.206133940558502</v>
      </c>
      <c r="E604">
        <v>1.51800507761749</v>
      </c>
      <c r="F604" s="31">
        <f t="shared" si="52"/>
        <v>19.733923944900926</v>
      </c>
      <c r="G604" s="31">
        <f t="shared" si="53"/>
        <v>1.51800507761749</v>
      </c>
      <c r="H604">
        <v>0.473925493799699</v>
      </c>
      <c r="I604">
        <v>4.8230263813951998E-2</v>
      </c>
      <c r="J604" s="64">
        <v>0.77664706400122274</v>
      </c>
      <c r="K604" s="63">
        <v>40.300572072502902</v>
      </c>
      <c r="L604">
        <v>2.4357961887406598</v>
      </c>
      <c r="M604" s="32">
        <f t="shared" si="54"/>
        <v>41.40804321557512</v>
      </c>
      <c r="N604" s="92">
        <f t="shared" si="55"/>
        <v>2.4357961887406598</v>
      </c>
      <c r="O604" s="50">
        <v>2.0995121249856101</v>
      </c>
      <c r="P604" s="50">
        <v>0.198120059510518</v>
      </c>
      <c r="Q604" s="77">
        <v>0.64050079461758458</v>
      </c>
      <c r="R604" s="61"/>
      <c r="Y604">
        <v>13186.2192160296</v>
      </c>
      <c r="Z604">
        <v>219.309946668451</v>
      </c>
      <c r="AA604">
        <v>51383.592449317599</v>
      </c>
      <c r="AB604">
        <v>859.76171906273601</v>
      </c>
      <c r="AC604">
        <v>507.16982393435899</v>
      </c>
      <c r="AD604">
        <v>54.660097922660697</v>
      </c>
      <c r="AE604">
        <v>206452.862884517</v>
      </c>
      <c r="AF604">
        <v>12393.902352658</v>
      </c>
      <c r="AG604">
        <v>1.2030992197252E-2</v>
      </c>
      <c r="AH604">
        <v>3.9344744453520004E-3</v>
      </c>
      <c r="AI604">
        <v>1717.91402690672</v>
      </c>
      <c r="AJ604">
        <v>94.364283882370501</v>
      </c>
      <c r="AK604">
        <v>5.8210110348002102</v>
      </c>
      <c r="AL604">
        <v>0.60328032592254899</v>
      </c>
      <c r="AM604">
        <v>3.7802573143808998E-2</v>
      </c>
      <c r="AN604">
        <v>1.2135733435960999E-2</v>
      </c>
      <c r="AO604">
        <v>0.27487498794570397</v>
      </c>
      <c r="AP604">
        <v>3.2227992413416999E-2</v>
      </c>
      <c r="AQ604">
        <v>2.5005034281305099</v>
      </c>
      <c r="AR604">
        <v>0.113558123894896</v>
      </c>
      <c r="AS604">
        <v>175.61176061203199</v>
      </c>
      <c r="AT604">
        <v>1.8073394157190901</v>
      </c>
      <c r="AU604">
        <v>22.706628220198901</v>
      </c>
      <c r="AV604">
        <v>0.23413383744559099</v>
      </c>
      <c r="AW604">
        <v>0.16198907842601601</v>
      </c>
      <c r="AX604">
        <v>1.8213266441770001E-2</v>
      </c>
    </row>
    <row r="605" spans="1:50" x14ac:dyDescent="0.25">
      <c r="A605" t="s">
        <v>307</v>
      </c>
      <c r="B605">
        <v>221.40424274731399</v>
      </c>
      <c r="C605">
        <v>596.14277832394203</v>
      </c>
      <c r="D605" s="63">
        <v>26.623005169595999</v>
      </c>
      <c r="E605">
        <v>0.80549073279810002</v>
      </c>
      <c r="F605" s="31">
        <f t="shared" si="52"/>
        <v>27.354612897499869</v>
      </c>
      <c r="G605" s="31">
        <f t="shared" si="53"/>
        <v>0.80549073279810002</v>
      </c>
      <c r="H605">
        <v>0.53894561734340796</v>
      </c>
      <c r="I605">
        <v>2.8875083468488001E-2</v>
      </c>
      <c r="J605" s="64">
        <v>0.56470959646992602</v>
      </c>
      <c r="K605" s="63">
        <v>49.221171960726601</v>
      </c>
      <c r="L605">
        <v>2.09785992876414</v>
      </c>
      <c r="M605" s="32">
        <f t="shared" si="54"/>
        <v>50.573783717121316</v>
      </c>
      <c r="N605" s="92">
        <f t="shared" si="55"/>
        <v>2.09785992876414</v>
      </c>
      <c r="O605" s="50">
        <v>1.85132290083791</v>
      </c>
      <c r="P605" s="50">
        <v>9.1430144494028004E-2</v>
      </c>
      <c r="Q605" s="77">
        <v>0.86301293442493543</v>
      </c>
      <c r="R605" s="61"/>
      <c r="Y605">
        <v>13862.659650056599</v>
      </c>
      <c r="Z605">
        <v>224.987899605514</v>
      </c>
      <c r="AA605">
        <v>51348.923918334302</v>
      </c>
      <c r="AB605">
        <v>805.97333792190295</v>
      </c>
      <c r="AC605">
        <v>565.48933684849601</v>
      </c>
      <c r="AD605">
        <v>33.673646827702299</v>
      </c>
      <c r="AE605">
        <v>202111.85695231101</v>
      </c>
      <c r="AF605">
        <v>12006.318423656699</v>
      </c>
      <c r="AG605">
        <v>9.6944823833732999E-2</v>
      </c>
      <c r="AH605">
        <v>1.136981817958E-2</v>
      </c>
      <c r="AI605">
        <v>1384.4470936462101</v>
      </c>
      <c r="AJ605">
        <v>75.980435327417297</v>
      </c>
      <c r="AK605">
        <v>6.4535630443927001</v>
      </c>
      <c r="AL605">
        <v>0.47183299306094101</v>
      </c>
      <c r="AM605">
        <v>5.1779426124759498</v>
      </c>
      <c r="AN605">
        <v>0.18148517258798599</v>
      </c>
      <c r="AO605">
        <v>4.6090966362082</v>
      </c>
      <c r="AP605">
        <v>0.153810568136483</v>
      </c>
      <c r="AQ605">
        <v>3.9213775113337501</v>
      </c>
      <c r="AR605">
        <v>0.159244231161418</v>
      </c>
      <c r="AS605">
        <v>172.804869778686</v>
      </c>
      <c r="AT605">
        <v>1.66388154016309</v>
      </c>
      <c r="AU605">
        <v>23.568474546651199</v>
      </c>
      <c r="AV605">
        <v>0.219984708144772</v>
      </c>
      <c r="AW605">
        <v>0.12112321450081801</v>
      </c>
      <c r="AX605">
        <v>4.7533906845889998E-3</v>
      </c>
    </row>
    <row r="606" spans="1:50" x14ac:dyDescent="0.25">
      <c r="A606" t="s">
        <v>308</v>
      </c>
      <c r="B606">
        <v>141.282415696968</v>
      </c>
      <c r="C606">
        <v>419.664988866074</v>
      </c>
      <c r="D606" s="63">
        <v>23.732949205558398</v>
      </c>
      <c r="E606">
        <v>0.74299295665139897</v>
      </c>
      <c r="F606" s="31">
        <f t="shared" si="52"/>
        <v>24.385137376432727</v>
      </c>
      <c r="G606" s="31">
        <f t="shared" si="53"/>
        <v>0.74299295665139897</v>
      </c>
      <c r="H606">
        <v>0.488762851483316</v>
      </c>
      <c r="I606">
        <v>2.9813433800422999E-2</v>
      </c>
      <c r="J606" s="64">
        <v>0.51323844156103426</v>
      </c>
      <c r="K606" s="63">
        <v>48.7115359473677</v>
      </c>
      <c r="L606">
        <v>2.5986839271933202</v>
      </c>
      <c r="M606" s="32">
        <f t="shared" si="54"/>
        <v>50.050142761667551</v>
      </c>
      <c r="N606" s="92">
        <f t="shared" si="55"/>
        <v>2.5986839271933202</v>
      </c>
      <c r="O606" s="50">
        <v>2.0453688791931102</v>
      </c>
      <c r="P606" s="50">
        <v>0.12496945016047201</v>
      </c>
      <c r="Q606" s="77">
        <v>0.8731511318937244</v>
      </c>
      <c r="R606" s="61"/>
      <c r="Y606">
        <v>13860.096731915301</v>
      </c>
      <c r="Z606">
        <v>222.18867683082999</v>
      </c>
      <c r="AA606">
        <v>56676.098272737901</v>
      </c>
      <c r="AB606">
        <v>846.27892175733496</v>
      </c>
      <c r="AC606">
        <v>284.72049913465099</v>
      </c>
      <c r="AD606">
        <v>18.5734401522657</v>
      </c>
      <c r="AE606">
        <v>196985.39723552301</v>
      </c>
      <c r="AF606">
        <v>11737.2358163964</v>
      </c>
      <c r="AG606">
        <v>5.4669314939238003E-2</v>
      </c>
      <c r="AH606">
        <v>8.5378431686620009E-3</v>
      </c>
      <c r="AI606">
        <v>1019.16862697045</v>
      </c>
      <c r="AJ606">
        <v>56.145588925915298</v>
      </c>
      <c r="AK606">
        <v>3.9364683965445799</v>
      </c>
      <c r="AL606">
        <v>0.40326178423562697</v>
      </c>
      <c r="AM606">
        <v>2.8419639539174999</v>
      </c>
      <c r="AN606">
        <v>0.116629385250411</v>
      </c>
      <c r="AO606">
        <v>2.5186229486267502</v>
      </c>
      <c r="AP606">
        <v>0.102129738474357</v>
      </c>
      <c r="AQ606">
        <v>2.4183823486084202</v>
      </c>
      <c r="AR606">
        <v>0.118037864217719</v>
      </c>
      <c r="AS606">
        <v>113.53937889394901</v>
      </c>
      <c r="AT606">
        <v>1.1960025756996699</v>
      </c>
      <c r="AU606">
        <v>14.9190446969251</v>
      </c>
      <c r="AV606">
        <v>0.15557655127775399</v>
      </c>
      <c r="AW606">
        <v>8.5767639512531996E-2</v>
      </c>
      <c r="AX606">
        <v>3.141340674437E-3</v>
      </c>
    </row>
    <row r="607" spans="1:50" x14ac:dyDescent="0.25">
      <c r="A607" t="s">
        <v>309</v>
      </c>
      <c r="B607">
        <v>161.430621343474</v>
      </c>
      <c r="C607">
        <v>316.18844070798201</v>
      </c>
      <c r="D607" s="63">
        <v>51.132960433569501</v>
      </c>
      <c r="E607">
        <v>1.8353562341841301</v>
      </c>
      <c r="F607" s="31">
        <f t="shared" si="52"/>
        <v>52.538108679062248</v>
      </c>
      <c r="G607" s="31">
        <f t="shared" si="53"/>
        <v>1.8353562341841301</v>
      </c>
      <c r="H607">
        <v>0.74132266473119102</v>
      </c>
      <c r="I607">
        <v>4.5156474944805999E-2</v>
      </c>
      <c r="J607" s="64">
        <v>0.58925961760774204</v>
      </c>
      <c r="K607" s="63">
        <v>69.019738640650601</v>
      </c>
      <c r="L607">
        <v>3.4421878496376102</v>
      </c>
      <c r="M607" s="32">
        <f t="shared" si="54"/>
        <v>70.916420620980617</v>
      </c>
      <c r="N607" s="92">
        <f t="shared" si="55"/>
        <v>3.4421878496376102</v>
      </c>
      <c r="O607" s="50">
        <v>1.3491461367015101</v>
      </c>
      <c r="P607" s="50">
        <v>8.1985070544120006E-2</v>
      </c>
      <c r="Q607" s="77">
        <v>0.82070197072132245</v>
      </c>
      <c r="R607" s="61"/>
      <c r="Y607">
        <v>14336.8738524131</v>
      </c>
      <c r="Z607">
        <v>218.19815550609201</v>
      </c>
      <c r="AA607">
        <v>43625.4397718502</v>
      </c>
      <c r="AB607">
        <v>992.11179243304605</v>
      </c>
      <c r="AC607">
        <v>229.53661140851801</v>
      </c>
      <c r="AD607">
        <v>14.599650106237799</v>
      </c>
      <c r="AE607">
        <v>209304.41582445201</v>
      </c>
      <c r="AF607">
        <v>7686.31562775358</v>
      </c>
      <c r="AG607">
        <v>1.3235008639503E-2</v>
      </c>
      <c r="AH607">
        <v>4.3356689031420004E-3</v>
      </c>
      <c r="AI607">
        <v>1573.58257612328</v>
      </c>
      <c r="AJ607">
        <v>92.042881053340693</v>
      </c>
      <c r="AK607">
        <v>4.1767656139106704</v>
      </c>
      <c r="AL607">
        <v>0.35422530548141801</v>
      </c>
      <c r="AM607">
        <v>1.3822472026429999E-2</v>
      </c>
      <c r="AN607">
        <v>7.7113626343680002E-3</v>
      </c>
      <c r="AO607">
        <v>0.20264526377683201</v>
      </c>
      <c r="AP607">
        <v>2.9232267475855001E-2</v>
      </c>
      <c r="AQ607">
        <v>2.1882454405448399</v>
      </c>
      <c r="AR607">
        <v>0.11814513438914501</v>
      </c>
      <c r="AS607">
        <v>199.92770821699801</v>
      </c>
      <c r="AT607">
        <v>2.52903325035216</v>
      </c>
      <c r="AU607">
        <v>26.405579066099499</v>
      </c>
      <c r="AV607">
        <v>0.38906973774959402</v>
      </c>
      <c r="AW607">
        <v>7.0516294653041003E-2</v>
      </c>
      <c r="AX607">
        <v>3.0018041455369998E-3</v>
      </c>
    </row>
    <row r="608" spans="1:50" x14ac:dyDescent="0.25">
      <c r="A608" t="s">
        <v>310</v>
      </c>
      <c r="B608">
        <v>358.499881180496</v>
      </c>
      <c r="C608">
        <v>1548.0048834920201</v>
      </c>
      <c r="D608" s="63">
        <v>3.9529709304232101</v>
      </c>
      <c r="E608">
        <v>0.34387144473421599</v>
      </c>
      <c r="F608" s="31">
        <f t="shared" si="52"/>
        <v>4.061599691994414</v>
      </c>
      <c r="G608" s="31">
        <f t="shared" si="53"/>
        <v>0.34387144473421599</v>
      </c>
      <c r="H608">
        <v>0.33445431767956801</v>
      </c>
      <c r="I608">
        <v>1.2885596237278E-2</v>
      </c>
      <c r="J608" s="64">
        <v>0.44288933185190038</v>
      </c>
      <c r="K608" s="63">
        <v>11.844083277628901</v>
      </c>
      <c r="L608">
        <v>0.95274690534209805</v>
      </c>
      <c r="M608" s="32">
        <f t="shared" si="54"/>
        <v>12.16956204310449</v>
      </c>
      <c r="N608" s="92">
        <f t="shared" si="55"/>
        <v>0.95274690534209805</v>
      </c>
      <c r="O608" s="50">
        <v>2.9920848273979699</v>
      </c>
      <c r="P608" s="50">
        <v>0.110793359188073</v>
      </c>
      <c r="Q608" s="77">
        <v>0.46032412230512015</v>
      </c>
      <c r="R608" s="61"/>
      <c r="Y608">
        <v>14080.9514441098</v>
      </c>
      <c r="Z608">
        <v>241.98769805674399</v>
      </c>
      <c r="AA608">
        <v>63965.016183993001</v>
      </c>
      <c r="AB608">
        <v>1037.78970729811</v>
      </c>
      <c r="AC608">
        <v>8547.2982277361698</v>
      </c>
      <c r="AD608">
        <v>878.730954717229</v>
      </c>
      <c r="AE608">
        <v>189285.84793165501</v>
      </c>
      <c r="AF608">
        <v>11286.6008933012</v>
      </c>
      <c r="AG608">
        <v>1.5791665685021002E-2</v>
      </c>
      <c r="AH608">
        <v>4.6891544164009997E-3</v>
      </c>
      <c r="AI608">
        <v>750.05454604205897</v>
      </c>
      <c r="AJ608">
        <v>42.421921758503302</v>
      </c>
      <c r="AK608">
        <v>11.4362869152891</v>
      </c>
      <c r="AL608">
        <v>1.12287639046813</v>
      </c>
      <c r="AM608">
        <v>6.1807381682434E-2</v>
      </c>
      <c r="AN608">
        <v>1.6141219714161999E-2</v>
      </c>
      <c r="AO608">
        <v>0.24737089418316799</v>
      </c>
      <c r="AP608">
        <v>3.1764908021949999E-2</v>
      </c>
      <c r="AQ608">
        <v>1.7492568478933399</v>
      </c>
      <c r="AR608">
        <v>9.3254356396714005E-2</v>
      </c>
      <c r="AS608">
        <v>74.815813426860004</v>
      </c>
      <c r="AT608">
        <v>0.85969996789001901</v>
      </c>
      <c r="AU608">
        <v>9.6398858828751095</v>
      </c>
      <c r="AV608">
        <v>9.1983206089071998E-2</v>
      </c>
      <c r="AW608">
        <v>0.332717991206127</v>
      </c>
      <c r="AX608">
        <v>2.5201014038438999E-2</v>
      </c>
    </row>
    <row r="609" spans="1:50" x14ac:dyDescent="0.25">
      <c r="A609" t="s">
        <v>311</v>
      </c>
      <c r="B609">
        <v>217.97739334818601</v>
      </c>
      <c r="C609">
        <v>447.07604705859399</v>
      </c>
      <c r="D609" s="63">
        <v>49.337763036767299</v>
      </c>
      <c r="E609">
        <v>1.4981801009668601</v>
      </c>
      <c r="F609" s="31">
        <f t="shared" si="52"/>
        <v>50.693578748977401</v>
      </c>
      <c r="G609" s="31">
        <f t="shared" si="53"/>
        <v>1.4981801009668601</v>
      </c>
      <c r="H609">
        <v>0.70817007992015901</v>
      </c>
      <c r="I609">
        <v>3.6800222515063999E-2</v>
      </c>
      <c r="J609" s="64">
        <v>0.58434818424830426</v>
      </c>
      <c r="K609" s="63">
        <v>69.652602819943596</v>
      </c>
      <c r="L609">
        <v>2.9957259176045099</v>
      </c>
      <c r="M609" s="32">
        <f t="shared" si="54"/>
        <v>71.566676087295292</v>
      </c>
      <c r="N609" s="92">
        <f t="shared" si="55"/>
        <v>2.9957259176045099</v>
      </c>
      <c r="O609" s="50">
        <v>1.4152766530532199</v>
      </c>
      <c r="P609" s="50">
        <v>7.3579439870782998E-2</v>
      </c>
      <c r="Q609" s="77">
        <v>0.82727441227595255</v>
      </c>
      <c r="R609" s="61"/>
      <c r="Y609">
        <v>14022.8798664446</v>
      </c>
      <c r="Z609">
        <v>218.17051269180399</v>
      </c>
      <c r="AA609">
        <v>41821.026257854399</v>
      </c>
      <c r="AB609">
        <v>991.46958069410698</v>
      </c>
      <c r="AC609">
        <v>71.054777392093897</v>
      </c>
      <c r="AD609">
        <v>5.6338288653536202</v>
      </c>
      <c r="AE609">
        <v>208902.947944763</v>
      </c>
      <c r="AF609">
        <v>7827.4683737895202</v>
      </c>
      <c r="AG609">
        <v>0.112965693124553</v>
      </c>
      <c r="AH609">
        <v>1.2558892879143999E-2</v>
      </c>
      <c r="AI609">
        <v>1617.82113945323</v>
      </c>
      <c r="AJ609">
        <v>94.026127172197903</v>
      </c>
      <c r="AK609">
        <v>3.1894947487210801</v>
      </c>
      <c r="AL609">
        <v>0.40498516862297301</v>
      </c>
      <c r="AM609">
        <v>3.1691750622161399</v>
      </c>
      <c r="AN609">
        <v>0.22598637640038799</v>
      </c>
      <c r="AO609">
        <v>2.6121429595457899</v>
      </c>
      <c r="AP609">
        <v>0.16430420134444701</v>
      </c>
      <c r="AQ609">
        <v>2.16544033667402</v>
      </c>
      <c r="AR609">
        <v>0.10948578755093701</v>
      </c>
      <c r="AS609">
        <v>257.11952998951398</v>
      </c>
      <c r="AT609">
        <v>3.2143546954892002</v>
      </c>
      <c r="AU609">
        <v>34.749615755757603</v>
      </c>
      <c r="AV609">
        <v>0.51038379116888499</v>
      </c>
      <c r="AW609">
        <v>9.6430757643075002E-2</v>
      </c>
      <c r="AX609">
        <v>3.0496226580390001E-3</v>
      </c>
    </row>
    <row r="610" spans="1:50" x14ac:dyDescent="0.25">
      <c r="A610" t="s">
        <v>312</v>
      </c>
      <c r="B610">
        <v>188.67779671058901</v>
      </c>
      <c r="C610">
        <v>148.34328015066001</v>
      </c>
      <c r="D610" s="63">
        <v>175.485345853252</v>
      </c>
      <c r="E610">
        <v>9.1575249297692007</v>
      </c>
      <c r="F610" s="31">
        <f t="shared" si="52"/>
        <v>180.30773289567134</v>
      </c>
      <c r="G610" s="31">
        <f t="shared" si="53"/>
        <v>9.1575249297692007</v>
      </c>
      <c r="H610">
        <v>1.8485107840752</v>
      </c>
      <c r="I610">
        <v>0.12738949337271199</v>
      </c>
      <c r="J610" s="64">
        <v>0.75722619944002922</v>
      </c>
      <c r="K610" s="63">
        <v>94.914772086046497</v>
      </c>
      <c r="L610">
        <v>4.3873893437308302</v>
      </c>
      <c r="M610" s="32">
        <f t="shared" si="54"/>
        <v>97.523056924968003</v>
      </c>
      <c r="N610" s="92">
        <f t="shared" si="55"/>
        <v>4.3873893437308302</v>
      </c>
      <c r="O610" s="50">
        <v>0.54213261007548796</v>
      </c>
      <c r="P610" s="50">
        <v>3.7354325199823998E-2</v>
      </c>
      <c r="Q610" s="77">
        <v>0.67086788605613668</v>
      </c>
      <c r="R610" s="61"/>
      <c r="Y610">
        <v>14001.9740670919</v>
      </c>
      <c r="Z610">
        <v>198.980072428222</v>
      </c>
      <c r="AA610">
        <v>42761.932960990503</v>
      </c>
      <c r="AB610">
        <v>964.19662045063797</v>
      </c>
      <c r="AC610">
        <v>54.680509702623397</v>
      </c>
      <c r="AD610">
        <v>4.21982199493136</v>
      </c>
      <c r="AE610">
        <v>208288.15354445501</v>
      </c>
      <c r="AF610">
        <v>7688.3250003401399</v>
      </c>
      <c r="AG610">
        <v>1.7214988517596001E-2</v>
      </c>
      <c r="AH610">
        <v>4.9077231542449997E-3</v>
      </c>
      <c r="AI610">
        <v>1623.4825378739699</v>
      </c>
      <c r="AJ610">
        <v>94.991214976657801</v>
      </c>
      <c r="AK610">
        <v>1.31444271727472</v>
      </c>
      <c r="AL610">
        <v>0.18443028014688501</v>
      </c>
      <c r="AM610">
        <v>3.1586616155368001E-2</v>
      </c>
      <c r="AN610">
        <v>1.1577147039515E-2</v>
      </c>
      <c r="AO610">
        <v>0.14667911020504901</v>
      </c>
      <c r="AP610">
        <v>2.4656097137064001E-2</v>
      </c>
      <c r="AQ610">
        <v>1.5031055046303501</v>
      </c>
      <c r="AR610">
        <v>0.10260607491887599</v>
      </c>
      <c r="AS610">
        <v>286.52482331081802</v>
      </c>
      <c r="AT610">
        <v>3.7997548261393002</v>
      </c>
      <c r="AU610">
        <v>41.564784692772101</v>
      </c>
      <c r="AV610">
        <v>0.57794591934712702</v>
      </c>
      <c r="AW610">
        <v>3.2533418415064998E-2</v>
      </c>
      <c r="AX610">
        <v>1.904298201304E-3</v>
      </c>
    </row>
    <row r="611" spans="1:50" x14ac:dyDescent="0.25">
      <c r="A611" t="s">
        <v>313</v>
      </c>
      <c r="B611">
        <v>107.568291371827</v>
      </c>
      <c r="C611">
        <v>303.42898073511401</v>
      </c>
      <c r="D611" s="63">
        <v>30.0524304991579</v>
      </c>
      <c r="E611">
        <v>1.64935902872938</v>
      </c>
      <c r="F611" s="31">
        <f t="shared" si="52"/>
        <v>30.878279807131104</v>
      </c>
      <c r="G611" s="31">
        <f t="shared" si="53"/>
        <v>1.64935902872938</v>
      </c>
      <c r="H611">
        <v>0.51498996471426695</v>
      </c>
      <c r="I611">
        <v>5.4915903491225999E-2</v>
      </c>
      <c r="J611" s="64">
        <v>0.51467874570548711</v>
      </c>
      <c r="K611" s="63">
        <v>58.677940622738603</v>
      </c>
      <c r="L611">
        <v>4.3821118804141799</v>
      </c>
      <c r="M611" s="32">
        <f t="shared" si="54"/>
        <v>60.290427062327545</v>
      </c>
      <c r="N611" s="92">
        <f t="shared" si="55"/>
        <v>4.3821118804141799</v>
      </c>
      <c r="O611" s="50">
        <v>1.9513677100895599</v>
      </c>
      <c r="P611" s="50">
        <v>0.16992885730103799</v>
      </c>
      <c r="Q611" s="77">
        <v>0.85759171237127274</v>
      </c>
      <c r="R611" s="61"/>
      <c r="Y611">
        <v>13363.096431755401</v>
      </c>
      <c r="Z611">
        <v>249.42333452059199</v>
      </c>
      <c r="AA611">
        <v>39778.480966053699</v>
      </c>
      <c r="AB611">
        <v>983.35041018480899</v>
      </c>
      <c r="AC611">
        <v>48.860665488102804</v>
      </c>
      <c r="AD611">
        <v>4.9620001266880998</v>
      </c>
      <c r="AE611">
        <v>210136.96062788201</v>
      </c>
      <c r="AF611">
        <v>7695.68241868119</v>
      </c>
      <c r="AG611">
        <v>7.5686842345309997E-3</v>
      </c>
      <c r="AH611">
        <v>3.967640104839E-3</v>
      </c>
      <c r="AI611">
        <v>1307.85232309608</v>
      </c>
      <c r="AJ611">
        <v>79.707495605184306</v>
      </c>
      <c r="AK611">
        <v>2.1835141322520601</v>
      </c>
      <c r="AL611">
        <v>0.39223831936650799</v>
      </c>
      <c r="AM611">
        <v>0.22037322473030599</v>
      </c>
      <c r="AN611">
        <v>3.7541464341987997E-2</v>
      </c>
      <c r="AO611">
        <v>0.50308358712824597</v>
      </c>
      <c r="AP611">
        <v>6.3874047958321994E-2</v>
      </c>
      <c r="AQ611">
        <v>2.0080091328503999</v>
      </c>
      <c r="AR611">
        <v>0.120923299028954</v>
      </c>
      <c r="AS611">
        <v>127.31475260541001</v>
      </c>
      <c r="AT611">
        <v>1.78508767302449</v>
      </c>
      <c r="AU611">
        <v>14.3854663298241</v>
      </c>
      <c r="AV611">
        <v>0.23105307359029401</v>
      </c>
      <c r="AW611">
        <v>6.5570890751679003E-2</v>
      </c>
      <c r="AX611">
        <v>4.5113924135130002E-3</v>
      </c>
    </row>
    <row r="612" spans="1:50" x14ac:dyDescent="0.25">
      <c r="A612" t="s">
        <v>314</v>
      </c>
      <c r="B612">
        <v>8983.09186827542</v>
      </c>
      <c r="C612">
        <v>46997.268385638097</v>
      </c>
      <c r="D612" s="63">
        <v>0.380557320182423</v>
      </c>
      <c r="E612">
        <v>0.14850518490662701</v>
      </c>
      <c r="F612" s="31">
        <f t="shared" si="52"/>
        <v>0.39101514320361253</v>
      </c>
      <c r="G612" s="31">
        <f t="shared" si="53"/>
        <v>0.14850518490662701</v>
      </c>
      <c r="H612">
        <v>0.281323854450302</v>
      </c>
      <c r="I612">
        <v>2.2235359864589001E-2</v>
      </c>
      <c r="J612" s="64">
        <v>0.20254245365687099</v>
      </c>
      <c r="K612" s="63">
        <v>1.34471520726358</v>
      </c>
      <c r="L612">
        <v>0.44965244468279197</v>
      </c>
      <c r="M612" s="32">
        <f t="shared" si="54"/>
        <v>1.3816683622961083</v>
      </c>
      <c r="N612" s="92">
        <f t="shared" si="55"/>
        <v>0.44965244468279197</v>
      </c>
      <c r="O612" s="50">
        <v>3.5706223972842102</v>
      </c>
      <c r="P612" s="50">
        <v>0.20221914174531599</v>
      </c>
      <c r="Q612" s="77">
        <v>0.16936813111691099</v>
      </c>
      <c r="R612" s="61"/>
      <c r="Y612">
        <v>13810.705893017601</v>
      </c>
      <c r="Z612">
        <v>175.00848435380499</v>
      </c>
      <c r="AA612">
        <v>54098.574314016703</v>
      </c>
      <c r="AB612">
        <v>1275.39885448009</v>
      </c>
      <c r="AC612">
        <v>245.80616665327801</v>
      </c>
      <c r="AD612">
        <v>19.182771165236201</v>
      </c>
      <c r="AE612">
        <v>212359.906227081</v>
      </c>
      <c r="AF612">
        <v>7594.06245136087</v>
      </c>
      <c r="AG612">
        <v>16.7443776176837</v>
      </c>
      <c r="AH612">
        <v>0.67924924984703805</v>
      </c>
      <c r="AI612">
        <v>1704.20767901259</v>
      </c>
      <c r="AJ612">
        <v>99.660102369647404</v>
      </c>
      <c r="AK612">
        <v>387.57752267950798</v>
      </c>
      <c r="AL612">
        <v>92.300336994746004</v>
      </c>
      <c r="AM612">
        <v>7.85505206116843</v>
      </c>
      <c r="AN612">
        <v>0.30707493012072901</v>
      </c>
      <c r="AO612">
        <v>11.3144869263846</v>
      </c>
      <c r="AP612">
        <v>0.41897322829001699</v>
      </c>
      <c r="AQ612">
        <v>13.4487525841545</v>
      </c>
      <c r="AR612">
        <v>0.47480879506502699</v>
      </c>
      <c r="AS612">
        <v>221.560947121054</v>
      </c>
      <c r="AT612">
        <v>2.42561947639871</v>
      </c>
      <c r="AU612">
        <v>29.743118334592001</v>
      </c>
      <c r="AV612">
        <v>0.40001447718605898</v>
      </c>
      <c r="AW612">
        <v>10.900604895724101</v>
      </c>
      <c r="AX612">
        <v>2.5308711817715399</v>
      </c>
    </row>
    <row r="613" spans="1:50" x14ac:dyDescent="0.25">
      <c r="A613" t="s">
        <v>315</v>
      </c>
      <c r="B613">
        <v>117.02318769069601</v>
      </c>
      <c r="C613">
        <v>377.70422896105498</v>
      </c>
      <c r="D613" s="63">
        <v>18.201715214536701</v>
      </c>
      <c r="E613">
        <v>0.60009326015569198</v>
      </c>
      <c r="F613" s="31">
        <f t="shared" si="52"/>
        <v>18.701903507602438</v>
      </c>
      <c r="G613" s="31">
        <f t="shared" si="53"/>
        <v>0.60009326015569198</v>
      </c>
      <c r="H613">
        <v>0.45013388942941601</v>
      </c>
      <c r="I613">
        <v>3.3436242873466998E-2</v>
      </c>
      <c r="J613" s="64">
        <v>0.44384432761142623</v>
      </c>
      <c r="K613" s="63">
        <v>40.639313406651098</v>
      </c>
      <c r="L613">
        <v>2.3832801360366398</v>
      </c>
      <c r="M613" s="32">
        <f t="shared" si="54"/>
        <v>41.756093257596241</v>
      </c>
      <c r="N613" s="92">
        <f t="shared" si="55"/>
        <v>2.3832801360366398</v>
      </c>
      <c r="O613" s="50">
        <v>2.2173724775679902</v>
      </c>
      <c r="P613" s="50">
        <v>0.14700449165961799</v>
      </c>
      <c r="Q613" s="77">
        <v>0.88457931440126236</v>
      </c>
      <c r="R613" s="61"/>
      <c r="Y613">
        <v>19294.6222121313</v>
      </c>
      <c r="Z613">
        <v>902.56817706229003</v>
      </c>
      <c r="AA613">
        <v>47648.697475872301</v>
      </c>
      <c r="AB613">
        <v>1084.0048974546801</v>
      </c>
      <c r="AC613">
        <v>4299.2525482323099</v>
      </c>
      <c r="AD613">
        <v>392.54256793152098</v>
      </c>
      <c r="AE613">
        <v>134731.92492868501</v>
      </c>
      <c r="AF613">
        <v>8202.1053049781494</v>
      </c>
      <c r="AG613">
        <v>191.58699677588999</v>
      </c>
      <c r="AH613">
        <v>5.8286731541463599</v>
      </c>
      <c r="AI613">
        <v>298.96332771619802</v>
      </c>
      <c r="AJ613">
        <v>19.939524945728401</v>
      </c>
      <c r="AK613">
        <v>4.5042445454221598</v>
      </c>
      <c r="AL613">
        <v>0.38030497856464002</v>
      </c>
      <c r="AM613">
        <v>27.854578015972798</v>
      </c>
      <c r="AN613">
        <v>0.98108196753198496</v>
      </c>
      <c r="AO613">
        <v>17.4859142793768</v>
      </c>
      <c r="AP613">
        <v>0.70748233134217997</v>
      </c>
      <c r="AQ613">
        <v>3.6796373632769499</v>
      </c>
      <c r="AR613">
        <v>0.152290350279016</v>
      </c>
      <c r="AS613">
        <v>68.748128804957403</v>
      </c>
      <c r="AT613">
        <v>1.71387028321299</v>
      </c>
      <c r="AU613">
        <v>11.880176562156199</v>
      </c>
      <c r="AV613">
        <v>0.30930532056620103</v>
      </c>
      <c r="AW613">
        <v>8.9225027759186004E-2</v>
      </c>
      <c r="AX613">
        <v>3.5291982581270001E-3</v>
      </c>
    </row>
    <row r="614" spans="1:50" x14ac:dyDescent="0.25">
      <c r="A614" t="s">
        <v>316</v>
      </c>
      <c r="B614">
        <v>106.77020735008399</v>
      </c>
      <c r="C614">
        <v>424.87161640369101</v>
      </c>
      <c r="D614" s="63">
        <v>7.2447731637809403</v>
      </c>
      <c r="E614">
        <v>0.54097232904016102</v>
      </c>
      <c r="F614" s="31">
        <f t="shared" si="52"/>
        <v>7.4438615837308335</v>
      </c>
      <c r="G614" s="31">
        <f t="shared" si="53"/>
        <v>0.54097232904016102</v>
      </c>
      <c r="H614">
        <v>0.364448049501085</v>
      </c>
      <c r="I614">
        <v>2.9197025424766002E-2</v>
      </c>
      <c r="J614" s="64">
        <v>0.93206732075734766</v>
      </c>
      <c r="K614" s="63">
        <v>19.823278434274702</v>
      </c>
      <c r="L614">
        <v>1.6576854416462501</v>
      </c>
      <c r="M614" s="32">
        <f t="shared" si="54"/>
        <v>20.368027744223681</v>
      </c>
      <c r="N614" s="92">
        <f t="shared" si="55"/>
        <v>1.6576854416462501</v>
      </c>
      <c r="O614" s="50">
        <v>2.7380477519061399</v>
      </c>
      <c r="P614" s="50">
        <v>0.18578267181264399</v>
      </c>
      <c r="Q614" s="77">
        <v>0.81140474671359308</v>
      </c>
      <c r="R614" s="61"/>
      <c r="Y614">
        <v>15785.2835366899</v>
      </c>
      <c r="Z614">
        <v>1304.4089177108999</v>
      </c>
      <c r="AA614">
        <v>42131.268151920798</v>
      </c>
      <c r="AB614">
        <v>1358.83944819825</v>
      </c>
      <c r="AC614">
        <v>3341.6814054329502</v>
      </c>
      <c r="AD614">
        <v>494.746267007651</v>
      </c>
      <c r="AE614">
        <v>91557.688029819503</v>
      </c>
      <c r="AF614">
        <v>6509.2252993190104</v>
      </c>
      <c r="AG614">
        <v>239.96711375483201</v>
      </c>
      <c r="AH614">
        <v>7.86953569982514</v>
      </c>
      <c r="AI614">
        <v>149.305359619217</v>
      </c>
      <c r="AJ614">
        <v>11.7923159615308</v>
      </c>
      <c r="AK614">
        <v>3.75491097684607</v>
      </c>
      <c r="AL614">
        <v>0.31975812647373397</v>
      </c>
      <c r="AM614">
        <v>96.280259624285705</v>
      </c>
      <c r="AN614">
        <v>5.7265087642100401</v>
      </c>
      <c r="AO614">
        <v>63.190465729814001</v>
      </c>
      <c r="AP614">
        <v>3.2911610763614001</v>
      </c>
      <c r="AQ614">
        <v>9.3855007044318803</v>
      </c>
      <c r="AR614">
        <v>0.51960448141266102</v>
      </c>
      <c r="AS614">
        <v>28.440268013401901</v>
      </c>
      <c r="AT614">
        <v>0.70979051252289704</v>
      </c>
      <c r="AU614">
        <v>4.8316171482556101</v>
      </c>
      <c r="AV614">
        <v>0.152014912366635</v>
      </c>
      <c r="AW614">
        <v>9.1062233830611003E-2</v>
      </c>
      <c r="AX614">
        <v>4.2438106559719996E-3</v>
      </c>
    </row>
    <row r="615" spans="1:50" x14ac:dyDescent="0.25">
      <c r="A615" t="s">
        <v>317</v>
      </c>
      <c r="B615">
        <v>139.98308777394701</v>
      </c>
      <c r="C615">
        <v>503.99245681094101</v>
      </c>
      <c r="D615" s="63">
        <v>12.2136837003045</v>
      </c>
      <c r="E615">
        <v>0.34991303782363398</v>
      </c>
      <c r="F615" s="31">
        <f t="shared" si="52"/>
        <v>12.549319190152243</v>
      </c>
      <c r="G615" s="31">
        <f t="shared" si="53"/>
        <v>0.34991303782363398</v>
      </c>
      <c r="H615">
        <v>0.40315752386174197</v>
      </c>
      <c r="I615">
        <v>2.4847861785026001E-2</v>
      </c>
      <c r="J615" s="64">
        <v>0.46483540814138807</v>
      </c>
      <c r="K615" s="63">
        <v>30.214664922381601</v>
      </c>
      <c r="L615">
        <v>1.61762366698994</v>
      </c>
      <c r="M615" s="32">
        <f t="shared" si="54"/>
        <v>31.044972478287615</v>
      </c>
      <c r="N615" s="92">
        <f t="shared" si="55"/>
        <v>1.61762366698994</v>
      </c>
      <c r="O615" s="50">
        <v>2.4757670444436402</v>
      </c>
      <c r="P615" s="50">
        <v>0.14825311759720899</v>
      </c>
      <c r="Q615" s="77">
        <v>0.89405791599558548</v>
      </c>
      <c r="R615" s="61"/>
      <c r="Y615">
        <v>15413.8768993458</v>
      </c>
      <c r="Z615">
        <v>275.51807886204102</v>
      </c>
      <c r="AA615">
        <v>71716.293190757497</v>
      </c>
      <c r="AB615">
        <v>1785.9270802640599</v>
      </c>
      <c r="AC615">
        <v>1628.92704755761</v>
      </c>
      <c r="AD615">
        <v>95.517231974884396</v>
      </c>
      <c r="AE615">
        <v>173705.99829078701</v>
      </c>
      <c r="AF615">
        <v>9740.5782652911803</v>
      </c>
      <c r="AG615">
        <v>0.30945414202646698</v>
      </c>
      <c r="AH615">
        <v>6.5696205322183995E-2</v>
      </c>
      <c r="AI615">
        <v>427.90207239924302</v>
      </c>
      <c r="AJ615">
        <v>30.434601319611101</v>
      </c>
      <c r="AK615">
        <v>8.7075117209290394</v>
      </c>
      <c r="AL615">
        <v>0.475856438664014</v>
      </c>
      <c r="AM615">
        <v>3.1305189093511099</v>
      </c>
      <c r="AN615">
        <v>0.19299629737867599</v>
      </c>
      <c r="AO615">
        <v>2.8180170575643202</v>
      </c>
      <c r="AP615">
        <v>0.13869582542112399</v>
      </c>
      <c r="AQ615">
        <v>2.6618302947969301</v>
      </c>
      <c r="AR615">
        <v>0.127049407156727</v>
      </c>
      <c r="AS615">
        <v>60.645441750405901</v>
      </c>
      <c r="AT615">
        <v>0.70193784480856902</v>
      </c>
      <c r="AU615">
        <v>9.4391419304811599</v>
      </c>
      <c r="AV615">
        <v>0.113621310226954</v>
      </c>
      <c r="AW615">
        <v>0.105880481501801</v>
      </c>
      <c r="AX615">
        <v>3.770561380086E-3</v>
      </c>
    </row>
    <row r="616" spans="1:50" x14ac:dyDescent="0.25">
      <c r="A616" t="s">
        <v>318</v>
      </c>
      <c r="B616">
        <v>149.412562416989</v>
      </c>
      <c r="C616">
        <v>492.91421297143302</v>
      </c>
      <c r="D616" s="63">
        <v>18.325714017657301</v>
      </c>
      <c r="E616">
        <v>0.54527813729372099</v>
      </c>
      <c r="F616" s="31">
        <f t="shared" si="52"/>
        <v>18.829309832978169</v>
      </c>
      <c r="G616" s="31">
        <f t="shared" si="53"/>
        <v>0.54527813729372099</v>
      </c>
      <c r="H616">
        <v>0.44015746832545699</v>
      </c>
      <c r="I616">
        <v>2.5769752039543001E-2</v>
      </c>
      <c r="J616" s="64">
        <v>0.50822381938319749</v>
      </c>
      <c r="K616" s="63">
        <v>41.569158815838698</v>
      </c>
      <c r="L616">
        <v>2.1544293411370501</v>
      </c>
      <c r="M616" s="32">
        <f t="shared" si="54"/>
        <v>42.711491082177375</v>
      </c>
      <c r="N616" s="92">
        <f t="shared" si="55"/>
        <v>2.1544293411370501</v>
      </c>
      <c r="O616" s="50">
        <v>2.2731651093957299</v>
      </c>
      <c r="P616" s="50">
        <v>0.13316853287557001</v>
      </c>
      <c r="Q616" s="77">
        <v>0.8846885064924308</v>
      </c>
      <c r="R616" s="61"/>
      <c r="Y616">
        <v>14422.5757263458</v>
      </c>
      <c r="Z616">
        <v>320.53113123674899</v>
      </c>
      <c r="AA616">
        <v>43498.227560212603</v>
      </c>
      <c r="AB616">
        <v>1136.4711118565001</v>
      </c>
      <c r="AC616">
        <v>3463.4882847234699</v>
      </c>
      <c r="AD616">
        <v>216.452405253112</v>
      </c>
      <c r="AE616">
        <v>111648.676137658</v>
      </c>
      <c r="AF616">
        <v>6446.4648648962802</v>
      </c>
      <c r="AG616">
        <v>452.05361944677099</v>
      </c>
      <c r="AH616">
        <v>7.6013270903122896</v>
      </c>
      <c r="AI616">
        <v>327.71847978357403</v>
      </c>
      <c r="AJ616">
        <v>23.923505020017299</v>
      </c>
      <c r="AK616">
        <v>5.8696183304901002</v>
      </c>
      <c r="AL616">
        <v>0.389587173010363</v>
      </c>
      <c r="AM616">
        <v>25.892309272147902</v>
      </c>
      <c r="AN616">
        <v>1.2781985665462201</v>
      </c>
      <c r="AO616">
        <v>16.500849649750499</v>
      </c>
      <c r="AP616">
        <v>0.639806504514145</v>
      </c>
      <c r="AQ616">
        <v>3.62716971241248</v>
      </c>
      <c r="AR616">
        <v>0.15876148079817501</v>
      </c>
      <c r="AS616">
        <v>80.475706082081501</v>
      </c>
      <c r="AT616">
        <v>1.0468040847343401</v>
      </c>
      <c r="AU616">
        <v>14.1019051619237</v>
      </c>
      <c r="AV616">
        <v>0.16923162608682199</v>
      </c>
      <c r="AW616">
        <v>0.10535055099119101</v>
      </c>
      <c r="AX616">
        <v>3.828293263857E-3</v>
      </c>
    </row>
    <row r="617" spans="1:50" x14ac:dyDescent="0.25">
      <c r="A617" t="s">
        <v>319</v>
      </c>
      <c r="B617">
        <v>45.810826609935603</v>
      </c>
      <c r="C617">
        <v>154.37552890485</v>
      </c>
      <c r="D617" s="63">
        <v>14.379237001194101</v>
      </c>
      <c r="E617">
        <v>0.770073318673822</v>
      </c>
      <c r="F617" s="31">
        <f t="shared" si="52"/>
        <v>14.774382509539977</v>
      </c>
      <c r="G617" s="31">
        <f t="shared" si="53"/>
        <v>0.770073318673822</v>
      </c>
      <c r="H617">
        <v>0.43256313755079101</v>
      </c>
      <c r="I617">
        <v>5.0213627803216997E-2</v>
      </c>
      <c r="J617" s="64">
        <v>0.46134321942189133</v>
      </c>
      <c r="K617" s="63">
        <v>33.407208734219999</v>
      </c>
      <c r="L617">
        <v>3.1253584433850499</v>
      </c>
      <c r="M617" s="32">
        <f t="shared" si="54"/>
        <v>34.325248298948217</v>
      </c>
      <c r="N617" s="92">
        <f t="shared" si="55"/>
        <v>3.1253584433850499</v>
      </c>
      <c r="O617" s="50">
        <v>2.3082183521787099</v>
      </c>
      <c r="P617" s="50">
        <v>0.24285420305201499</v>
      </c>
      <c r="Q617" s="77">
        <v>0.88918250276656863</v>
      </c>
      <c r="R617" s="61"/>
      <c r="Y617">
        <v>6897.40225965846</v>
      </c>
      <c r="Z617">
        <v>182.92794620727099</v>
      </c>
      <c r="AA617">
        <v>34290.252554990599</v>
      </c>
      <c r="AB617">
        <v>922.58971111819301</v>
      </c>
      <c r="AC617">
        <v>1865.2431363800899</v>
      </c>
      <c r="AD617">
        <v>112.68742570063201</v>
      </c>
      <c r="AE617">
        <v>37027.768437478502</v>
      </c>
      <c r="AF617">
        <v>2307.3561491292298</v>
      </c>
      <c r="AG617">
        <v>477.32662376328199</v>
      </c>
      <c r="AH617">
        <v>6.2013600440363197</v>
      </c>
      <c r="AI617">
        <v>67.852528751668203</v>
      </c>
      <c r="AJ617">
        <v>6.6806440527300799</v>
      </c>
      <c r="AK617">
        <v>1.50728437828894</v>
      </c>
      <c r="AL617">
        <v>0.19199980730872099</v>
      </c>
      <c r="AM617">
        <v>15.0751103198648</v>
      </c>
      <c r="AN617">
        <v>1.0449478200739299</v>
      </c>
      <c r="AO617">
        <v>7.5340240511794798</v>
      </c>
      <c r="AP617">
        <v>0.443269533082434</v>
      </c>
      <c r="AQ617">
        <v>1.3020533528487701</v>
      </c>
      <c r="AR617">
        <v>0.105402094498875</v>
      </c>
      <c r="AS617">
        <v>19.088423084386399</v>
      </c>
      <c r="AT617">
        <v>0.39542500494166399</v>
      </c>
      <c r="AU617">
        <v>3.53140641868539</v>
      </c>
      <c r="AV617">
        <v>7.8237910719012996E-2</v>
      </c>
      <c r="AW617">
        <v>3.3597977884257002E-2</v>
      </c>
      <c r="AX617">
        <v>2.259727758446E-3</v>
      </c>
    </row>
    <row r="618" spans="1:50" s="56" customFormat="1" x14ac:dyDescent="0.25">
      <c r="A618" s="56" t="s">
        <v>320</v>
      </c>
      <c r="B618" s="56">
        <v>457.49040617218498</v>
      </c>
      <c r="C618" s="56">
        <v>1937.27864769796</v>
      </c>
      <c r="D618" s="83">
        <v>6.2768275574917602</v>
      </c>
      <c r="E618" s="56">
        <v>9.5895427580204001E-2</v>
      </c>
      <c r="F618" s="57">
        <f t="shared" si="52"/>
        <v>6.4493165578329119</v>
      </c>
      <c r="G618" s="57">
        <f t="shared" si="53"/>
        <v>9.5895427580204001E-2</v>
      </c>
      <c r="H618" s="56">
        <v>0.34314104888619001</v>
      </c>
      <c r="I618" s="56">
        <v>1.3148436456530001E-2</v>
      </c>
      <c r="J618" s="84">
        <v>0.39870920746895872</v>
      </c>
      <c r="K618" s="83">
        <v>18.308338147609199</v>
      </c>
      <c r="L618" s="56">
        <v>0.54707368057959704</v>
      </c>
      <c r="M618" s="58">
        <f t="shared" si="54"/>
        <v>18.811456469096246</v>
      </c>
      <c r="N618" s="112">
        <f t="shared" si="55"/>
        <v>0.54707368057959704</v>
      </c>
      <c r="O618" s="60">
        <v>2.9111179288295799</v>
      </c>
      <c r="P618" s="60">
        <v>9.5086636618639003E-2</v>
      </c>
      <c r="Q618" s="106">
        <v>0.91482328379752442</v>
      </c>
      <c r="R618" s="61" t="s">
        <v>337</v>
      </c>
      <c r="Y618" s="56">
        <v>48959.165153050097</v>
      </c>
      <c r="Z618" s="56">
        <v>760.204492661259</v>
      </c>
      <c r="AA618" s="56">
        <v>99179.419333445796</v>
      </c>
      <c r="AB618" s="56">
        <v>2303.6060481310901</v>
      </c>
      <c r="AC618" s="56">
        <v>8392.1974608269393</v>
      </c>
      <c r="AD618" s="56">
        <v>496.99412622876002</v>
      </c>
      <c r="AE618" s="56">
        <v>191724.490307859</v>
      </c>
      <c r="AF618" s="56">
        <v>10615.808942896299</v>
      </c>
      <c r="AG618" s="56">
        <v>198.432161655897</v>
      </c>
      <c r="AH618" s="56">
        <v>3.5983570515512899</v>
      </c>
      <c r="AI618" s="56">
        <v>1232.56266874322</v>
      </c>
      <c r="AJ618" s="56">
        <v>81.436310177720301</v>
      </c>
      <c r="AK618" s="56">
        <v>18.263463510285899</v>
      </c>
      <c r="AL618" s="56">
        <v>0.85063166987635797</v>
      </c>
      <c r="AM618" s="56">
        <v>158.72913632100301</v>
      </c>
      <c r="AN618" s="56">
        <v>4.5438002838280998</v>
      </c>
      <c r="AO618" s="56">
        <v>122.934160011659</v>
      </c>
      <c r="AP618" s="56">
        <v>3.7014910539242099</v>
      </c>
      <c r="AQ618" s="56">
        <v>28.3151241621594</v>
      </c>
      <c r="AR618" s="56">
        <v>0.72572809434816399</v>
      </c>
      <c r="AS618" s="56">
        <v>182.094891935916</v>
      </c>
      <c r="AT618" s="56">
        <v>1.8778979238406399</v>
      </c>
      <c r="AU618" s="56">
        <v>27.7407691136682</v>
      </c>
      <c r="AV618" s="56">
        <v>0.28957285960315199</v>
      </c>
      <c r="AW618" s="56">
        <v>0.60446758322753402</v>
      </c>
      <c r="AX618" s="56">
        <v>1.0743568431776001E-2</v>
      </c>
    </row>
    <row r="619" spans="1:50" x14ac:dyDescent="0.25">
      <c r="A619" t="s">
        <v>321</v>
      </c>
      <c r="B619">
        <v>135.86101002885499</v>
      </c>
      <c r="C619">
        <v>630.863585665865</v>
      </c>
      <c r="D619" s="63">
        <v>3.0934115760541698</v>
      </c>
      <c r="E619">
        <v>0.19947473132764901</v>
      </c>
      <c r="F619" s="31">
        <f t="shared" si="52"/>
        <v>3.1784194029396597</v>
      </c>
      <c r="G619" s="31">
        <f t="shared" si="53"/>
        <v>0.19947473132764901</v>
      </c>
      <c r="H619">
        <v>0.31271349150099298</v>
      </c>
      <c r="I619">
        <v>2.2136695277446002E-2</v>
      </c>
      <c r="J619" s="64">
        <v>0.91092792145384571</v>
      </c>
      <c r="K619" s="63">
        <v>9.8810930165478901</v>
      </c>
      <c r="L619">
        <v>0.65369308438792995</v>
      </c>
      <c r="M619" s="32">
        <f t="shared" si="54"/>
        <v>10.152628253272374</v>
      </c>
      <c r="N619" s="92">
        <f t="shared" si="55"/>
        <v>0.65369308438792995</v>
      </c>
      <c r="O619" s="50">
        <v>3.1994240258455999</v>
      </c>
      <c r="P619" s="50">
        <v>0.19923866168284399</v>
      </c>
      <c r="Q619" s="77">
        <v>0.94131051747221728</v>
      </c>
      <c r="R619" s="61"/>
      <c r="Y619">
        <v>13581.939290083799</v>
      </c>
      <c r="Z619">
        <v>212.356022977495</v>
      </c>
      <c r="AA619">
        <v>70585.365188362994</v>
      </c>
      <c r="AB619">
        <v>1652.9265109627499</v>
      </c>
      <c r="AC619">
        <v>1177.6085671230201</v>
      </c>
      <c r="AD619">
        <v>69.952379364110101</v>
      </c>
      <c r="AE619">
        <v>174412.079634486</v>
      </c>
      <c r="AF619">
        <v>9735.3747411508302</v>
      </c>
      <c r="AG619">
        <v>0.73765336648158297</v>
      </c>
      <c r="AH619">
        <v>0.25526279278533798</v>
      </c>
      <c r="AI619">
        <v>264.783311085447</v>
      </c>
      <c r="AJ619">
        <v>21.325936616294801</v>
      </c>
      <c r="AK619">
        <v>10.4642432018689</v>
      </c>
      <c r="AL619">
        <v>0.64257628242515197</v>
      </c>
      <c r="AM619">
        <v>2.09445829659591</v>
      </c>
      <c r="AN619">
        <v>0.20056740187522401</v>
      </c>
      <c r="AO619">
        <v>2.0793922330055299</v>
      </c>
      <c r="AP619">
        <v>0.14705201012545299</v>
      </c>
      <c r="AQ619">
        <v>2.6098273439114399</v>
      </c>
      <c r="AR619">
        <v>0.12814494331323401</v>
      </c>
      <c r="AS619">
        <v>22.881225919038499</v>
      </c>
      <c r="AT619">
        <v>0.94209221885615002</v>
      </c>
      <c r="AU619">
        <v>3.1706696897920001</v>
      </c>
      <c r="AV619">
        <v>0.14955538375604999</v>
      </c>
      <c r="AW619">
        <v>0.139999276888953</v>
      </c>
      <c r="AX619">
        <v>4.6792835802819998E-3</v>
      </c>
    </row>
    <row r="620" spans="1:50" x14ac:dyDescent="0.25">
      <c r="A620" t="s">
        <v>322</v>
      </c>
      <c r="B620">
        <v>79.633495909601095</v>
      </c>
      <c r="C620">
        <v>108.102085121903</v>
      </c>
      <c r="D620" s="63">
        <v>83.776058036600901</v>
      </c>
      <c r="E620">
        <v>5.0954006535041803</v>
      </c>
      <c r="F620" s="31">
        <f t="shared" si="52"/>
        <v>86.078247856362353</v>
      </c>
      <c r="G620" s="31">
        <f t="shared" si="53"/>
        <v>5.0954006535041803</v>
      </c>
      <c r="H620">
        <v>1.0667686133386001</v>
      </c>
      <c r="I620">
        <v>0.106042991742106</v>
      </c>
      <c r="J620" s="64">
        <v>0.61185240940368157</v>
      </c>
      <c r="K620" s="63">
        <v>78.771868020874507</v>
      </c>
      <c r="L620">
        <v>6.19711551345394</v>
      </c>
      <c r="M620" s="32">
        <f t="shared" si="54"/>
        <v>80.936541280650232</v>
      </c>
      <c r="N620" s="92">
        <f t="shared" si="55"/>
        <v>6.19711551345394</v>
      </c>
      <c r="O620" s="50">
        <v>0.93027772407533404</v>
      </c>
      <c r="P620" s="50">
        <v>8.8710088593065006E-2</v>
      </c>
      <c r="Q620" s="77">
        <v>0.82500780185992617</v>
      </c>
      <c r="R620" s="61"/>
      <c r="Y620">
        <v>11737.648504836399</v>
      </c>
      <c r="Z620">
        <v>188.94387501614099</v>
      </c>
      <c r="AA620">
        <v>71274.767332557094</v>
      </c>
      <c r="AB620">
        <v>1700.1840214721201</v>
      </c>
      <c r="AC620">
        <v>268.34004414880201</v>
      </c>
      <c r="AD620">
        <v>19.515858177729299</v>
      </c>
      <c r="AE620">
        <v>165488.20268196601</v>
      </c>
      <c r="AF620">
        <v>9196.7238442873604</v>
      </c>
      <c r="AG620">
        <v>0.30796087167821501</v>
      </c>
      <c r="AH620">
        <v>2.8495424982724001E-2</v>
      </c>
      <c r="AI620">
        <v>583.27187242640503</v>
      </c>
      <c r="AJ620">
        <v>42.551895814538398</v>
      </c>
      <c r="AK620">
        <v>2.0439330517864902</v>
      </c>
      <c r="AL620">
        <v>0.30423227495421001</v>
      </c>
      <c r="AM620">
        <v>1.20555741878617</v>
      </c>
      <c r="AN620">
        <v>0.14928867724374301</v>
      </c>
      <c r="AO620">
        <v>1.1275333956512399</v>
      </c>
      <c r="AP620">
        <v>9.6463788524630001E-2</v>
      </c>
      <c r="AQ620">
        <v>1.2233151392847299</v>
      </c>
      <c r="AR620">
        <v>0.103939959770186</v>
      </c>
      <c r="AS620">
        <v>149.14238390264799</v>
      </c>
      <c r="AT620">
        <v>1.4950499892956901</v>
      </c>
      <c r="AU620">
        <v>26.905033858683399</v>
      </c>
      <c r="AV620">
        <v>0.284761043621931</v>
      </c>
      <c r="AW620">
        <v>4.3819977699792997E-2</v>
      </c>
      <c r="AX620">
        <v>3.0235989147309999E-3</v>
      </c>
    </row>
    <row r="621" spans="1:50" x14ac:dyDescent="0.25">
      <c r="A621" t="s">
        <v>323</v>
      </c>
      <c r="B621">
        <v>98.097780645269793</v>
      </c>
      <c r="C621">
        <v>302.22396771319899</v>
      </c>
      <c r="D621" s="63">
        <v>19.977799280074802</v>
      </c>
      <c r="E621">
        <v>2.6725648415155199</v>
      </c>
      <c r="F621" s="31">
        <f t="shared" si="52"/>
        <v>20.526794866662705</v>
      </c>
      <c r="G621" s="31">
        <f t="shared" si="53"/>
        <v>2.6725648415155199</v>
      </c>
      <c r="H621">
        <v>0.47146094942766298</v>
      </c>
      <c r="I621">
        <v>4.3255632910595997E-2</v>
      </c>
      <c r="J621" s="64">
        <v>0.68582978000806882</v>
      </c>
      <c r="K621" s="63">
        <v>42.456795361015701</v>
      </c>
      <c r="L621">
        <v>3.6859426345673998</v>
      </c>
      <c r="M621" s="32">
        <f t="shared" si="54"/>
        <v>43.623520131201502</v>
      </c>
      <c r="N621" s="92">
        <f t="shared" si="55"/>
        <v>3.6859426345673998</v>
      </c>
      <c r="O621" s="50">
        <v>2.1270199721841601</v>
      </c>
      <c r="P621" s="50">
        <v>0.160260846030778</v>
      </c>
      <c r="Q621" s="77">
        <v>0.8678696516661053</v>
      </c>
      <c r="R621" s="61"/>
      <c r="Y621">
        <v>12675.051554961299</v>
      </c>
      <c r="Z621">
        <v>251.504428134254</v>
      </c>
      <c r="AA621">
        <v>69344.716608534902</v>
      </c>
      <c r="AB621">
        <v>1647.1175158000599</v>
      </c>
      <c r="AC621">
        <v>663.69117669928903</v>
      </c>
      <c r="AD621">
        <v>40.592811864457303</v>
      </c>
      <c r="AE621">
        <v>168860.542388695</v>
      </c>
      <c r="AF621">
        <v>9431.5094723716393</v>
      </c>
      <c r="AG621">
        <v>4.3753632145695596</v>
      </c>
      <c r="AH621">
        <v>2.0337368240606399</v>
      </c>
      <c r="AI621">
        <v>412.35371283025103</v>
      </c>
      <c r="AJ621">
        <v>35.609022416887399</v>
      </c>
      <c r="AK621">
        <v>4.4312082179425403</v>
      </c>
      <c r="AL621">
        <v>0.33919359385852199</v>
      </c>
      <c r="AM621">
        <v>0.26633741828832602</v>
      </c>
      <c r="AN621">
        <v>3.3592189286776999E-2</v>
      </c>
      <c r="AO621">
        <v>0.57745624558471398</v>
      </c>
      <c r="AP621">
        <v>7.3859398857512998E-2</v>
      </c>
      <c r="AQ621">
        <v>2.0915004387632901</v>
      </c>
      <c r="AR621">
        <v>0.116498319070983</v>
      </c>
      <c r="AS621">
        <v>59.911639095939798</v>
      </c>
      <c r="AT621">
        <v>6.4828771919078303</v>
      </c>
      <c r="AU621">
        <v>9.4938339213803609</v>
      </c>
      <c r="AV621">
        <v>1.23263805049932</v>
      </c>
      <c r="AW621">
        <v>6.4967406875443001E-2</v>
      </c>
      <c r="AX621">
        <v>2.6753392307600002E-3</v>
      </c>
    </row>
    <row r="622" spans="1:50" s="56" customFormat="1" x14ac:dyDescent="0.25">
      <c r="A622" s="56" t="s">
        <v>324</v>
      </c>
      <c r="B622" s="56">
        <v>371.85722809963698</v>
      </c>
      <c r="C622" s="56">
        <v>1671.06426920852</v>
      </c>
      <c r="D622" s="83">
        <v>4.8315172823857697</v>
      </c>
      <c r="E622" s="56">
        <v>9.2115918227698004E-2</v>
      </c>
      <c r="F622" s="57">
        <f t="shared" si="52"/>
        <v>4.9642887467181032</v>
      </c>
      <c r="G622" s="57">
        <f t="shared" si="53"/>
        <v>9.2115918227698004E-2</v>
      </c>
      <c r="H622" s="56">
        <v>0.32291036877899998</v>
      </c>
      <c r="I622" s="56">
        <v>1.3511909291189001E-2</v>
      </c>
      <c r="J622" s="84">
        <v>0.45563430798206728</v>
      </c>
      <c r="K622" s="83">
        <v>14.9630059321206</v>
      </c>
      <c r="L622" s="56">
        <v>0.550103200938452</v>
      </c>
      <c r="M622" s="58">
        <f t="shared" si="54"/>
        <v>15.37419357614783</v>
      </c>
      <c r="N622" s="112">
        <f t="shared" si="55"/>
        <v>0.550103200938452</v>
      </c>
      <c r="O622" s="60">
        <v>3.09631748937257</v>
      </c>
      <c r="P622" s="60">
        <v>0.111583547299738</v>
      </c>
      <c r="Q622" s="106">
        <v>0.98023307858198516</v>
      </c>
      <c r="R622" s="61" t="s">
        <v>337</v>
      </c>
      <c r="Y622" s="56">
        <v>37589.358152928296</v>
      </c>
      <c r="Z622" s="56">
        <v>641.71300639486606</v>
      </c>
      <c r="AA622" s="56">
        <v>76119.516902646501</v>
      </c>
      <c r="AB622" s="56">
        <v>1833.9561549912301</v>
      </c>
      <c r="AC622" s="56">
        <v>5666.6289154591304</v>
      </c>
      <c r="AD622" s="56">
        <v>367.47583307893001</v>
      </c>
      <c r="AE622" s="56">
        <v>129215.43670828</v>
      </c>
      <c r="AF622" s="56">
        <v>7358.0590258452503</v>
      </c>
      <c r="AG622" s="56">
        <v>226.58571076329901</v>
      </c>
      <c r="AH622" s="56">
        <v>4.0353182927826001</v>
      </c>
      <c r="AI622" s="56">
        <v>763.96455902309594</v>
      </c>
      <c r="AJ622" s="56">
        <v>53.179723522386702</v>
      </c>
      <c r="AK622" s="56">
        <v>11.369879000501999</v>
      </c>
      <c r="AL622" s="56">
        <v>0.59595455030880895</v>
      </c>
      <c r="AM622" s="56">
        <v>156.717506401821</v>
      </c>
      <c r="AN622" s="56">
        <v>6.3041025491089098</v>
      </c>
      <c r="AO622" s="56">
        <v>112.91478495685401</v>
      </c>
      <c r="AP622" s="56">
        <v>4.3479630928219404</v>
      </c>
      <c r="AQ622" s="56">
        <v>21.572004950739899</v>
      </c>
      <c r="AR622" s="56">
        <v>0.50511039356977006</v>
      </c>
      <c r="AS622" s="56">
        <v>102.25688309327801</v>
      </c>
      <c r="AT622" s="56">
        <v>1.7267573477840901</v>
      </c>
      <c r="AU622" s="56">
        <v>14.814396834923899</v>
      </c>
      <c r="AV622" s="56">
        <v>0.26147899604991298</v>
      </c>
      <c r="AW622" s="56">
        <v>0.41970252518788498</v>
      </c>
      <c r="AX622" s="56">
        <v>9.0407506129190005E-3</v>
      </c>
    </row>
    <row r="623" spans="1:50" x14ac:dyDescent="0.25">
      <c r="A623" t="s">
        <v>325</v>
      </c>
      <c r="B623">
        <v>115.333287847696</v>
      </c>
      <c r="C623">
        <v>431.83712856722599</v>
      </c>
      <c r="D623" s="63">
        <v>12.4888929289732</v>
      </c>
      <c r="E623">
        <v>0.54463309582812902</v>
      </c>
      <c r="F623" s="31">
        <f t="shared" si="52"/>
        <v>12.832091246428188</v>
      </c>
      <c r="G623" s="31">
        <f t="shared" si="53"/>
        <v>0.54463309582812902</v>
      </c>
      <c r="H623">
        <v>0.38842461270629097</v>
      </c>
      <c r="I623">
        <v>2.6428228583511001E-2</v>
      </c>
      <c r="J623" s="64">
        <v>0.64094206212508587</v>
      </c>
      <c r="K623" s="63">
        <v>32.123405027011501</v>
      </c>
      <c r="L623">
        <v>2.0389532591171999</v>
      </c>
      <c r="M623" s="32">
        <f t="shared" si="54"/>
        <v>33.00616530199305</v>
      </c>
      <c r="N623" s="92">
        <f t="shared" si="55"/>
        <v>2.0389532591171999</v>
      </c>
      <c r="O623" s="50">
        <v>2.5744348611450198</v>
      </c>
      <c r="P623" s="50">
        <v>0.16908469138330701</v>
      </c>
      <c r="Q623" s="77">
        <v>0.96641422787581799</v>
      </c>
      <c r="R623" s="61"/>
      <c r="Y623">
        <v>13691.736622246301</v>
      </c>
      <c r="Z623">
        <v>237.23738403226901</v>
      </c>
      <c r="AA623">
        <v>70607.363285007494</v>
      </c>
      <c r="AB623">
        <v>1824.2005372374499</v>
      </c>
      <c r="AC623">
        <v>1364.4753813949801</v>
      </c>
      <c r="AD623">
        <v>80.954707262494694</v>
      </c>
      <c r="AE623">
        <v>169910.90707393101</v>
      </c>
      <c r="AF623">
        <v>9572.0176039275102</v>
      </c>
      <c r="AG623">
        <v>0.69196330037633202</v>
      </c>
      <c r="AH623">
        <v>0.15508708025941401</v>
      </c>
      <c r="AI623">
        <v>434.70582696866802</v>
      </c>
      <c r="AJ623">
        <v>30.948325421861899</v>
      </c>
      <c r="AK623">
        <v>7.7702317925870004</v>
      </c>
      <c r="AL623">
        <v>0.52577537753403203</v>
      </c>
      <c r="AM623">
        <v>1.83960260148947</v>
      </c>
      <c r="AN623">
        <v>0.23627724375709599</v>
      </c>
      <c r="AO623">
        <v>1.8343031150857201</v>
      </c>
      <c r="AP623">
        <v>0.166003275355949</v>
      </c>
      <c r="AQ623">
        <v>2.24110463845081</v>
      </c>
      <c r="AR623">
        <v>0.11823715230293801</v>
      </c>
      <c r="AS623">
        <v>60.326055732874799</v>
      </c>
      <c r="AT623">
        <v>1.74460067770586</v>
      </c>
      <c r="AU623">
        <v>9.0640936812044703</v>
      </c>
      <c r="AV623">
        <v>0.30057883236750499</v>
      </c>
      <c r="AW623">
        <v>9.9426078828892997E-2</v>
      </c>
      <c r="AX623">
        <v>3.1778840697519999E-3</v>
      </c>
    </row>
    <row r="624" spans="1:50" x14ac:dyDescent="0.25">
      <c r="A624" t="s">
        <v>326</v>
      </c>
      <c r="B624">
        <v>117.778094747838</v>
      </c>
      <c r="C624">
        <v>463.492252558313</v>
      </c>
      <c r="D624" s="63">
        <v>10.596472774665299</v>
      </c>
      <c r="E624">
        <v>0.31746844620067899</v>
      </c>
      <c r="F624" s="31">
        <f t="shared" si="52"/>
        <v>10.887666849905218</v>
      </c>
      <c r="G624" s="31">
        <f t="shared" si="53"/>
        <v>0.31746844620067899</v>
      </c>
      <c r="H624">
        <v>0.36885232145539398</v>
      </c>
      <c r="I624">
        <v>2.3864768831546999E-2</v>
      </c>
      <c r="J624" s="64">
        <v>0.46305708021277103</v>
      </c>
      <c r="K624" s="63">
        <v>28.655193369700299</v>
      </c>
      <c r="L624">
        <v>1.6708205423053499</v>
      </c>
      <c r="M624" s="32">
        <f t="shared" si="54"/>
        <v>29.442646205332625</v>
      </c>
      <c r="N624" s="92">
        <f t="shared" si="55"/>
        <v>1.6708205423053499</v>
      </c>
      <c r="O624" s="50">
        <v>2.7034865195553901</v>
      </c>
      <c r="P624" s="50">
        <v>0.174823496767161</v>
      </c>
      <c r="Q624" s="77">
        <v>0.90167674384742502</v>
      </c>
      <c r="R624" s="61"/>
      <c r="Y624">
        <v>16159.470864532999</v>
      </c>
      <c r="Z624">
        <v>227.26167812885501</v>
      </c>
      <c r="AA624">
        <v>70514.598401945303</v>
      </c>
      <c r="AB624">
        <v>1052.88075725057</v>
      </c>
      <c r="AC624">
        <v>1667.4725110249101</v>
      </c>
      <c r="AD624">
        <v>97.271803144613699</v>
      </c>
      <c r="AE624">
        <v>175965.33978733499</v>
      </c>
      <c r="AF624">
        <v>10362.1184896718</v>
      </c>
      <c r="AG624">
        <v>0.32298127347644601</v>
      </c>
      <c r="AH624">
        <v>6.6381735227990998E-2</v>
      </c>
      <c r="AI624">
        <v>390.89878477245099</v>
      </c>
      <c r="AJ624">
        <v>23.734164356009</v>
      </c>
      <c r="AK624">
        <v>8.1391577233249599</v>
      </c>
      <c r="AL624">
        <v>0.55898249363474795</v>
      </c>
      <c r="AM624">
        <v>4.77580887172968</v>
      </c>
      <c r="AN624">
        <v>0.154431480959283</v>
      </c>
      <c r="AO624">
        <v>4.18353764815435</v>
      </c>
      <c r="AP624">
        <v>0.196081602033949</v>
      </c>
      <c r="AQ624">
        <v>2.7413342686276598</v>
      </c>
      <c r="AR624">
        <v>0.11806217237462199</v>
      </c>
      <c r="AS624">
        <v>53.212404518981202</v>
      </c>
      <c r="AT624">
        <v>0.52011322687374195</v>
      </c>
      <c r="AU624">
        <v>8.1104753973485195</v>
      </c>
      <c r="AV624">
        <v>7.3176494183695998E-2</v>
      </c>
      <c r="AW624">
        <v>0.104600047263576</v>
      </c>
      <c r="AX624">
        <v>3.2781859784019999E-3</v>
      </c>
    </row>
    <row r="625" spans="1:51" x14ac:dyDescent="0.25">
      <c r="A625" t="s">
        <v>327</v>
      </c>
      <c r="B625">
        <v>134.01594959161301</v>
      </c>
      <c r="C625">
        <v>518.70413628895699</v>
      </c>
      <c r="D625" s="63">
        <v>10.7911331716532</v>
      </c>
      <c r="E625">
        <v>0.30512798101230598</v>
      </c>
      <c r="F625" s="31">
        <f t="shared" si="52"/>
        <v>11.087676569775565</v>
      </c>
      <c r="G625" s="31">
        <f t="shared" si="53"/>
        <v>0.30512798101230598</v>
      </c>
      <c r="H625">
        <v>0.37531910119310702</v>
      </c>
      <c r="I625">
        <v>2.9260687472917001E-2</v>
      </c>
      <c r="J625" s="64">
        <v>0.36268627855626917</v>
      </c>
      <c r="K625" s="63">
        <v>28.630682305230401</v>
      </c>
      <c r="L625">
        <v>1.5829990998579599</v>
      </c>
      <c r="M625" s="32">
        <f t="shared" si="54"/>
        <v>29.417461569863846</v>
      </c>
      <c r="N625" s="92">
        <f t="shared" si="55"/>
        <v>1.5829990998579599</v>
      </c>
      <c r="O625" s="50">
        <v>2.6645442250133899</v>
      </c>
      <c r="P625" s="50">
        <v>0.183270958570277</v>
      </c>
      <c r="Q625" s="77">
        <v>0.80385598851534823</v>
      </c>
      <c r="R625" s="61"/>
      <c r="Y625">
        <v>16042.571528397</v>
      </c>
      <c r="Z625">
        <v>263.127590079946</v>
      </c>
      <c r="AA625">
        <v>70824.966432070694</v>
      </c>
      <c r="AB625">
        <v>1694.13345613963</v>
      </c>
      <c r="AC625">
        <v>1663.25599253326</v>
      </c>
      <c r="AD625">
        <v>97.011034068606506</v>
      </c>
      <c r="AE625">
        <v>169993.70108143901</v>
      </c>
      <c r="AF625">
        <v>9511.6755974579191</v>
      </c>
      <c r="AG625">
        <v>0.371253178505286</v>
      </c>
      <c r="AH625">
        <v>2.2259920068057999E-2</v>
      </c>
      <c r="AI625">
        <v>379.72726125590901</v>
      </c>
      <c r="AJ625">
        <v>28.5767115984501</v>
      </c>
      <c r="AK625">
        <v>8.2040881816982907</v>
      </c>
      <c r="AL625">
        <v>0.48977617343426</v>
      </c>
      <c r="AM625">
        <v>0.594239820326671</v>
      </c>
      <c r="AN625">
        <v>4.9007111234946998E-2</v>
      </c>
      <c r="AO625">
        <v>0.95708826179996898</v>
      </c>
      <c r="AP625">
        <v>0.10948640899720501</v>
      </c>
      <c r="AQ625">
        <v>2.3578786743451801</v>
      </c>
      <c r="AR625">
        <v>0.12706754869380499</v>
      </c>
      <c r="AS625">
        <v>54.068970386983104</v>
      </c>
      <c r="AT625">
        <v>0.61347767108206996</v>
      </c>
      <c r="AU625">
        <v>8.3040080758411197</v>
      </c>
      <c r="AV625">
        <v>9.3155635560595001E-2</v>
      </c>
      <c r="AW625">
        <v>0.105315544184928</v>
      </c>
      <c r="AX625">
        <v>3.2343069215909999E-3</v>
      </c>
    </row>
    <row r="626" spans="1:51" x14ac:dyDescent="0.25">
      <c r="A626" t="s">
        <v>328</v>
      </c>
      <c r="B626">
        <v>131.151974378375</v>
      </c>
      <c r="C626">
        <v>656.63929139554</v>
      </c>
      <c r="D626" s="63">
        <v>1.47050726372588</v>
      </c>
      <c r="E626">
        <v>3.9696382914668003E-2</v>
      </c>
      <c r="F626" s="31">
        <f t="shared" si="52"/>
        <v>1.5109172201236369</v>
      </c>
      <c r="G626" s="31">
        <f t="shared" si="53"/>
        <v>3.9696382914668003E-2</v>
      </c>
      <c r="H626">
        <v>0.290306746787384</v>
      </c>
      <c r="I626">
        <v>1.7415349960755999E-2</v>
      </c>
      <c r="J626" s="64">
        <v>0.4499960329117087</v>
      </c>
      <c r="K626" s="63">
        <v>5.0387652521975301</v>
      </c>
      <c r="L626">
        <v>0.28214359616848</v>
      </c>
      <c r="M626" s="32">
        <f t="shared" si="54"/>
        <v>5.1772319494812447</v>
      </c>
      <c r="N626" s="92">
        <f t="shared" si="55"/>
        <v>0.28214359616848</v>
      </c>
      <c r="O626" s="50">
        <v>3.4470956116583702</v>
      </c>
      <c r="P626" s="50">
        <v>0.206842753315224</v>
      </c>
      <c r="Q626" s="77">
        <v>0.9331663961135368</v>
      </c>
      <c r="R626" s="61"/>
      <c r="Y626">
        <v>15799.652894126601</v>
      </c>
      <c r="Z626">
        <v>226.213187003744</v>
      </c>
      <c r="AA626">
        <v>69490.879370135197</v>
      </c>
      <c r="AB626">
        <v>1074.0931200544901</v>
      </c>
      <c r="AC626">
        <v>1192.07117429953</v>
      </c>
      <c r="AD626">
        <v>70.5322781899403</v>
      </c>
      <c r="AE626">
        <v>179730.93567283399</v>
      </c>
      <c r="AF626">
        <v>10606.745717186101</v>
      </c>
      <c r="AG626">
        <v>0.12855145532322301</v>
      </c>
      <c r="AH626">
        <v>1.3624549915361999E-2</v>
      </c>
      <c r="AI626">
        <v>220.29235584318599</v>
      </c>
      <c r="AJ626">
        <v>15.359825654809001</v>
      </c>
      <c r="AK626">
        <v>10.311766915871299</v>
      </c>
      <c r="AL626">
        <v>0.61339981462114401</v>
      </c>
      <c r="AM626">
        <v>4.8920671858824898</v>
      </c>
      <c r="AN626">
        <v>0.27479209973367502</v>
      </c>
      <c r="AO626">
        <v>4.1581897168600497</v>
      </c>
      <c r="AP626">
        <v>0.19590574915422401</v>
      </c>
      <c r="AQ626">
        <v>2.9735895425220198</v>
      </c>
      <c r="AR626">
        <v>0.122179693592832</v>
      </c>
      <c r="AS626">
        <v>13.196757399367501</v>
      </c>
      <c r="AT626">
        <v>0.20879279390160399</v>
      </c>
      <c r="AU626">
        <v>1.54105262446644</v>
      </c>
      <c r="AV626">
        <v>2.4294332124103001E-2</v>
      </c>
      <c r="AW626">
        <v>0.14373249344286301</v>
      </c>
      <c r="AX626">
        <v>4.4109425083959999E-3</v>
      </c>
    </row>
    <row r="627" spans="1:51" x14ac:dyDescent="0.25">
      <c r="A627" t="s">
        <v>329</v>
      </c>
      <c r="B627">
        <v>121.402345989563</v>
      </c>
      <c r="C627">
        <v>584.08725322601697</v>
      </c>
      <c r="D627" s="63">
        <v>2.89319558356594</v>
      </c>
      <c r="E627">
        <v>7.9748375029661006E-2</v>
      </c>
      <c r="F627" s="31">
        <f t="shared" si="52"/>
        <v>2.9727014182299953</v>
      </c>
      <c r="G627" s="31">
        <f t="shared" si="53"/>
        <v>7.9748375029661006E-2</v>
      </c>
      <c r="H627">
        <v>0.30214034668870399</v>
      </c>
      <c r="I627">
        <v>2.1670121953665002E-2</v>
      </c>
      <c r="J627" s="64">
        <v>0.38431861165398845</v>
      </c>
      <c r="K627" s="63">
        <v>9.5635511953275394</v>
      </c>
      <c r="L627">
        <v>0.55296539599640204</v>
      </c>
      <c r="M627" s="32">
        <f t="shared" si="54"/>
        <v>9.8263602928029954</v>
      </c>
      <c r="N627" s="92">
        <f t="shared" si="55"/>
        <v>0.55296539599640204</v>
      </c>
      <c r="O627" s="50">
        <v>3.3124678370875298</v>
      </c>
      <c r="P627" s="50">
        <v>0.207264648169245</v>
      </c>
      <c r="Q627" s="77">
        <v>0.92407070835530536</v>
      </c>
      <c r="R627" s="61"/>
      <c r="Y627">
        <v>15395.427582729901</v>
      </c>
      <c r="Z627">
        <v>237.39650034620701</v>
      </c>
      <c r="AA627">
        <v>71021.897218365906</v>
      </c>
      <c r="AB627">
        <v>1101.76202942392</v>
      </c>
      <c r="AC627">
        <v>2108.7471755891102</v>
      </c>
      <c r="AD627">
        <v>122.563314729691</v>
      </c>
      <c r="AE627">
        <v>179465.680769136</v>
      </c>
      <c r="AF627">
        <v>10606.6924914254</v>
      </c>
      <c r="AG627">
        <v>0.20431803283630501</v>
      </c>
      <c r="AH627">
        <v>2.0507216162037E-2</v>
      </c>
      <c r="AI627">
        <v>262.42845818335701</v>
      </c>
      <c r="AJ627">
        <v>16.857321980384299</v>
      </c>
      <c r="AK627">
        <v>8.8954898933715896</v>
      </c>
      <c r="AL627">
        <v>0.65294113647548802</v>
      </c>
      <c r="AM627">
        <v>1.4797522483874599</v>
      </c>
      <c r="AN627">
        <v>9.8238337969243E-2</v>
      </c>
      <c r="AO627">
        <v>1.8894077114643999</v>
      </c>
      <c r="AP627">
        <v>0.100640935194713</v>
      </c>
      <c r="AQ627">
        <v>3.1052431326656702</v>
      </c>
      <c r="AR627">
        <v>0.122654514464323</v>
      </c>
      <c r="AS627">
        <v>20.284252141214999</v>
      </c>
      <c r="AT627">
        <v>0.24634037692601499</v>
      </c>
      <c r="AU627">
        <v>2.6284721937467102</v>
      </c>
      <c r="AV627">
        <v>3.1641459577266003E-2</v>
      </c>
      <c r="AW627">
        <v>0.124380851424365</v>
      </c>
      <c r="AX627">
        <v>3.4162712761629998E-3</v>
      </c>
    </row>
    <row r="628" spans="1:51" x14ac:dyDescent="0.25">
      <c r="A628" t="s">
        <v>330</v>
      </c>
      <c r="B628">
        <v>151.67365298063299</v>
      </c>
      <c r="C628">
        <v>754.29629135973698</v>
      </c>
      <c r="D628" s="63">
        <v>0.87421457693828097</v>
      </c>
      <c r="E628">
        <v>2.4131178843954E-2</v>
      </c>
      <c r="F628" s="31">
        <f t="shared" si="52"/>
        <v>0.89823824129397412</v>
      </c>
      <c r="G628" s="31">
        <f t="shared" si="53"/>
        <v>2.4131178843954E-2</v>
      </c>
      <c r="H628">
        <v>0.29237250145896498</v>
      </c>
      <c r="I628">
        <v>1.6509205332032002E-2</v>
      </c>
      <c r="J628" s="64">
        <v>0.48884463020720353</v>
      </c>
      <c r="K628" s="63">
        <v>3.00433753212348</v>
      </c>
      <c r="L628">
        <v>0.158725344554077</v>
      </c>
      <c r="M628" s="32">
        <f t="shared" si="54"/>
        <v>3.086897579035214</v>
      </c>
      <c r="N628" s="92">
        <f t="shared" si="55"/>
        <v>0.158725344554077</v>
      </c>
      <c r="O628" s="50">
        <v>3.4333859099221602</v>
      </c>
      <c r="P628" s="50">
        <v>0.19184751214172799</v>
      </c>
      <c r="Q628" s="77">
        <v>0.94550537929851863</v>
      </c>
      <c r="R628" s="61"/>
      <c r="Y628">
        <v>14911.0894928911</v>
      </c>
      <c r="Z628">
        <v>241.71506982064801</v>
      </c>
      <c r="AA628">
        <v>69988.949590604301</v>
      </c>
      <c r="AB628">
        <v>1763.4171305686</v>
      </c>
      <c r="AC628">
        <v>1544.82857131574</v>
      </c>
      <c r="AD628">
        <v>97.475659626399903</v>
      </c>
      <c r="AE628">
        <v>181211.19032901799</v>
      </c>
      <c r="AF628">
        <v>10121.2436221517</v>
      </c>
      <c r="AG628">
        <v>2.7734867809717002E-2</v>
      </c>
      <c r="AH628">
        <v>6.154582679422E-3</v>
      </c>
      <c r="AI628">
        <v>193.16390388391</v>
      </c>
      <c r="AJ628">
        <v>14.710347511961601</v>
      </c>
      <c r="AK628">
        <v>11.580240932449099</v>
      </c>
      <c r="AL628">
        <v>0.554976910341477</v>
      </c>
      <c r="AM628">
        <v>6.0531037764598998E-2</v>
      </c>
      <c r="AN628">
        <v>1.5833191756081999E-2</v>
      </c>
      <c r="AO628">
        <v>0.62545830826991899</v>
      </c>
      <c r="AP628">
        <v>5.1946957830193999E-2</v>
      </c>
      <c r="AQ628">
        <v>2.7812587874183801</v>
      </c>
      <c r="AR628">
        <v>0.12628957724837001</v>
      </c>
      <c r="AS628">
        <v>8.9166979897688492</v>
      </c>
      <c r="AT628">
        <v>0.16577301100969699</v>
      </c>
      <c r="AU628">
        <v>1.0160073282436499</v>
      </c>
      <c r="AV628">
        <v>1.8633855381964E-2</v>
      </c>
      <c r="AW628">
        <v>0.15890143262083101</v>
      </c>
      <c r="AX628">
        <v>4.945303618918E-3</v>
      </c>
    </row>
    <row r="629" spans="1:51" x14ac:dyDescent="0.25">
      <c r="A629" t="s">
        <v>331</v>
      </c>
      <c r="B629">
        <v>128.67272373782899</v>
      </c>
      <c r="C629">
        <v>601.24920372556301</v>
      </c>
      <c r="D629" s="63">
        <v>3.81552140202127</v>
      </c>
      <c r="E629">
        <v>0.103091149866332</v>
      </c>
      <c r="F629" s="31">
        <f t="shared" si="52"/>
        <v>3.9203730115942301</v>
      </c>
      <c r="G629" s="31">
        <f t="shared" si="53"/>
        <v>0.103091149866332</v>
      </c>
      <c r="H629">
        <v>0.31108869198151501</v>
      </c>
      <c r="I629">
        <v>2.0290379424761001E-2</v>
      </c>
      <c r="J629" s="64">
        <v>0.41424907405863826</v>
      </c>
      <c r="K629" s="63">
        <v>12.2676259927798</v>
      </c>
      <c r="L629">
        <v>0.68765281739516704</v>
      </c>
      <c r="M629" s="32">
        <f t="shared" si="54"/>
        <v>12.604743832113799</v>
      </c>
      <c r="N629" s="92">
        <f t="shared" si="55"/>
        <v>0.68765281739516704</v>
      </c>
      <c r="O629" s="50">
        <v>3.2166043907922099</v>
      </c>
      <c r="P629" s="50">
        <v>0.20936551636651701</v>
      </c>
      <c r="Q629" s="77">
        <v>0.86119440077997811</v>
      </c>
      <c r="R629" s="61"/>
      <c r="Y629">
        <v>15590.925153116999</v>
      </c>
      <c r="Z629">
        <v>249.26201564036299</v>
      </c>
      <c r="AA629">
        <v>71301.752843307098</v>
      </c>
      <c r="AB629">
        <v>1690.9498984869399</v>
      </c>
      <c r="AC629">
        <v>1407.40409071674</v>
      </c>
      <c r="AD629">
        <v>82.663318742766407</v>
      </c>
      <c r="AE629">
        <v>178286.85120606999</v>
      </c>
      <c r="AF629">
        <v>9992.0381959195802</v>
      </c>
      <c r="AG629">
        <v>0.221237740131486</v>
      </c>
      <c r="AH629">
        <v>1.7610316810210001E-2</v>
      </c>
      <c r="AI629">
        <v>294.11418584970602</v>
      </c>
      <c r="AJ629">
        <v>21.742619765713499</v>
      </c>
      <c r="AK629">
        <v>9.0501847242283002</v>
      </c>
      <c r="AL629">
        <v>0.551377179158274</v>
      </c>
      <c r="AM629">
        <v>4.4634858358197498</v>
      </c>
      <c r="AN629">
        <v>0.20083620371703201</v>
      </c>
      <c r="AO629">
        <v>3.87087334261239</v>
      </c>
      <c r="AP629">
        <v>0.177558331288653</v>
      </c>
      <c r="AQ629">
        <v>2.84358705015334</v>
      </c>
      <c r="AR629">
        <v>0.12576866397181599</v>
      </c>
      <c r="AS629">
        <v>26.5460688021228</v>
      </c>
      <c r="AT629">
        <v>0.33114535390271399</v>
      </c>
      <c r="AU629">
        <v>3.5933599190438001</v>
      </c>
      <c r="AV629">
        <v>4.4965571649090999E-2</v>
      </c>
      <c r="AW629">
        <v>0.12874995023838701</v>
      </c>
      <c r="AX629">
        <v>4.0906409389950002E-3</v>
      </c>
    </row>
    <row r="630" spans="1:51" x14ac:dyDescent="0.25">
      <c r="A630" t="s">
        <v>332</v>
      </c>
      <c r="B630">
        <v>125.991078870433</v>
      </c>
      <c r="C630">
        <v>561.44388797960301</v>
      </c>
      <c r="D630" s="63">
        <v>8.1688982185155297</v>
      </c>
      <c r="E630">
        <v>0.22290632210119499</v>
      </c>
      <c r="F630" s="31">
        <f t="shared" si="52"/>
        <v>8.3933818568972463</v>
      </c>
      <c r="G630" s="31">
        <f t="shared" si="53"/>
        <v>0.22290632210119499</v>
      </c>
      <c r="H630">
        <v>0.32609652660522198</v>
      </c>
      <c r="I630">
        <v>2.2825160732406001E-2</v>
      </c>
      <c r="J630" s="64">
        <v>0.38984433684542463</v>
      </c>
      <c r="K630" s="63">
        <v>25.014468846364899</v>
      </c>
      <c r="L630">
        <v>1.41157406033337</v>
      </c>
      <c r="M630" s="32">
        <f t="shared" si="54"/>
        <v>25.701873540193795</v>
      </c>
      <c r="N630" s="92">
        <f t="shared" si="55"/>
        <v>1.41157406033337</v>
      </c>
      <c r="O630" s="50">
        <v>3.0661414884772</v>
      </c>
      <c r="P630" s="50">
        <v>0.189483923385381</v>
      </c>
      <c r="Q630" s="77">
        <v>0.91312914905069165</v>
      </c>
      <c r="R630" s="61"/>
      <c r="Y630">
        <v>14679.1323811562</v>
      </c>
      <c r="Z630">
        <v>270.10622025741498</v>
      </c>
      <c r="AA630">
        <v>72734.151963274693</v>
      </c>
      <c r="AB630">
        <v>1773.8197732112101</v>
      </c>
      <c r="AC630">
        <v>1526.30218310136</v>
      </c>
      <c r="AD630">
        <v>89.779848905241707</v>
      </c>
      <c r="AE630">
        <v>175338.429369191</v>
      </c>
      <c r="AF630">
        <v>9880.2194667412296</v>
      </c>
      <c r="AG630">
        <v>0.25006526322192402</v>
      </c>
      <c r="AH630">
        <v>5.201917162703E-2</v>
      </c>
      <c r="AI630">
        <v>388.92516661051701</v>
      </c>
      <c r="AJ630">
        <v>26.9009666030468</v>
      </c>
      <c r="AK630">
        <v>8.8539392992645194</v>
      </c>
      <c r="AL630">
        <v>0.564076788550536</v>
      </c>
      <c r="AM630">
        <v>6.2426767774605203</v>
      </c>
      <c r="AN630">
        <v>0.36287341531018402</v>
      </c>
      <c r="AO630">
        <v>4.9472620300839596</v>
      </c>
      <c r="AP630">
        <v>0.23993595369238399</v>
      </c>
      <c r="AQ630">
        <v>2.5636124133073301</v>
      </c>
      <c r="AR630">
        <v>0.122639606189977</v>
      </c>
      <c r="AS630">
        <v>48.354241059484103</v>
      </c>
      <c r="AT630">
        <v>0.61748853617139199</v>
      </c>
      <c r="AU630">
        <v>7.0895895616164797</v>
      </c>
      <c r="AV630">
        <v>8.4486040357096004E-2</v>
      </c>
      <c r="AW630">
        <v>0.118699516378622</v>
      </c>
      <c r="AX630">
        <v>3.611811560365E-3</v>
      </c>
    </row>
    <row r="631" spans="1:51" x14ac:dyDescent="0.25">
      <c r="A631" t="s">
        <v>333</v>
      </c>
      <c r="B631">
        <v>121.738593058741</v>
      </c>
      <c r="C631">
        <v>590.95595994162704</v>
      </c>
      <c r="D631" s="63">
        <v>1.4875103735319599</v>
      </c>
      <c r="E631">
        <v>4.2051749863914002E-2</v>
      </c>
      <c r="F631" s="31">
        <f t="shared" si="52"/>
        <v>1.5283875802064335</v>
      </c>
      <c r="G631" s="31">
        <f t="shared" si="53"/>
        <v>4.2051749863914002E-2</v>
      </c>
      <c r="H631">
        <v>0.299508018734298</v>
      </c>
      <c r="I631">
        <v>1.8688189864839E-2</v>
      </c>
      <c r="J631" s="64">
        <v>0.45306997866584214</v>
      </c>
      <c r="K631" s="63">
        <v>4.9751827219184301</v>
      </c>
      <c r="L631">
        <v>0.289857764495841</v>
      </c>
      <c r="M631" s="32">
        <f t="shared" si="54"/>
        <v>5.1119021532486748</v>
      </c>
      <c r="N631" s="92">
        <f t="shared" si="55"/>
        <v>0.289857764495841</v>
      </c>
      <c r="O631" s="50">
        <v>3.3509099476420801</v>
      </c>
      <c r="P631" s="50">
        <v>0.20935526143080899</v>
      </c>
      <c r="Q631" s="77">
        <v>0.93251275263432865</v>
      </c>
      <c r="R631" s="61"/>
      <c r="Y631">
        <v>14997.1968639897</v>
      </c>
      <c r="Z631">
        <v>253.16537670098401</v>
      </c>
      <c r="AA631">
        <v>69842.385768345994</v>
      </c>
      <c r="AB631">
        <v>1694.0151735521299</v>
      </c>
      <c r="AC631">
        <v>1360.2576994793101</v>
      </c>
      <c r="AD631">
        <v>87.854976931913498</v>
      </c>
      <c r="AE631">
        <v>177590.484087836</v>
      </c>
      <c r="AF631">
        <v>9972.8594538774996</v>
      </c>
      <c r="AG631">
        <v>2.4978616434946001E-2</v>
      </c>
      <c r="AH631">
        <v>5.7847434895279999E-3</v>
      </c>
      <c r="AI631">
        <v>212.92092907817599</v>
      </c>
      <c r="AJ631">
        <v>16.803844860342501</v>
      </c>
      <c r="AK631">
        <v>8.2226663174742498</v>
      </c>
      <c r="AL631">
        <v>0.53216573086697005</v>
      </c>
      <c r="AM631">
        <v>0.18935584553485499</v>
      </c>
      <c r="AN631">
        <v>2.7795067543535001E-2</v>
      </c>
      <c r="AO631">
        <v>0.612774086934605</v>
      </c>
      <c r="AP631">
        <v>5.8632642530845998E-2</v>
      </c>
      <c r="AQ631">
        <v>2.5024039972491701</v>
      </c>
      <c r="AR631">
        <v>0.136941248829486</v>
      </c>
      <c r="AS631">
        <v>11.527860458634001</v>
      </c>
      <c r="AT631">
        <v>0.16223678484527501</v>
      </c>
      <c r="AU631">
        <v>1.3284317302895701</v>
      </c>
      <c r="AV631">
        <v>2.0953441598124001E-2</v>
      </c>
      <c r="AW631">
        <v>0.12222731826932701</v>
      </c>
      <c r="AX631">
        <v>3.8978398861869998E-3</v>
      </c>
    </row>
    <row r="632" spans="1:51" x14ac:dyDescent="0.25">
      <c r="A632" t="s">
        <v>334</v>
      </c>
      <c r="B632">
        <v>182.64565635730401</v>
      </c>
      <c r="C632">
        <v>657.33215066808998</v>
      </c>
      <c r="D632" s="63">
        <v>13.182692675234099</v>
      </c>
      <c r="E632">
        <v>0.33186795948448</v>
      </c>
      <c r="F632" s="31">
        <f t="shared" si="52"/>
        <v>13.544956806362215</v>
      </c>
      <c r="G632" s="31">
        <f t="shared" si="53"/>
        <v>0.33186795948448</v>
      </c>
      <c r="H632">
        <v>0.40440920337668002</v>
      </c>
      <c r="I632">
        <v>2.1777702693396E-2</v>
      </c>
      <c r="J632" s="64">
        <v>0.46748767276501874</v>
      </c>
      <c r="K632" s="63">
        <v>32.705960624463998</v>
      </c>
      <c r="L632">
        <v>1.5363021996435799</v>
      </c>
      <c r="M632" s="32">
        <f t="shared" si="54"/>
        <v>33.604729692379131</v>
      </c>
      <c r="N632" s="92">
        <f t="shared" si="55"/>
        <v>1.5363021996435799</v>
      </c>
      <c r="O632" s="50">
        <v>2.4811996061778001</v>
      </c>
      <c r="P632" s="50">
        <v>0.13025598102311201</v>
      </c>
      <c r="Q632" s="77">
        <v>0.89477485750053987</v>
      </c>
      <c r="R632" s="61"/>
      <c r="Y632">
        <v>14680.0206467316</v>
      </c>
      <c r="Z632">
        <v>256.03270441946802</v>
      </c>
      <c r="AA632">
        <v>67925.130273728893</v>
      </c>
      <c r="AB632">
        <v>1703.13137742148</v>
      </c>
      <c r="AC632">
        <v>1346.14139630208</v>
      </c>
      <c r="AD632">
        <v>78.914705080441095</v>
      </c>
      <c r="AE632">
        <v>162234.882129465</v>
      </c>
      <c r="AF632">
        <v>9181.3623939098397</v>
      </c>
      <c r="AG632">
        <v>29.2416047242845</v>
      </c>
      <c r="AH632">
        <v>0.86634550742827399</v>
      </c>
      <c r="AI632">
        <v>440.13810161216799</v>
      </c>
      <c r="AJ632">
        <v>30.365409671769399</v>
      </c>
      <c r="AK632">
        <v>9.5040574256962795</v>
      </c>
      <c r="AL632">
        <v>0.54723078778142797</v>
      </c>
      <c r="AM632">
        <v>46.384778525545002</v>
      </c>
      <c r="AN632">
        <v>5.4500020029197103</v>
      </c>
      <c r="AO632">
        <v>32.769637803818199</v>
      </c>
      <c r="AP632">
        <v>3.6650279073136001</v>
      </c>
      <c r="AQ632">
        <v>6.5410482589503198</v>
      </c>
      <c r="AR632">
        <v>0.48739342500147298</v>
      </c>
      <c r="AS632">
        <v>81.589223403293005</v>
      </c>
      <c r="AT632">
        <v>0.90339151174389098</v>
      </c>
      <c r="AU632">
        <v>13.5158871827661</v>
      </c>
      <c r="AV632">
        <v>0.14194575454899999</v>
      </c>
      <c r="AW632">
        <v>0.14035935112126</v>
      </c>
      <c r="AX632">
        <v>4.3938536222439999E-3</v>
      </c>
    </row>
    <row r="633" spans="1:51" x14ac:dyDescent="0.25">
      <c r="A633" s="47"/>
      <c r="C633" s="64"/>
      <c r="D633" s="191" t="s">
        <v>75</v>
      </c>
      <c r="E633" s="191"/>
      <c r="F633" s="194" t="s">
        <v>76</v>
      </c>
      <c r="G633" s="194"/>
      <c r="H633" s="117" t="s">
        <v>420</v>
      </c>
      <c r="I633" s="118"/>
      <c r="J633" s="119"/>
      <c r="K633" s="191" t="s">
        <v>75</v>
      </c>
      <c r="L633" s="191"/>
      <c r="M633" s="195" t="s">
        <v>76</v>
      </c>
      <c r="N633" s="195"/>
      <c r="O633" s="117" t="s">
        <v>420</v>
      </c>
      <c r="P633" s="118">
        <v>898.05</v>
      </c>
      <c r="Q633" s="119">
        <f>P633*SQRT(((11.48/P633)^2)+(($C$2/$B$2))^2)</f>
        <v>13.936419761147079</v>
      </c>
      <c r="R633" s="191" t="s">
        <v>75</v>
      </c>
      <c r="S633" s="191"/>
      <c r="T633" s="191" t="s">
        <v>76</v>
      </c>
      <c r="U633" s="191"/>
      <c r="V633" s="117" t="s">
        <v>420</v>
      </c>
      <c r="W633" s="118">
        <v>900.81</v>
      </c>
      <c r="X633" s="119">
        <f>W633*SQRT(((10.78/W633)^2)+(($C$2/$B$2))^2)</f>
        <v>13.380065088115657</v>
      </c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</row>
    <row r="634" spans="1:51" ht="17.25" x14ac:dyDescent="0.25">
      <c r="A634" s="66" t="s">
        <v>0</v>
      </c>
      <c r="B634" s="15" t="s">
        <v>77</v>
      </c>
      <c r="C634" s="120" t="s">
        <v>78</v>
      </c>
      <c r="D634" s="15" t="s">
        <v>79</v>
      </c>
      <c r="E634" s="15" t="s">
        <v>80</v>
      </c>
      <c r="F634" s="86" t="s">
        <v>81</v>
      </c>
      <c r="G634" s="86" t="s">
        <v>80</v>
      </c>
      <c r="H634" s="18" t="s">
        <v>82</v>
      </c>
      <c r="I634" s="18" t="s">
        <v>80</v>
      </c>
      <c r="J634" s="19" t="s">
        <v>83</v>
      </c>
      <c r="K634" s="15" t="s">
        <v>84</v>
      </c>
      <c r="L634" s="20" t="s">
        <v>80</v>
      </c>
      <c r="M634" s="90" t="s">
        <v>85</v>
      </c>
      <c r="N634" s="90" t="s">
        <v>80</v>
      </c>
      <c r="O634" s="22" t="s">
        <v>86</v>
      </c>
      <c r="P634" s="23" t="s">
        <v>80</v>
      </c>
      <c r="Q634" s="24" t="s">
        <v>83</v>
      </c>
      <c r="R634" s="15" t="s">
        <v>87</v>
      </c>
      <c r="S634" s="20" t="s">
        <v>80</v>
      </c>
      <c r="T634" s="25" t="s">
        <v>88</v>
      </c>
      <c r="U634" s="25" t="s">
        <v>80</v>
      </c>
      <c r="V634" s="25" t="s">
        <v>89</v>
      </c>
      <c r="W634" s="25" t="s">
        <v>80</v>
      </c>
      <c r="X634" s="26" t="s">
        <v>90</v>
      </c>
      <c r="Y634" s="27" t="s">
        <v>130</v>
      </c>
      <c r="Z634" s="27" t="s">
        <v>80</v>
      </c>
      <c r="AA634" s="27" t="s">
        <v>131</v>
      </c>
      <c r="AB634" s="27" t="s">
        <v>80</v>
      </c>
      <c r="AC634" s="27" t="s">
        <v>132</v>
      </c>
      <c r="AD634" s="27" t="s">
        <v>80</v>
      </c>
      <c r="AE634" s="27" t="s">
        <v>133</v>
      </c>
      <c r="AF634" s="28" t="s">
        <v>80</v>
      </c>
      <c r="AG634" s="28" t="s">
        <v>134</v>
      </c>
      <c r="AH634" s="28" t="s">
        <v>80</v>
      </c>
      <c r="AI634" s="28" t="s">
        <v>91</v>
      </c>
      <c r="AJ634" s="28" t="s">
        <v>80</v>
      </c>
      <c r="AK634" s="28" t="s">
        <v>92</v>
      </c>
      <c r="AL634" s="28" t="s">
        <v>80</v>
      </c>
      <c r="AM634" s="28" t="s">
        <v>93</v>
      </c>
      <c r="AN634" s="28" t="s">
        <v>80</v>
      </c>
      <c r="AO634" s="28" t="s">
        <v>135</v>
      </c>
      <c r="AP634" s="28" t="s">
        <v>80</v>
      </c>
      <c r="AQ634" s="28" t="s">
        <v>136</v>
      </c>
      <c r="AR634" s="28" t="s">
        <v>80</v>
      </c>
      <c r="AS634" s="28" t="s">
        <v>94</v>
      </c>
      <c r="AT634" s="28" t="s">
        <v>80</v>
      </c>
      <c r="AU634" s="28" t="s">
        <v>137</v>
      </c>
      <c r="AV634" s="28" t="s">
        <v>80</v>
      </c>
      <c r="AW634" s="28" t="s">
        <v>138</v>
      </c>
      <c r="AX634" s="29" t="s">
        <v>80</v>
      </c>
    </row>
    <row r="635" spans="1:51" s="56" customFormat="1" x14ac:dyDescent="0.25">
      <c r="A635" s="56" t="s">
        <v>1315</v>
      </c>
      <c r="B635" s="56">
        <v>128.39879123812901</v>
      </c>
      <c r="C635" s="56">
        <v>11.820733062465999</v>
      </c>
      <c r="D635" s="83">
        <v>786.94892264750001</v>
      </c>
      <c r="E635" s="56">
        <v>144.48191538481399</v>
      </c>
      <c r="F635" s="57">
        <f t="shared" ref="F635:F695" si="56">IF(ISNUMBER(D635),(D635*(EXP(B$2*0.00001867)-1)/(EXP(B$3*0.00001867)-1)),"&lt; DL")</f>
        <v>808.57450208929947</v>
      </c>
      <c r="G635" s="57">
        <f t="shared" ref="G635:G695" si="57">E635</f>
        <v>144.48191538481399</v>
      </c>
      <c r="H635" s="56">
        <v>15.792559143180201</v>
      </c>
      <c r="I635" s="56">
        <v>3.00652377515366</v>
      </c>
      <c r="J635" s="84">
        <v>0.96439469947178125</v>
      </c>
      <c r="K635" s="83">
        <v>49.721187096825098</v>
      </c>
      <c r="L635" s="56">
        <v>3.3601808818202201</v>
      </c>
      <c r="M635" s="58">
        <f t="shared" ref="M635:M695" si="58">IF(ISNUMBER(K635),(K635*(EXP(B$2*0.00001867)-1)/(EXP(B$3*0.00001867)-1)),"&lt; DL")</f>
        <v>51.087539410880687</v>
      </c>
      <c r="N635" s="112">
        <f t="shared" ref="N635:N695" si="59">L635</f>
        <v>3.3601808818202201</v>
      </c>
      <c r="O635" s="60">
        <v>6.3367515033113997E-2</v>
      </c>
      <c r="P635" s="60">
        <v>1.206418150074E-2</v>
      </c>
      <c r="Q635" s="106">
        <v>0.3549686360298217</v>
      </c>
      <c r="Y635" s="62">
        <v>8333.8975077187897</v>
      </c>
      <c r="Z635" s="56">
        <v>251.722293291847</v>
      </c>
      <c r="AA635" s="56">
        <v>24493.444108084001</v>
      </c>
      <c r="AB635" s="56">
        <v>1126.0863123179199</v>
      </c>
      <c r="AC635" s="56">
        <v>156.21794898613399</v>
      </c>
      <c r="AD635" s="56">
        <v>15.8330789573437</v>
      </c>
      <c r="AE635" s="56">
        <v>169575.30572708099</v>
      </c>
      <c r="AF635" s="56">
        <v>11215.031271304601</v>
      </c>
      <c r="AG635" s="56">
        <v>139.84641270787901</v>
      </c>
      <c r="AH635" s="56">
        <v>14.3167743442069</v>
      </c>
      <c r="AI635" s="56">
        <v>456.423144128996</v>
      </c>
      <c r="AJ635" s="56">
        <v>65.335212735449502</v>
      </c>
      <c r="AK635" s="56">
        <v>1.1367461842089399</v>
      </c>
      <c r="AL635" s="56">
        <v>0.46668039325965399</v>
      </c>
      <c r="AM635" s="56">
        <v>99.369480378354993</v>
      </c>
      <c r="AN635" s="56">
        <v>16.4906241360788</v>
      </c>
      <c r="AO635" s="56">
        <v>44.885451731096303</v>
      </c>
      <c r="AP635" s="56">
        <v>6.7402032867348902</v>
      </c>
      <c r="AQ635" s="56">
        <v>8.3790060726076003</v>
      </c>
      <c r="AR635" s="56">
        <v>1.4875568279118201</v>
      </c>
      <c r="AS635" s="56">
        <v>468.98576449279</v>
      </c>
      <c r="AT635" s="56">
        <v>35.873323197277003</v>
      </c>
      <c r="AU635" s="56">
        <v>112.07939535806899</v>
      </c>
      <c r="AV635" s="56">
        <v>8.9157018706143294</v>
      </c>
      <c r="AW635" s="56">
        <v>1.9493209007202E-2</v>
      </c>
      <c r="AX635" s="56">
        <v>3.5534298196009998E-3</v>
      </c>
      <c r="AY635"/>
    </row>
    <row r="636" spans="1:51" x14ac:dyDescent="0.25">
      <c r="A636" t="s">
        <v>1316</v>
      </c>
      <c r="B636">
        <v>544.88162954549398</v>
      </c>
      <c r="C636">
        <v>9.9609051552952597</v>
      </c>
      <c r="D636" s="63">
        <v>4617.40476431346</v>
      </c>
      <c r="E636">
        <v>920.16393748379005</v>
      </c>
      <c r="F636" s="31">
        <f t="shared" si="56"/>
        <v>4744.2923559625715</v>
      </c>
      <c r="G636" s="31">
        <f t="shared" si="57"/>
        <v>920.16393748379005</v>
      </c>
      <c r="H636">
        <v>79.534511132447705</v>
      </c>
      <c r="I636">
        <v>15.9273558348069</v>
      </c>
      <c r="J636" s="64">
        <v>0.9951285703906253</v>
      </c>
      <c r="K636" s="63">
        <v>58.447837550624897</v>
      </c>
      <c r="L636">
        <v>1.63145616029183</v>
      </c>
      <c r="M636" s="32">
        <f t="shared" si="58"/>
        <v>60.054000692573318</v>
      </c>
      <c r="N636" s="92">
        <f t="shared" si="59"/>
        <v>1.63145616029183</v>
      </c>
      <c r="O636" s="50">
        <v>1.2592512889790001E-2</v>
      </c>
      <c r="P636" s="50">
        <v>2.5218029135130001E-3</v>
      </c>
      <c r="Q636" s="77">
        <v>0.1393824911408918</v>
      </c>
      <c r="R636">
        <v>1.7106691606982999E-2</v>
      </c>
      <c r="S636">
        <v>4.8367062523900001E-4</v>
      </c>
      <c r="T636" s="39">
        <f>IF(ISNUMBER(R636),(R636*(EXP(B$3*0.00001867)-1)/(EXP(B$2*0.00001867)-1)),"&lt; DL")</f>
        <v>1.6649167758064597E-2</v>
      </c>
      <c r="U636" s="39">
        <f>S636</f>
        <v>4.8367062523900001E-4</v>
      </c>
      <c r="V636" s="40">
        <f>LN(T636+1)/0.00001867</f>
        <v>884.41830540084811</v>
      </c>
      <c r="W636" s="40">
        <f>(U636/T636)*V636</f>
        <v>25.693005257805837</v>
      </c>
      <c r="X636" s="41">
        <f>W636/V636</f>
        <v>2.9050738887817232E-2</v>
      </c>
      <c r="Y636" s="61">
        <v>10973.797587782699</v>
      </c>
      <c r="Z636">
        <v>241.37936999109499</v>
      </c>
      <c r="AA636">
        <v>33729.271074221397</v>
      </c>
      <c r="AB636">
        <v>1152.16584349199</v>
      </c>
      <c r="AC636">
        <v>331.79207466602099</v>
      </c>
      <c r="AD636">
        <v>38.298300715640799</v>
      </c>
      <c r="AE636">
        <v>206035.15374644101</v>
      </c>
      <c r="AF636">
        <v>12691.292898257399</v>
      </c>
      <c r="AG636">
        <v>1.3531517319442801</v>
      </c>
      <c r="AH636">
        <v>0.109378743894655</v>
      </c>
      <c r="AI636">
        <v>948.14228540681802</v>
      </c>
      <c r="AJ636">
        <v>65.758316138567594</v>
      </c>
      <c r="AK636">
        <v>0.67255127251446301</v>
      </c>
      <c r="AL636">
        <v>0.32850568995453699</v>
      </c>
      <c r="AM636">
        <v>0.269832039677734</v>
      </c>
      <c r="AN636">
        <v>8.5608121801378001E-2</v>
      </c>
      <c r="AO636">
        <v>0.204136638629692</v>
      </c>
      <c r="AP636">
        <v>7.2750585789072994E-2</v>
      </c>
      <c r="AQ636">
        <v>0.26415306813894801</v>
      </c>
      <c r="AR636">
        <v>8.8355316131510001E-2</v>
      </c>
      <c r="AS636">
        <v>1904.5268469945499</v>
      </c>
      <c r="AT636">
        <v>31.943280979643198</v>
      </c>
      <c r="AU636">
        <v>468.25740855721301</v>
      </c>
      <c r="AV636">
        <v>7.9427147914254901</v>
      </c>
      <c r="AW636">
        <v>1.3782747056795001E-2</v>
      </c>
      <c r="AX636">
        <v>2.7366352018630001E-3</v>
      </c>
    </row>
    <row r="637" spans="1:51" s="56" customFormat="1" x14ac:dyDescent="0.25">
      <c r="A637" s="56" t="s">
        <v>1317</v>
      </c>
      <c r="B637" s="56">
        <v>1053.3650507312</v>
      </c>
      <c r="C637" s="56">
        <v>9.5717276496790493</v>
      </c>
      <c r="D637" s="83">
        <v>8681.1026275057593</v>
      </c>
      <c r="E637" s="56">
        <v>1777.2253220948901</v>
      </c>
      <c r="F637" s="57">
        <f t="shared" si="56"/>
        <v>8919.6617882222563</v>
      </c>
      <c r="G637" s="57">
        <f t="shared" si="57"/>
        <v>1777.2253220948901</v>
      </c>
      <c r="H637" s="56">
        <v>159.50996571379801</v>
      </c>
      <c r="I637" s="56">
        <v>32.387858320980399</v>
      </c>
      <c r="J637" s="84">
        <v>0.99180617319136277</v>
      </c>
      <c r="K637" s="83">
        <v>53.937011298602499</v>
      </c>
      <c r="L637" s="56">
        <v>1.18239736061332</v>
      </c>
      <c r="M637" s="58">
        <f t="shared" si="58"/>
        <v>55.419215656627451</v>
      </c>
      <c r="N637" s="112">
        <f t="shared" si="59"/>
        <v>1.18239736061332</v>
      </c>
      <c r="O637" s="60">
        <v>6.2627254394979999E-3</v>
      </c>
      <c r="P637" s="60">
        <v>1.273628172921E-3</v>
      </c>
      <c r="Q637" s="106">
        <v>0.10779467036209629</v>
      </c>
      <c r="R637" s="56">
        <v>1.8537495271860001E-2</v>
      </c>
      <c r="S637" s="56">
        <v>4.5206296104199998E-4</v>
      </c>
      <c r="T637" s="80">
        <f>IF(ISNUMBER(R637),(R637*(EXP(B$3*0.00001867)-1)/(EXP(B$2*0.00001867)-1)),"&lt; DL")</f>
        <v>1.8041704128783222E-2</v>
      </c>
      <c r="U637" s="80">
        <f>S637</f>
        <v>4.5206296104199998E-4</v>
      </c>
      <c r="V637" s="81">
        <f>LN(T637+1)/0.00001867</f>
        <v>957.73347707029757</v>
      </c>
      <c r="W637" s="81">
        <f>(U637/T637)*V637</f>
        <v>23.997502034340741</v>
      </c>
      <c r="X637" s="82">
        <f>W637/V637</f>
        <v>2.505655551244694E-2</v>
      </c>
      <c r="Y637" s="62">
        <v>8055.4790516784497</v>
      </c>
      <c r="Z637" s="56">
        <v>194.885454596313</v>
      </c>
      <c r="AA637" s="56">
        <v>42350.605773192299</v>
      </c>
      <c r="AB637" s="56">
        <v>1469.1351867574999</v>
      </c>
      <c r="AC637" s="56">
        <v>330.91914499312401</v>
      </c>
      <c r="AD637" s="56">
        <v>39.342618768963703</v>
      </c>
      <c r="AE637" s="56">
        <v>185441.21088507501</v>
      </c>
      <c r="AF637" s="56">
        <v>11661.2616763592</v>
      </c>
      <c r="AG637" s="56">
        <v>0.21100454105805799</v>
      </c>
      <c r="AH637" s="56">
        <v>4.1656992085493998E-2</v>
      </c>
      <c r="AI637" s="56">
        <v>1184.4482576314699</v>
      </c>
      <c r="AJ637" s="56">
        <v>81.687171506013001</v>
      </c>
      <c r="AK637" s="56">
        <v>0.71052803879887105</v>
      </c>
      <c r="AL637" s="56">
        <v>0.32811020130331697</v>
      </c>
      <c r="AM637" s="56">
        <v>3.3503273287736901</v>
      </c>
      <c r="AN637" s="56">
        <v>0.341833488238657</v>
      </c>
      <c r="AO637" s="56">
        <v>1.8648358469192501</v>
      </c>
      <c r="AP637" s="56">
        <v>0.21426999004063099</v>
      </c>
      <c r="AQ637" s="56">
        <v>0.48673520420168198</v>
      </c>
      <c r="AR637" s="56">
        <v>0.116689362707265</v>
      </c>
      <c r="AS637" s="56">
        <v>2851.9441931953702</v>
      </c>
      <c r="AT637" s="56">
        <v>71.815726604466093</v>
      </c>
      <c r="AU637" s="56">
        <v>788.41383933416705</v>
      </c>
      <c r="AV637" s="56">
        <v>23.721866295562599</v>
      </c>
      <c r="AW637" s="56">
        <v>1.2503471504094E-2</v>
      </c>
      <c r="AX637" s="56">
        <v>2.5325278524409999E-3</v>
      </c>
      <c r="AY637"/>
    </row>
    <row r="638" spans="1:51" x14ac:dyDescent="0.25">
      <c r="A638" t="s">
        <v>1318</v>
      </c>
      <c r="B638">
        <v>246.94137588565701</v>
      </c>
      <c r="C638">
        <v>10.103143030716801</v>
      </c>
      <c r="D638" s="63">
        <v>2043.5400611079399</v>
      </c>
      <c r="E638">
        <v>404.92122959321</v>
      </c>
      <c r="F638" s="31">
        <f t="shared" si="56"/>
        <v>2099.6971211942714</v>
      </c>
      <c r="G638" s="31">
        <f t="shared" si="57"/>
        <v>404.92122959321</v>
      </c>
      <c r="H638">
        <v>35.1383439200631</v>
      </c>
      <c r="I638">
        <v>7.0238153901390401</v>
      </c>
      <c r="J638" s="64">
        <v>0.99127828348651759</v>
      </c>
      <c r="K638" s="63">
        <v>57.649520106618503</v>
      </c>
      <c r="L638">
        <v>2.3375505367736502</v>
      </c>
      <c r="M638" s="32">
        <f t="shared" si="58"/>
        <v>59.233745258935969</v>
      </c>
      <c r="N638" s="92">
        <f t="shared" si="59"/>
        <v>2.3375505367736502</v>
      </c>
      <c r="O638" s="50">
        <v>2.8166393945919001E-2</v>
      </c>
      <c r="P638" s="50">
        <v>5.6625599060180004E-3</v>
      </c>
      <c r="Q638" s="77">
        <v>0.20168971489898108</v>
      </c>
      <c r="Y638" s="61">
        <v>3562.2028215530499</v>
      </c>
      <c r="Z638">
        <v>60.511543355496599</v>
      </c>
      <c r="AA638">
        <v>43185.480753069802</v>
      </c>
      <c r="AB638">
        <v>1229.3904692706999</v>
      </c>
      <c r="AC638">
        <v>418.04970861027101</v>
      </c>
      <c r="AD638">
        <v>37.304003020643897</v>
      </c>
      <c r="AE638">
        <v>170813.17163986599</v>
      </c>
      <c r="AF638">
        <v>6766.2025175863</v>
      </c>
      <c r="AG638">
        <v>0.106816309519292</v>
      </c>
      <c r="AH638">
        <v>3.0622907469877999E-2</v>
      </c>
      <c r="AI638">
        <v>1159.71031341307</v>
      </c>
      <c r="AJ638">
        <v>71.953744056296699</v>
      </c>
      <c r="AK638">
        <v>0.628511714057024</v>
      </c>
      <c r="AL638">
        <v>0.31686732646981303</v>
      </c>
      <c r="AM638">
        <v>3.9495241715441998E-2</v>
      </c>
      <c r="AN638">
        <v>3.2852178009371E-2</v>
      </c>
      <c r="AO638">
        <v>3.1236946397557998E-2</v>
      </c>
      <c r="AP638">
        <v>2.8631344932734001E-2</v>
      </c>
      <c r="AQ638">
        <v>0.14039854672604199</v>
      </c>
      <c r="AR638">
        <v>6.4772326235978006E-2</v>
      </c>
      <c r="AS638">
        <v>1010.01514782001</v>
      </c>
      <c r="AT638">
        <v>17.963303288344999</v>
      </c>
      <c r="AU638">
        <v>211.06349536752199</v>
      </c>
      <c r="AV638">
        <v>3.74282433964677</v>
      </c>
      <c r="AW638">
        <v>1.4079804611847E-2</v>
      </c>
      <c r="AX638">
        <v>2.7767098778370002E-3</v>
      </c>
    </row>
    <row r="639" spans="1:51" x14ac:dyDescent="0.25">
      <c r="A639" t="s">
        <v>1319</v>
      </c>
      <c r="B639">
        <v>659.43786027605597</v>
      </c>
      <c r="C639">
        <v>7.1649823893574602</v>
      </c>
      <c r="D639" s="63">
        <v>7685.2555533232298</v>
      </c>
      <c r="E639">
        <v>1796.0858292821199</v>
      </c>
      <c r="F639" s="31">
        <f t="shared" si="56"/>
        <v>7896.4485541850754</v>
      </c>
      <c r="G639" s="31">
        <f t="shared" si="57"/>
        <v>1796.0858292821199</v>
      </c>
      <c r="H639">
        <v>133.89499364884</v>
      </c>
      <c r="I639">
        <v>31.497151924920001</v>
      </c>
      <c r="J639" s="64">
        <v>0.99348617207146983</v>
      </c>
      <c r="K639" s="63">
        <v>58.590490413234598</v>
      </c>
      <c r="L639">
        <v>1.4816827102913901</v>
      </c>
      <c r="M639" s="32">
        <f t="shared" si="58"/>
        <v>60.200573696280081</v>
      </c>
      <c r="N639" s="92">
        <f t="shared" si="59"/>
        <v>1.4816827102913901</v>
      </c>
      <c r="O639" s="50">
        <v>7.4762824361220004E-3</v>
      </c>
      <c r="P639" s="50">
        <v>1.7587371443189999E-3</v>
      </c>
      <c r="Q639" s="77">
        <v>0.10750108403850907</v>
      </c>
      <c r="R639">
        <v>1.7091860181083999E-2</v>
      </c>
      <c r="S639">
        <v>5.4924065590599997E-4</v>
      </c>
      <c r="T639" s="39">
        <f>IF(ISNUMBER(R639),(R639*(EXP(B$3*0.00001867)-1)/(EXP(B$2*0.00001867)-1)),"&lt; DL")</f>
        <v>1.6634733003317342E-2</v>
      </c>
      <c r="U639" s="39">
        <f>S639</f>
        <v>5.4924065590599997E-4</v>
      </c>
      <c r="V639" s="40">
        <f>LN(T639+1)/0.00001867</f>
        <v>883.6578091713842</v>
      </c>
      <c r="W639" s="40">
        <f>(U639/T639)*V639</f>
        <v>29.176350146946277</v>
      </c>
      <c r="X639" s="41">
        <f>W639/V639</f>
        <v>3.3017701925030535E-2</v>
      </c>
      <c r="Y639" s="61">
        <v>4447.5143384558296</v>
      </c>
      <c r="Z639">
        <v>73.858145780311105</v>
      </c>
      <c r="AA639">
        <v>42567.911181664298</v>
      </c>
      <c r="AB639">
        <v>1260.5364409359199</v>
      </c>
      <c r="AC639">
        <v>357.29715042036599</v>
      </c>
      <c r="AD639">
        <v>29.379977326512201</v>
      </c>
      <c r="AE639">
        <v>173033.44868269301</v>
      </c>
      <c r="AF639">
        <v>6863.1932817700399</v>
      </c>
      <c r="AG639">
        <v>1.5091247845635E-2</v>
      </c>
      <c r="AH639">
        <v>1.1392971558365E-2</v>
      </c>
      <c r="AI639">
        <v>1299.25281233336</v>
      </c>
      <c r="AJ639">
        <v>84.376338580291701</v>
      </c>
      <c r="AK639">
        <v>0.49863142888555601</v>
      </c>
      <c r="AL639">
        <v>0.27918192710030598</v>
      </c>
      <c r="AM639">
        <v>0.26626021831478502</v>
      </c>
      <c r="AN639">
        <v>8.4481151820154005E-2</v>
      </c>
      <c r="AO639">
        <v>0.184985376694946</v>
      </c>
      <c r="AP639">
        <v>6.9034607966381001E-2</v>
      </c>
      <c r="AQ639">
        <v>0.210849082929498</v>
      </c>
      <c r="AR639">
        <v>7.8616109844438994E-2</v>
      </c>
      <c r="AS639">
        <v>2270.0944498805102</v>
      </c>
      <c r="AT639">
        <v>37.5793582394247</v>
      </c>
      <c r="AU639">
        <v>560.58831638623803</v>
      </c>
      <c r="AV639">
        <v>8.8886320434939403</v>
      </c>
      <c r="AW639">
        <v>9.7914055099639994E-3</v>
      </c>
      <c r="AX639">
        <v>2.2923134043220002E-3</v>
      </c>
    </row>
    <row r="640" spans="1:51" x14ac:dyDescent="0.25">
      <c r="A640" t="s">
        <v>1320</v>
      </c>
      <c r="B640">
        <v>799.42241237400299</v>
      </c>
      <c r="C640">
        <v>8.4419740920128294</v>
      </c>
      <c r="D640" s="63">
        <v>7745.9706729423597</v>
      </c>
      <c r="E640">
        <v>1691.3928915189399</v>
      </c>
      <c r="F640" s="31">
        <f t="shared" si="56"/>
        <v>7958.8321425000195</v>
      </c>
      <c r="G640" s="31">
        <f t="shared" si="57"/>
        <v>1691.3928915189399</v>
      </c>
      <c r="H640">
        <v>138.75953831956801</v>
      </c>
      <c r="I640">
        <v>30.174152009274</v>
      </c>
      <c r="J640" s="64">
        <v>0.99587212181811613</v>
      </c>
      <c r="K640" s="63">
        <v>55.623815354496699</v>
      </c>
      <c r="L640">
        <v>1.2828554833845001</v>
      </c>
      <c r="M640" s="32">
        <f t="shared" si="58"/>
        <v>57.152373566073884</v>
      </c>
      <c r="N640" s="92">
        <f t="shared" si="59"/>
        <v>1.2828554833845001</v>
      </c>
      <c r="O640" s="50">
        <v>7.2711428850479997E-3</v>
      </c>
      <c r="P640" s="50">
        <v>1.5756047686610001E-3</v>
      </c>
      <c r="Q640" s="77">
        <v>0.10643203171568445</v>
      </c>
      <c r="R640">
        <v>1.7953710555367999E-2</v>
      </c>
      <c r="S640">
        <v>4.8323231490199998E-4</v>
      </c>
      <c r="T640" s="39">
        <f>IF(ISNUMBER(R640),(R640*(EXP(B$3*0.00001867)-1)/(EXP(B$2*0.00001867)-1)),"&lt; DL")</f>
        <v>1.747353291819672E-2</v>
      </c>
      <c r="U640" s="39">
        <f>S640</f>
        <v>4.8323231490199998E-4</v>
      </c>
      <c r="V640" s="40">
        <f>LN(T640+1)/0.00001867</f>
        <v>927.83214366846482</v>
      </c>
      <c r="W640" s="40">
        <f>(U640/T640)*V640</f>
        <v>25.659291496711713</v>
      </c>
      <c r="X640" s="41">
        <f>W640/V640</f>
        <v>2.7655100841042161E-2</v>
      </c>
      <c r="Y640" s="61">
        <v>4974.0640190977101</v>
      </c>
      <c r="Z640">
        <v>104.122276437008</v>
      </c>
      <c r="AA640">
        <v>35375.650979143502</v>
      </c>
      <c r="AB640">
        <v>1302.5944961451301</v>
      </c>
      <c r="AC640">
        <v>260.96495139196998</v>
      </c>
      <c r="AD640">
        <v>49.0543223733833</v>
      </c>
      <c r="AE640">
        <v>178183.44067313199</v>
      </c>
      <c r="AF640">
        <v>7366.6200062468197</v>
      </c>
      <c r="AG640">
        <v>1.6604233497781E-2</v>
      </c>
      <c r="AH640">
        <v>1.1727636156333E-2</v>
      </c>
      <c r="AI640">
        <v>991.73170284970399</v>
      </c>
      <c r="AJ640">
        <v>65.623996778990204</v>
      </c>
      <c r="AK640">
        <v>0.404747501431374</v>
      </c>
      <c r="AL640">
        <v>0.24663959811826699</v>
      </c>
      <c r="AM640">
        <v>0.10711029014992</v>
      </c>
      <c r="AN640">
        <v>5.2549913539440003E-2</v>
      </c>
      <c r="AO640">
        <v>7.2860577010429001E-2</v>
      </c>
      <c r="AP640">
        <v>4.2501288859209001E-2</v>
      </c>
      <c r="AQ640">
        <v>0.181937123751373</v>
      </c>
      <c r="AR640">
        <v>7.1665309572379002E-2</v>
      </c>
      <c r="AS640">
        <v>2328.0034562640899</v>
      </c>
      <c r="AT640">
        <v>61.731257910172502</v>
      </c>
      <c r="AU640">
        <v>621.77952799218201</v>
      </c>
      <c r="AV640">
        <v>13.328771587967401</v>
      </c>
      <c r="AW640">
        <v>1.1099983965567E-2</v>
      </c>
      <c r="AX640">
        <v>2.3943711175689998E-3</v>
      </c>
    </row>
    <row r="641" spans="1:51" s="56" customFormat="1" x14ac:dyDescent="0.25">
      <c r="A641" s="56" t="s">
        <v>1321</v>
      </c>
      <c r="B641" s="56">
        <v>42.4922819636394</v>
      </c>
      <c r="C641" s="56">
        <v>13.150461808979999</v>
      </c>
      <c r="D641" s="83">
        <v>285.99372620768702</v>
      </c>
      <c r="E641" s="56">
        <v>49.6307276686994</v>
      </c>
      <c r="F641" s="57">
        <f t="shared" si="56"/>
        <v>293.85291486398938</v>
      </c>
      <c r="G641" s="57">
        <f t="shared" si="57"/>
        <v>49.6307276686994</v>
      </c>
      <c r="H641" s="56">
        <v>4.6904652841688703</v>
      </c>
      <c r="I641" s="56">
        <v>0.92619237080893402</v>
      </c>
      <c r="J641" s="84">
        <v>0.87883807298907413</v>
      </c>
      <c r="K641" s="83">
        <v>60.987160366115901</v>
      </c>
      <c r="L641" s="56">
        <v>7.1163833490693698</v>
      </c>
      <c r="M641" s="58">
        <f t="shared" si="58"/>
        <v>62.663104818762385</v>
      </c>
      <c r="N641" s="112">
        <f t="shared" si="59"/>
        <v>7.1163833490693698</v>
      </c>
      <c r="O641" s="60">
        <v>0.213175309386894</v>
      </c>
      <c r="P641" s="60">
        <v>4.2142204309183001E-2</v>
      </c>
      <c r="Q641" s="106">
        <v>0.59025622500881791</v>
      </c>
      <c r="Y641" s="62">
        <v>10371.828230961401</v>
      </c>
      <c r="Z641" s="56">
        <v>224.135963438896</v>
      </c>
      <c r="AA641" s="56">
        <v>30366.6058959529</v>
      </c>
      <c r="AB641" s="56">
        <v>1158.7430232553099</v>
      </c>
      <c r="AC641" s="56">
        <v>320.46495050098099</v>
      </c>
      <c r="AD641" s="56">
        <v>40.578473698910102</v>
      </c>
      <c r="AE641" s="56">
        <v>204214.80235880701</v>
      </c>
      <c r="AF641" s="56">
        <v>8175.2804676354899</v>
      </c>
      <c r="AG641" s="56">
        <v>6.4435568924970896</v>
      </c>
      <c r="AH641" s="56">
        <v>0.24493353389393899</v>
      </c>
      <c r="AI641" s="56">
        <v>562.34045865372605</v>
      </c>
      <c r="AJ641" s="56">
        <v>41.903058082358299</v>
      </c>
      <c r="AK641" s="56">
        <v>1.14171861479168</v>
      </c>
      <c r="AL641" s="56">
        <v>0.42706368698767799</v>
      </c>
      <c r="AM641" s="56">
        <v>0.82945304748634796</v>
      </c>
      <c r="AN641" s="56">
        <v>0.150705423882944</v>
      </c>
      <c r="AO641" s="56">
        <v>0.43803270067484001</v>
      </c>
      <c r="AP641" s="56">
        <v>0.10739678536140899</v>
      </c>
      <c r="AQ641" s="56">
        <v>0.31214293039508101</v>
      </c>
      <c r="AR641" s="56">
        <v>9.6637101649664006E-2</v>
      </c>
      <c r="AS641" s="56">
        <v>209.650755486523</v>
      </c>
      <c r="AT641" s="56">
        <v>3.6922226650367</v>
      </c>
      <c r="AU641" s="56">
        <v>38.531590631917098</v>
      </c>
      <c r="AV641" s="56">
        <v>0.67973792060147997</v>
      </c>
      <c r="AW641" s="56">
        <v>1.8325742036509E-2</v>
      </c>
      <c r="AX641" s="56">
        <v>3.168716547959E-3</v>
      </c>
      <c r="AY641"/>
    </row>
    <row r="642" spans="1:51" x14ac:dyDescent="0.25">
      <c r="A642" t="s">
        <v>1322</v>
      </c>
      <c r="B642">
        <v>317.8525344647</v>
      </c>
      <c r="C642">
        <v>7.17323443766848</v>
      </c>
      <c r="D642" s="63">
        <v>3779.7617148138702</v>
      </c>
      <c r="E642">
        <v>899.63143493068401</v>
      </c>
      <c r="F642" s="31">
        <f t="shared" si="56"/>
        <v>3883.6306380468882</v>
      </c>
      <c r="G642" s="31">
        <f t="shared" si="57"/>
        <v>899.63143493068401</v>
      </c>
      <c r="H642">
        <v>65.572456529494104</v>
      </c>
      <c r="I642">
        <v>15.634166060610699</v>
      </c>
      <c r="J642" s="64">
        <v>0.99826750329626435</v>
      </c>
      <c r="K642" s="63">
        <v>57.670746706784399</v>
      </c>
      <c r="L642">
        <v>2.0721354543960802</v>
      </c>
      <c r="M642" s="32">
        <f t="shared" si="58"/>
        <v>59.25555517209073</v>
      </c>
      <c r="N642" s="92">
        <f t="shared" si="59"/>
        <v>2.0721354543960802</v>
      </c>
      <c r="O642" s="50">
        <v>1.5542054992049E-2</v>
      </c>
      <c r="P642" s="50">
        <v>3.6751903376419999E-3</v>
      </c>
      <c r="Q642" s="77">
        <v>0.15194666493824585</v>
      </c>
      <c r="R642">
        <v>1.7401121695418999E-2</v>
      </c>
      <c r="S642">
        <v>6.1996994234800003E-4</v>
      </c>
      <c r="T642" s="39">
        <f>IF(ISNUMBER(R642),(R642*(EXP(B$3*0.00001867)-1)/(EXP(B$2*0.00001867)-1)),"&lt; DL")</f>
        <v>1.6935723221155531E-2</v>
      </c>
      <c r="U642" s="39">
        <f>S642</f>
        <v>6.1996994234800003E-4</v>
      </c>
      <c r="V642" s="40">
        <f>LN(T642+1)/0.00001867</f>
        <v>899.51326888006554</v>
      </c>
      <c r="W642" s="40">
        <f>(U642/T642)*V642</f>
        <v>32.928690565290495</v>
      </c>
      <c r="X642" s="41">
        <f>W642/V642</f>
        <v>3.6607231604585663E-2</v>
      </c>
      <c r="Y642" s="61">
        <v>11359.370424055</v>
      </c>
      <c r="Z642">
        <v>296.28302087095</v>
      </c>
      <c r="AA642">
        <v>30341.426046110399</v>
      </c>
      <c r="AB642">
        <v>1139.91775407968</v>
      </c>
      <c r="AC642">
        <v>401.57340941439003</v>
      </c>
      <c r="AD642">
        <v>74.928690502714105</v>
      </c>
      <c r="AE642">
        <v>210997.685063602</v>
      </c>
      <c r="AF642">
        <v>9228.6074835541804</v>
      </c>
      <c r="AG642">
        <v>0.85986759689589198</v>
      </c>
      <c r="AH642">
        <v>8.7591090351647E-2</v>
      </c>
      <c r="AI642">
        <v>793.62271563402101</v>
      </c>
      <c r="AJ642">
        <v>54.755872356787698</v>
      </c>
      <c r="AK642">
        <v>0.711122768226647</v>
      </c>
      <c r="AL642">
        <v>0.33785591118519198</v>
      </c>
      <c r="AM642">
        <v>1.35894771620344</v>
      </c>
      <c r="AN642">
        <v>0.193938092116831</v>
      </c>
      <c r="AO642">
        <v>0.52138881867708298</v>
      </c>
      <c r="AP642">
        <v>0.11773099160753001</v>
      </c>
      <c r="AQ642">
        <v>0.41288242514615803</v>
      </c>
      <c r="AR642">
        <v>0.111672534598863</v>
      </c>
      <c r="AS642">
        <v>1183.4301300274101</v>
      </c>
      <c r="AT642">
        <v>28.3848198457164</v>
      </c>
      <c r="AU642">
        <v>272.72915411815501</v>
      </c>
      <c r="AV642">
        <v>6.5255931559054696</v>
      </c>
      <c r="AW642">
        <v>1.0078776897255001E-2</v>
      </c>
      <c r="AX642">
        <v>2.3582356080730001E-3</v>
      </c>
    </row>
    <row r="643" spans="1:51" s="56" customFormat="1" x14ac:dyDescent="0.25">
      <c r="A643" s="56" t="s">
        <v>1323</v>
      </c>
      <c r="B643" s="56">
        <v>965.71017202099404</v>
      </c>
      <c r="C643" s="56">
        <v>5.6075599152940399</v>
      </c>
      <c r="D643" s="83">
        <v>13835.8573425757</v>
      </c>
      <c r="E643" s="56">
        <v>3696.43480432151</v>
      </c>
      <c r="F643" s="57">
        <f t="shared" si="56"/>
        <v>14216.07062389091</v>
      </c>
      <c r="G643" s="57">
        <f t="shared" si="57"/>
        <v>3696.43480432151</v>
      </c>
      <c r="H643" s="56">
        <v>249.24327834990299</v>
      </c>
      <c r="I643" s="56">
        <v>65.932471674191703</v>
      </c>
      <c r="J643" s="84">
        <v>0.99014529155005937</v>
      </c>
      <c r="K643" s="83">
        <v>55.030282368828097</v>
      </c>
      <c r="L643" s="56">
        <v>1.35810210433871</v>
      </c>
      <c r="M643" s="58">
        <f t="shared" si="58"/>
        <v>56.542530125732164</v>
      </c>
      <c r="N643" s="112">
        <f t="shared" si="59"/>
        <v>1.35810210433871</v>
      </c>
      <c r="O643" s="60">
        <v>3.9993702082819996E-3</v>
      </c>
      <c r="P643" s="60">
        <v>1.0607890544610001E-3</v>
      </c>
      <c r="Q643" s="106">
        <v>9.3045046693774974E-2</v>
      </c>
      <c r="R643" s="56">
        <v>1.8184026343768998E-2</v>
      </c>
      <c r="S643" s="56">
        <v>5.1205083972800003E-4</v>
      </c>
      <c r="T643" s="80">
        <f>IF(ISNUMBER(R643),(R643*(EXP(B$3*0.00001867)-1)/(EXP(B$2*0.00001867)-1)),"&lt; DL")</f>
        <v>1.7697688838377908E-2</v>
      </c>
      <c r="U643" s="80">
        <f>S643</f>
        <v>5.1205083972800003E-4</v>
      </c>
      <c r="V643" s="81">
        <f>LN(T643+1)/0.00001867</f>
        <v>939.63086489759269</v>
      </c>
      <c r="W643" s="81">
        <f>(U643/T643)*V643</f>
        <v>27.186531405264461</v>
      </c>
      <c r="X643" s="82">
        <f>W643/V643</f>
        <v>2.8933203900477909E-2</v>
      </c>
      <c r="Y643" s="62">
        <v>5533.3633640406697</v>
      </c>
      <c r="Z643" s="56">
        <v>114.118303828149</v>
      </c>
      <c r="AA643" s="56">
        <v>42277.462056027303</v>
      </c>
      <c r="AB643" s="56">
        <v>1546.7498559170101</v>
      </c>
      <c r="AC643" s="56">
        <v>414.68973132431302</v>
      </c>
      <c r="AD643" s="56">
        <v>60.158022369558203</v>
      </c>
      <c r="AE643" s="56">
        <v>175950.81054748801</v>
      </c>
      <c r="AF643" s="56">
        <v>7113.9425479006204</v>
      </c>
      <c r="AG643" s="56">
        <v>0.12639938295061101</v>
      </c>
      <c r="AH643" s="56">
        <v>3.2731762884517998E-2</v>
      </c>
      <c r="AI643" s="56">
        <v>1253.9892325410499</v>
      </c>
      <c r="AJ643" s="56">
        <v>80.467352783481203</v>
      </c>
      <c r="AK643" s="56">
        <v>0.679252385411795</v>
      </c>
      <c r="AL643" s="56">
        <v>0.32271319719298702</v>
      </c>
      <c r="AM643" s="56">
        <v>1.08182907694181</v>
      </c>
      <c r="AN643" s="56">
        <v>0.16907482140937499</v>
      </c>
      <c r="AO643" s="56">
        <v>0.70122815771023495</v>
      </c>
      <c r="AP643" s="56">
        <v>0.13363223214193101</v>
      </c>
      <c r="AQ643" s="56">
        <v>0.236366825326571</v>
      </c>
      <c r="AR643" s="56">
        <v>8.2590254523750004E-2</v>
      </c>
      <c r="AS643" s="56">
        <v>2797.9496098749801</v>
      </c>
      <c r="AT643" s="56">
        <v>67.938235133988599</v>
      </c>
      <c r="AU643" s="56">
        <v>759.71115591847899</v>
      </c>
      <c r="AV643" s="56">
        <v>20.2124615626653</v>
      </c>
      <c r="AW643" s="56">
        <v>7.5377251472920001E-3</v>
      </c>
      <c r="AX643" s="56">
        <v>1.9944504293229999E-3</v>
      </c>
      <c r="AY643"/>
    </row>
    <row r="644" spans="1:51" s="56" customFormat="1" x14ac:dyDescent="0.25">
      <c r="A644" s="56" t="s">
        <v>1324</v>
      </c>
      <c r="B644" s="56">
        <v>884.73509171922001</v>
      </c>
      <c r="C644" s="56">
        <v>7.2762488467483299</v>
      </c>
      <c r="D644" s="83">
        <v>9927.8643157344795</v>
      </c>
      <c r="E644" s="56">
        <v>2318.1362244533202</v>
      </c>
      <c r="F644" s="57">
        <f t="shared" si="56"/>
        <v>10200.68484101715</v>
      </c>
      <c r="G644" s="57">
        <f t="shared" si="57"/>
        <v>2318.1362244533202</v>
      </c>
      <c r="H644" s="56">
        <v>176.92877012546401</v>
      </c>
      <c r="I644" s="56">
        <v>41.247207335648099</v>
      </c>
      <c r="J644" s="84">
        <v>0.99841930693174685</v>
      </c>
      <c r="K644" s="83">
        <v>56.324936659980601</v>
      </c>
      <c r="L644" s="56">
        <v>1.2390621271748701</v>
      </c>
      <c r="M644" s="58">
        <f t="shared" si="58"/>
        <v>57.872761883753526</v>
      </c>
      <c r="N644" s="112">
        <f t="shared" si="59"/>
        <v>1.2390621271748701</v>
      </c>
      <c r="O644" s="60">
        <v>5.6592486590680002E-3</v>
      </c>
      <c r="P644" s="60">
        <v>1.3193511505630001E-3</v>
      </c>
      <c r="Q644" s="106">
        <v>9.4360611603072297E-2</v>
      </c>
      <c r="R644" s="56">
        <v>1.7741288718915001E-2</v>
      </c>
      <c r="S644" s="56">
        <v>4.5651529703600002E-4</v>
      </c>
      <c r="T644" s="80">
        <f>IF(ISNUMBER(R644),(R644*(EXP(B$3*0.00001867)-1)/(EXP(B$2*0.00001867)-1)),"&lt; DL")</f>
        <v>1.7266792370589115E-2</v>
      </c>
      <c r="U644" s="80">
        <f>S644</f>
        <v>4.5651529703600002E-4</v>
      </c>
      <c r="V644" s="81">
        <f>LN(T644+1)/0.00001867</f>
        <v>916.94779741063553</v>
      </c>
      <c r="W644" s="81">
        <f>(U644/T644)*V644</f>
        <v>24.243107064542777</v>
      </c>
      <c r="X644" s="82">
        <f>W644/V644</f>
        <v>2.6438917387666745E-2</v>
      </c>
      <c r="Y644" s="62">
        <v>6282.1247713308803</v>
      </c>
      <c r="Z644" s="56">
        <v>112.72631027091199</v>
      </c>
      <c r="AA644" s="56">
        <v>43391.8744284844</v>
      </c>
      <c r="AB644" s="56">
        <v>1207.73488936436</v>
      </c>
      <c r="AC644" s="56">
        <v>393.55944983955902</v>
      </c>
      <c r="AD644" s="56">
        <v>41.275923411039599</v>
      </c>
      <c r="AE644" s="56">
        <v>176921.03097097401</v>
      </c>
      <c r="AF644" s="56">
        <v>7254.7860755862303</v>
      </c>
      <c r="AG644" s="56">
        <v>8.5509712696359E-2</v>
      </c>
      <c r="AH644" s="56">
        <v>2.7275040565344001E-2</v>
      </c>
      <c r="AI644" s="56">
        <v>1249.5520668929701</v>
      </c>
      <c r="AJ644" s="56">
        <v>80.205483185539904</v>
      </c>
      <c r="AK644" s="56">
        <v>0.57930949496347395</v>
      </c>
      <c r="AL644" s="56">
        <v>0.30171354868206002</v>
      </c>
      <c r="AM644" s="56">
        <v>1.35296278033328</v>
      </c>
      <c r="AN644" s="56">
        <v>0.19165070736828099</v>
      </c>
      <c r="AO644" s="56">
        <v>0.78453168140706797</v>
      </c>
      <c r="AP644" s="56">
        <v>0.143264107739837</v>
      </c>
      <c r="AQ644" s="56">
        <v>0.33146553000851398</v>
      </c>
      <c r="AR644" s="56">
        <v>9.9130770797236006E-2</v>
      </c>
      <c r="AS644" s="56">
        <v>2722.1718977934402</v>
      </c>
      <c r="AT644" s="56">
        <v>70.654275731254799</v>
      </c>
      <c r="AU644" s="56">
        <v>731.426442856682</v>
      </c>
      <c r="AV644" s="56">
        <v>16.6412073811935</v>
      </c>
      <c r="AW644" s="56">
        <v>1.0044273272763001E-2</v>
      </c>
      <c r="AX644" s="56">
        <v>2.333490443616E-3</v>
      </c>
      <c r="AY644"/>
    </row>
    <row r="645" spans="1:51" x14ac:dyDescent="0.25">
      <c r="A645" t="s">
        <v>1325</v>
      </c>
      <c r="B645">
        <v>133.730651347932</v>
      </c>
      <c r="C645">
        <v>13.9450202703469</v>
      </c>
      <c r="D645" s="63">
        <v>798.07690170185003</v>
      </c>
      <c r="E645">
        <v>135.243470184106</v>
      </c>
      <c r="F645" s="31">
        <f t="shared" si="56"/>
        <v>820.00828116210164</v>
      </c>
      <c r="G645" s="31">
        <f t="shared" si="57"/>
        <v>135.243470184106</v>
      </c>
      <c r="H645">
        <v>13.9545932686889</v>
      </c>
      <c r="I645">
        <v>2.4594950923347501</v>
      </c>
      <c r="J645" s="64">
        <v>0.96148560534144256</v>
      </c>
      <c r="K645" s="63">
        <v>56.842530732003503</v>
      </c>
      <c r="L645">
        <v>3.1171537917584899</v>
      </c>
      <c r="M645" s="32">
        <f t="shared" si="58"/>
        <v>58.404579587578958</v>
      </c>
      <c r="N645" s="92">
        <f t="shared" si="59"/>
        <v>3.1171537917584899</v>
      </c>
      <c r="O645" s="50">
        <v>7.1842724194773999E-2</v>
      </c>
      <c r="P645" s="50">
        <v>1.2664021850615E-2</v>
      </c>
      <c r="Q645" s="77">
        <v>0.31109710177069311</v>
      </c>
      <c r="Y645" s="61">
        <v>4328.9975988648303</v>
      </c>
      <c r="Z645">
        <v>73.248052475439707</v>
      </c>
      <c r="AA645">
        <v>45228.850938885997</v>
      </c>
      <c r="AB645">
        <v>1320.6091866960301</v>
      </c>
      <c r="AC645">
        <v>461.24038955495701</v>
      </c>
      <c r="AD645">
        <v>51.604884561200997</v>
      </c>
      <c r="AE645">
        <v>170937.047746041</v>
      </c>
      <c r="AF645">
        <v>6557.01365705035</v>
      </c>
      <c r="AG645">
        <v>4.0601345039228498</v>
      </c>
      <c r="AH645">
        <v>0.195008342225995</v>
      </c>
      <c r="AI645">
        <v>973.129995364499</v>
      </c>
      <c r="AJ645">
        <v>61.433952227134299</v>
      </c>
      <c r="AK645">
        <v>1.04740067508531</v>
      </c>
      <c r="AL645">
        <v>0.41376631187327401</v>
      </c>
      <c r="AM645">
        <v>32.809319408793897</v>
      </c>
      <c r="AN645">
        <v>4.2544101909986303</v>
      </c>
      <c r="AO645">
        <v>17.2167232145237</v>
      </c>
      <c r="AP645">
        <v>2.3164694820090999</v>
      </c>
      <c r="AQ645">
        <v>3.5943637975535898</v>
      </c>
      <c r="AR645">
        <v>0.494457131922731</v>
      </c>
      <c r="AS645">
        <v>582.65447604404403</v>
      </c>
      <c r="AT645">
        <v>7.4350984110567602</v>
      </c>
      <c r="AU645">
        <v>116.031660518639</v>
      </c>
      <c r="AV645">
        <v>1.5569113780699</v>
      </c>
      <c r="AW645">
        <v>1.9982881910404E-2</v>
      </c>
      <c r="AX645">
        <v>3.3556357063119998E-3</v>
      </c>
    </row>
    <row r="646" spans="1:51" x14ac:dyDescent="0.25">
      <c r="A646" t="s">
        <v>1326</v>
      </c>
      <c r="B646">
        <v>152.74123037323801</v>
      </c>
      <c r="C646">
        <v>11.3996641554814</v>
      </c>
      <c r="D646" s="63">
        <v>1131.9614460774301</v>
      </c>
      <c r="E646">
        <v>212.955741069894</v>
      </c>
      <c r="F646" s="31">
        <f t="shared" si="56"/>
        <v>1163.0680674510854</v>
      </c>
      <c r="G646" s="31">
        <f t="shared" si="57"/>
        <v>212.955741069894</v>
      </c>
      <c r="H646">
        <v>19.601443360594399</v>
      </c>
      <c r="I646">
        <v>3.7786034195778999</v>
      </c>
      <c r="J646" s="64">
        <v>0.97592053445088589</v>
      </c>
      <c r="K646" s="63">
        <v>57.127489087918399</v>
      </c>
      <c r="L646">
        <v>2.9303159616642902</v>
      </c>
      <c r="M646" s="32">
        <f t="shared" si="58"/>
        <v>58.697368679881059</v>
      </c>
      <c r="N646" s="92">
        <f t="shared" si="59"/>
        <v>2.9303159616642902</v>
      </c>
      <c r="O646" s="50">
        <v>5.1208306765513002E-2</v>
      </c>
      <c r="P646" s="50">
        <v>9.8468302536279997E-3</v>
      </c>
      <c r="Q646" s="77">
        <v>0.26675543655582873</v>
      </c>
      <c r="Y646" s="61">
        <v>3548.0588458467701</v>
      </c>
      <c r="Z646">
        <v>63.814639261065203</v>
      </c>
      <c r="AA646">
        <v>44315.903887933302</v>
      </c>
      <c r="AB646">
        <v>1532.4965267386001</v>
      </c>
      <c r="AC646">
        <v>448.11440013158301</v>
      </c>
      <c r="AD646">
        <v>36.877038908361897</v>
      </c>
      <c r="AE646">
        <v>166953.15064968599</v>
      </c>
      <c r="AF646">
        <v>6923.9439446535898</v>
      </c>
      <c r="AG646">
        <v>0.179146582535751</v>
      </c>
      <c r="AH646">
        <v>3.9045227553624003E-2</v>
      </c>
      <c r="AI646">
        <v>1052.10173662696</v>
      </c>
      <c r="AJ646">
        <v>70.9744497660283</v>
      </c>
      <c r="AK646">
        <v>0.90815025219467005</v>
      </c>
      <c r="AL646">
        <v>0.37342519799805801</v>
      </c>
      <c r="AM646">
        <v>9.4420355164470005E-2</v>
      </c>
      <c r="AN646">
        <v>4.9868159281350001E-2</v>
      </c>
      <c r="AO646">
        <v>6.2549276788127994E-2</v>
      </c>
      <c r="AP646">
        <v>3.9877088976614003E-2</v>
      </c>
      <c r="AQ646">
        <v>0.15043423265435199</v>
      </c>
      <c r="AR646">
        <v>6.5985017677571006E-2</v>
      </c>
      <c r="AS646">
        <v>640.01131474619797</v>
      </c>
      <c r="AT646">
        <v>14.617199975642601</v>
      </c>
      <c r="AU646">
        <v>125.506006727187</v>
      </c>
      <c r="AV646">
        <v>2.8346077322821999</v>
      </c>
      <c r="AW646">
        <v>1.5366436399668001E-2</v>
      </c>
      <c r="AX646">
        <v>2.8532817979869999E-3</v>
      </c>
    </row>
    <row r="647" spans="1:51" s="56" customFormat="1" x14ac:dyDescent="0.25">
      <c r="A647" s="56" t="s">
        <v>1327</v>
      </c>
      <c r="B647" s="56">
        <v>44.781837490205199</v>
      </c>
      <c r="C647" s="56">
        <v>14.8334452045096</v>
      </c>
      <c r="D647" s="83">
        <v>200.467705248843</v>
      </c>
      <c r="E647" s="56">
        <v>32.782476405921102</v>
      </c>
      <c r="F647" s="57">
        <f t="shared" si="56"/>
        <v>205.97661460828309</v>
      </c>
      <c r="G647" s="57">
        <f t="shared" si="57"/>
        <v>32.782476405921102</v>
      </c>
      <c r="H647" s="56">
        <v>4.3756370339636996</v>
      </c>
      <c r="I647" s="56">
        <v>0.819746289807602</v>
      </c>
      <c r="J647" s="84">
        <v>0.87288929612803179</v>
      </c>
      <c r="K647" s="83">
        <v>45.919001477976202</v>
      </c>
      <c r="L647" s="56">
        <v>4.3443506373995397</v>
      </c>
      <c r="M647" s="58">
        <f t="shared" si="58"/>
        <v>47.180868653560211</v>
      </c>
      <c r="N647" s="112">
        <f t="shared" si="59"/>
        <v>4.3443506373995397</v>
      </c>
      <c r="O647" s="60">
        <v>0.22869835838682201</v>
      </c>
      <c r="P647" s="60">
        <v>4.2936258832040997E-2</v>
      </c>
      <c r="Q647" s="106">
        <v>0.50393123931671846</v>
      </c>
      <c r="W647" s="37"/>
      <c r="Y647" s="62">
        <v>3778.5904191384202</v>
      </c>
      <c r="Z647" s="56">
        <v>64.044876844631901</v>
      </c>
      <c r="AA647" s="56">
        <v>46630.749903670097</v>
      </c>
      <c r="AB647" s="56">
        <v>1392.85355407621</v>
      </c>
      <c r="AC647" s="56">
        <v>466.20169833954799</v>
      </c>
      <c r="AD647" s="56">
        <v>38.310517732029098</v>
      </c>
      <c r="AE647" s="56">
        <v>172282.74598494399</v>
      </c>
      <c r="AF647" s="56">
        <v>7010.1762712599702</v>
      </c>
      <c r="AG647" s="56">
        <v>0.60209805560940599</v>
      </c>
      <c r="AH647" s="56">
        <v>7.2071742711751999E-2</v>
      </c>
      <c r="AI647" s="56">
        <v>601.64585005429103</v>
      </c>
      <c r="AJ647" s="56">
        <v>44.5523742227873</v>
      </c>
      <c r="AK647" s="56">
        <v>1.0695617703762601</v>
      </c>
      <c r="AL647" s="56">
        <v>0.40714196641698103</v>
      </c>
      <c r="AM647" s="56">
        <v>0.18821897333897</v>
      </c>
      <c r="AN647" s="56">
        <v>7.0735417959201005E-2</v>
      </c>
      <c r="AO647" s="56">
        <v>0.261972816907239</v>
      </c>
      <c r="AP647" s="56">
        <v>8.2062702834713994E-2</v>
      </c>
      <c r="AQ647" s="56">
        <v>0.18835681385528599</v>
      </c>
      <c r="AR647" s="56">
        <v>7.4193785875553003E-2</v>
      </c>
      <c r="AS647" s="56">
        <v>159.79004007646901</v>
      </c>
      <c r="AT647" s="56">
        <v>3.4282216339025502</v>
      </c>
      <c r="AU647" s="56">
        <v>29.7274832267974</v>
      </c>
      <c r="AV647" s="56">
        <v>0.56215812704378998</v>
      </c>
      <c r="AW647" s="56">
        <v>2.0193145338102E-2</v>
      </c>
      <c r="AX647" s="56">
        <v>3.2881161690499999E-3</v>
      </c>
      <c r="AY647"/>
    </row>
    <row r="648" spans="1:51" s="56" customFormat="1" x14ac:dyDescent="0.25">
      <c r="A648" s="56" t="s">
        <v>1328</v>
      </c>
      <c r="B648" s="56">
        <v>926.13491627856899</v>
      </c>
      <c r="C648" s="56">
        <v>320.08964500608602</v>
      </c>
      <c r="D648" s="83">
        <v>185.730017797155</v>
      </c>
      <c r="E648" s="56">
        <v>22.850556363539901</v>
      </c>
      <c r="F648" s="57">
        <f t="shared" si="56"/>
        <v>190.83393132827285</v>
      </c>
      <c r="G648" s="57">
        <f t="shared" si="57"/>
        <v>22.850556363539901</v>
      </c>
      <c r="H648" s="56">
        <v>4.3685577897308701</v>
      </c>
      <c r="I648" s="56">
        <v>0.52531985425693095</v>
      </c>
      <c r="J648" s="84">
        <v>0.97739711228040926</v>
      </c>
      <c r="K648" s="83">
        <v>41.4631129207771</v>
      </c>
      <c r="L648" s="56">
        <v>2.1270213024209501</v>
      </c>
      <c r="M648" s="58">
        <f t="shared" si="58"/>
        <v>42.602531015862553</v>
      </c>
      <c r="N648" s="112">
        <f t="shared" si="59"/>
        <v>2.1270213024209501</v>
      </c>
      <c r="O648" s="60">
        <v>0.23396037437247499</v>
      </c>
      <c r="P648" s="60">
        <v>5.1553356685534998E-2</v>
      </c>
      <c r="Q648" s="106">
        <v>0.23280660348508317</v>
      </c>
      <c r="Y648" s="62">
        <v>9083.6649329244792</v>
      </c>
      <c r="Z648" s="56">
        <v>196.06194401802401</v>
      </c>
      <c r="AA648" s="56">
        <v>29608.273613314901</v>
      </c>
      <c r="AB648" s="56">
        <v>1033.20918159036</v>
      </c>
      <c r="AC648" s="56">
        <v>84576.144834781197</v>
      </c>
      <c r="AD648" s="56">
        <v>11789.486470220199</v>
      </c>
      <c r="AE648" s="56">
        <v>246075.854622985</v>
      </c>
      <c r="AF648" s="56">
        <v>17628.741435448799</v>
      </c>
      <c r="AG648" s="56">
        <v>1.7616123159038299</v>
      </c>
      <c r="AH648" s="56">
        <v>0.13886945424688399</v>
      </c>
      <c r="AI648" s="56">
        <v>1195.11338808761</v>
      </c>
      <c r="AJ648" s="56">
        <v>419.96153885918699</v>
      </c>
      <c r="AK648" s="56">
        <v>26.358763547250501</v>
      </c>
      <c r="AL648" s="56">
        <v>2.3536136999530601</v>
      </c>
      <c r="AM648" s="56">
        <v>22.353545083757801</v>
      </c>
      <c r="AN648" s="56">
        <v>2.0251558653959401</v>
      </c>
      <c r="AO648" s="56">
        <v>11.7744155268814</v>
      </c>
      <c r="AP648" s="56">
        <v>0.99863545475649695</v>
      </c>
      <c r="AQ648" s="56">
        <v>3.7975009937674402</v>
      </c>
      <c r="AR648" s="56">
        <v>0.37583287082427302</v>
      </c>
      <c r="AS648" s="56">
        <v>2485.3461286117599</v>
      </c>
      <c r="AT648" s="56">
        <v>246.954784236432</v>
      </c>
      <c r="AU648" s="56">
        <v>684.37349562340398</v>
      </c>
      <c r="AV648" s="56">
        <v>55.414624713415897</v>
      </c>
      <c r="AW648" s="56">
        <v>0.54623348223063894</v>
      </c>
      <c r="AX648" s="56">
        <v>0.343245454649447</v>
      </c>
      <c r="AY648"/>
    </row>
    <row r="649" spans="1:51" x14ac:dyDescent="0.25">
      <c r="A649" t="s">
        <v>1329</v>
      </c>
      <c r="B649">
        <v>14.118560261464999</v>
      </c>
      <c r="C649">
        <v>27.8749209034278</v>
      </c>
      <c r="D649" s="63">
        <v>29.291890978862799</v>
      </c>
      <c r="E649">
        <v>4.9444953455002896</v>
      </c>
      <c r="F649" s="31">
        <f t="shared" si="56"/>
        <v>30.096840445256152</v>
      </c>
      <c r="G649" s="31">
        <f t="shared" si="57"/>
        <v>4.9444953455002896</v>
      </c>
      <c r="H649">
        <v>0.73790888709643399</v>
      </c>
      <c r="I649">
        <v>0.15099149021908001</v>
      </c>
      <c r="J649" s="64">
        <v>0.82494469253913061</v>
      </c>
      <c r="K649" s="63">
        <v>38.8853014667257</v>
      </c>
      <c r="L649">
        <v>6.50129086598215</v>
      </c>
      <c r="M649" s="32">
        <f t="shared" si="58"/>
        <v>39.953880572416494</v>
      </c>
      <c r="N649" s="92">
        <f t="shared" si="59"/>
        <v>6.50129086598215</v>
      </c>
      <c r="O649" s="50">
        <v>1.3537953775534399</v>
      </c>
      <c r="P649" s="50">
        <v>0.27677211825942799</v>
      </c>
      <c r="Q649" s="77">
        <v>0.81779568686496473</v>
      </c>
      <c r="Y649" s="61">
        <v>3468.9620475588899</v>
      </c>
      <c r="Z649">
        <v>45.715816471537799</v>
      </c>
      <c r="AA649">
        <v>44545.899347294202</v>
      </c>
      <c r="AB649">
        <v>1344.02694641637</v>
      </c>
      <c r="AC649">
        <v>430.08480394214001</v>
      </c>
      <c r="AD649">
        <v>34.040882981728998</v>
      </c>
      <c r="AE649">
        <v>174637.612370977</v>
      </c>
      <c r="AF649">
        <v>6792.9962980868904</v>
      </c>
      <c r="AG649">
        <v>0.280866492567654</v>
      </c>
      <c r="AH649">
        <v>5.0675274802273997E-2</v>
      </c>
      <c r="AI649">
        <v>281.48835855263098</v>
      </c>
      <c r="AJ649">
        <v>25.636342473085801</v>
      </c>
      <c r="AK649">
        <v>1.21768339229258</v>
      </c>
      <c r="AL649">
        <v>0.44781855972849699</v>
      </c>
      <c r="AM649">
        <v>10.047531497183</v>
      </c>
      <c r="AN649">
        <v>1.29677256924229</v>
      </c>
      <c r="AO649">
        <v>5.3735841779988904</v>
      </c>
      <c r="AP649">
        <v>0.72539731070547497</v>
      </c>
      <c r="AQ649">
        <v>1.24788306754515</v>
      </c>
      <c r="AR649">
        <v>0.197502121546832</v>
      </c>
      <c r="AS649">
        <v>48.234890923451303</v>
      </c>
      <c r="AT649">
        <v>1.13337764621527</v>
      </c>
      <c r="AU649">
        <v>8.5682345725854994</v>
      </c>
      <c r="AV649">
        <v>0.16224138890779899</v>
      </c>
      <c r="AW649">
        <v>4.0348382160269002E-2</v>
      </c>
      <c r="AX649">
        <v>4.7988771995170001E-3</v>
      </c>
    </row>
    <row r="650" spans="1:51" s="56" customFormat="1" x14ac:dyDescent="0.25">
      <c r="A650" s="56" t="s">
        <v>1330</v>
      </c>
      <c r="B650" s="56">
        <v>3.7824153112860102</v>
      </c>
      <c r="C650" s="56">
        <v>0.361995769915684</v>
      </c>
      <c r="D650" s="83" t="s">
        <v>335</v>
      </c>
      <c r="E650" s="56">
        <v>476.88798660008098</v>
      </c>
      <c r="F650" s="57" t="str">
        <f t="shared" si="56"/>
        <v>&lt; DL</v>
      </c>
      <c r="G650" s="57">
        <f t="shared" si="57"/>
        <v>476.88798660008098</v>
      </c>
      <c r="H650" s="56" t="s">
        <v>335</v>
      </c>
      <c r="I650" s="56">
        <v>16.552317220280798</v>
      </c>
      <c r="J650" s="84" t="e">
        <v>#VALUE!</v>
      </c>
      <c r="K650" s="83">
        <v>32.957193773029701</v>
      </c>
      <c r="L650" s="56">
        <v>10.7011182961238</v>
      </c>
      <c r="M650" s="58">
        <f t="shared" si="58"/>
        <v>33.862866799075235</v>
      </c>
      <c r="N650" s="112">
        <f t="shared" si="59"/>
        <v>10.7011182961238</v>
      </c>
      <c r="O650" s="60" t="s">
        <v>335</v>
      </c>
      <c r="P650" s="60">
        <v>7.2337661582220006E-2</v>
      </c>
      <c r="Q650" s="106" t="e">
        <v>#VALUE!</v>
      </c>
      <c r="R650" s="56">
        <v>3.0506214463528001E-2</v>
      </c>
      <c r="S650" s="56">
        <v>9.8491600805269992E-3</v>
      </c>
      <c r="T650" s="80">
        <f>IF(ISNUMBER(R650),(R650*(EXP(B$3*0.00001867)-1)/(EXP(B$2*0.00001867)-1)),"&lt; DL")</f>
        <v>2.9690316160223926E-2</v>
      </c>
      <c r="U650" s="80">
        <f>S650</f>
        <v>9.8491600805269992E-3</v>
      </c>
      <c r="V650" s="81">
        <f>LN(T650+1)/0.00001867</f>
        <v>1567.1180027301991</v>
      </c>
      <c r="W650" s="81">
        <f>(U650/T650)*V650</f>
        <v>519.85960643435158</v>
      </c>
      <c r="X650" s="82">
        <f>W650/V650</f>
        <v>0.33172971373480709</v>
      </c>
      <c r="Y650" s="62">
        <v>330.75887427321499</v>
      </c>
      <c r="Z650" s="56">
        <v>74.987996479981106</v>
      </c>
      <c r="AA650" s="56">
        <v>30091.770128009899</v>
      </c>
      <c r="AB650" s="56">
        <v>1385.7156468000001</v>
      </c>
      <c r="AC650" s="56">
        <v>27.637550649550899</v>
      </c>
      <c r="AD650" s="56">
        <v>5.9222142922172196</v>
      </c>
      <c r="AE650" s="56">
        <v>5583.3736536561501</v>
      </c>
      <c r="AF650" s="56">
        <v>1008.91434373421</v>
      </c>
      <c r="AG650" s="56">
        <v>759.26516635051905</v>
      </c>
      <c r="AH650" s="56">
        <v>19.036756174120399</v>
      </c>
      <c r="AI650" s="56">
        <v>13.4664019617642</v>
      </c>
      <c r="AJ650" s="56">
        <v>4.2858852411450101</v>
      </c>
      <c r="AK650" s="56">
        <v>9.1814305048079997E-2</v>
      </c>
      <c r="AL650" s="56">
        <v>0.13691039478300299</v>
      </c>
      <c r="AM650" s="56">
        <v>10.408971181553699</v>
      </c>
      <c r="AN650" s="56">
        <v>1.5550606990715401</v>
      </c>
      <c r="AO650" s="56">
        <v>4.6466257048458504</v>
      </c>
      <c r="AP650" s="56">
        <v>0.59217428884567902</v>
      </c>
      <c r="AQ650" s="56">
        <v>0.87576533735510698</v>
      </c>
      <c r="AR650" s="56">
        <v>0.182181336759804</v>
      </c>
      <c r="AS650" s="56">
        <v>8.4925154312630706</v>
      </c>
      <c r="AT650" s="56">
        <v>2.0293483409866999</v>
      </c>
      <c r="AU650" s="56">
        <v>2.3450666974315499</v>
      </c>
      <c r="AV650" s="56">
        <v>0.89571592189982396</v>
      </c>
      <c r="AW650" s="56" t="s">
        <v>140</v>
      </c>
      <c r="AX650" s="56">
        <v>6.6532297237800004E-4</v>
      </c>
      <c r="AY650"/>
    </row>
    <row r="651" spans="1:51" s="56" customFormat="1" x14ac:dyDescent="0.25">
      <c r="A651" s="56" t="s">
        <v>1331</v>
      </c>
      <c r="B651" s="56">
        <v>28.377676281942399</v>
      </c>
      <c r="C651" s="56">
        <v>14.090587887313699</v>
      </c>
      <c r="D651" s="83">
        <v>179.023523560912</v>
      </c>
      <c r="E651" s="56">
        <v>29.975377144605101</v>
      </c>
      <c r="F651" s="57">
        <f t="shared" si="56"/>
        <v>183.94314072957482</v>
      </c>
      <c r="G651" s="57">
        <f t="shared" si="57"/>
        <v>29.975377144605101</v>
      </c>
      <c r="H651" s="56">
        <v>2.9098941210314302</v>
      </c>
      <c r="I651" s="56">
        <v>0.59269525183938498</v>
      </c>
      <c r="J651" s="84">
        <v>0.82205390052912408</v>
      </c>
      <c r="K651" s="83">
        <v>61.596024066646798</v>
      </c>
      <c r="L651" s="56">
        <v>14.529249942377399</v>
      </c>
      <c r="M651" s="58">
        <f t="shared" si="58"/>
        <v>63.288700266356052</v>
      </c>
      <c r="N651" s="112">
        <f t="shared" si="59"/>
        <v>14.529249942377399</v>
      </c>
      <c r="O651" s="60">
        <v>0.342577798552123</v>
      </c>
      <c r="P651" s="60">
        <v>6.9963885159747996E-2</v>
      </c>
      <c r="Q651" s="106">
        <v>0.86581317305380601</v>
      </c>
      <c r="Y651" s="62">
        <v>6658.5737521493302</v>
      </c>
      <c r="Z651" s="56">
        <v>606.10804915379504</v>
      </c>
      <c r="AA651" s="56">
        <v>26682.394492114399</v>
      </c>
      <c r="AB651" s="56">
        <v>1040.24863883854</v>
      </c>
      <c r="AC651" s="56">
        <v>32.023399396418299</v>
      </c>
      <c r="AD651" s="56">
        <v>6.2263145773127802</v>
      </c>
      <c r="AE651" s="56">
        <v>139183.830364453</v>
      </c>
      <c r="AF651" s="56">
        <v>14398.6729422069</v>
      </c>
      <c r="AG651" s="56">
        <v>292.03794714284902</v>
      </c>
      <c r="AH651" s="56">
        <v>44.387884280066103</v>
      </c>
      <c r="AI651" s="56">
        <v>288.78965514152901</v>
      </c>
      <c r="AJ651" s="56">
        <v>25.0519126853834</v>
      </c>
      <c r="AK651" s="56">
        <v>0.56452091463853704</v>
      </c>
      <c r="AL651" s="56">
        <v>0.32890957437908103</v>
      </c>
      <c r="AM651" s="56">
        <v>14.7579960025533</v>
      </c>
      <c r="AN651" s="56">
        <v>2.4866682692278999</v>
      </c>
      <c r="AO651" s="56">
        <v>7.2279126009329797</v>
      </c>
      <c r="AP651" s="56">
        <v>1.5236589128457201</v>
      </c>
      <c r="AQ651" s="56">
        <v>1.3979516924594499</v>
      </c>
      <c r="AR651" s="56">
        <v>0.22333175636811001</v>
      </c>
      <c r="AS651" s="56">
        <v>145.68628954414601</v>
      </c>
      <c r="AT651" s="56">
        <v>13.0646364589984</v>
      </c>
      <c r="AU651" s="56">
        <v>30.822901315786002</v>
      </c>
      <c r="AV651" s="56">
        <v>2.69678824839702</v>
      </c>
      <c r="AW651" s="56">
        <v>2.3346642168994E-2</v>
      </c>
      <c r="AX651" s="56">
        <v>3.8986559046629999E-3</v>
      </c>
      <c r="AY651"/>
    </row>
    <row r="652" spans="1:51" s="56" customFormat="1" x14ac:dyDescent="0.25">
      <c r="A652" s="56" t="s">
        <v>1332</v>
      </c>
      <c r="B652" s="56">
        <v>48.329744322177099</v>
      </c>
      <c r="C652" s="56">
        <v>9.3042903761076392</v>
      </c>
      <c r="D652" s="83">
        <v>552.65681346451697</v>
      </c>
      <c r="E652" s="56">
        <v>113.99136823052</v>
      </c>
      <c r="F652" s="57">
        <f t="shared" si="56"/>
        <v>567.84397933980733</v>
      </c>
      <c r="G652" s="57">
        <f t="shared" si="57"/>
        <v>113.99136823052</v>
      </c>
      <c r="H652" s="56">
        <v>7.5550469846483796</v>
      </c>
      <c r="I652" s="56">
        <v>1.6939503984340301</v>
      </c>
      <c r="J652" s="84">
        <v>0.9199260519440684</v>
      </c>
      <c r="K652" s="83">
        <v>73.100295222528999</v>
      </c>
      <c r="L652" s="56">
        <v>8.7744308554925805</v>
      </c>
      <c r="M652" s="58">
        <f t="shared" si="58"/>
        <v>75.109112054294215</v>
      </c>
      <c r="N652" s="112">
        <f t="shared" si="59"/>
        <v>8.7744308554925805</v>
      </c>
      <c r="O652" s="60">
        <v>0.13237012320487099</v>
      </c>
      <c r="P652" s="60">
        <v>2.9679654732025999E-2</v>
      </c>
      <c r="Q652" s="106">
        <v>0.53534155211887346</v>
      </c>
      <c r="Y652" s="62">
        <v>8840.1142023564607</v>
      </c>
      <c r="Z652" s="56">
        <v>424.76592560933699</v>
      </c>
      <c r="AA652" s="56">
        <v>26096.543490431599</v>
      </c>
      <c r="AB652" s="56">
        <v>1617.7593165149201</v>
      </c>
      <c r="AC652" s="56">
        <v>191.98687322377299</v>
      </c>
      <c r="AD652" s="56">
        <v>18.513263141418101</v>
      </c>
      <c r="AE652" s="56">
        <v>191700.31491420401</v>
      </c>
      <c r="AF652" s="56">
        <v>9450.6690707023899</v>
      </c>
      <c r="AG652" s="56">
        <v>45.113369688012298</v>
      </c>
      <c r="AH652" s="56">
        <v>6.7883300334138497</v>
      </c>
      <c r="AI652" s="56">
        <v>486.10228765023999</v>
      </c>
      <c r="AJ652" s="56">
        <v>43.2549825941881</v>
      </c>
      <c r="AK652" s="56">
        <v>0.74139863726970401</v>
      </c>
      <c r="AL652" s="56">
        <v>0.386160402952689</v>
      </c>
      <c r="AM652" s="56">
        <v>31.087321169483801</v>
      </c>
      <c r="AN652" s="56">
        <v>3.7891240288040402</v>
      </c>
      <c r="AO652" s="56">
        <v>16.895285902109201</v>
      </c>
      <c r="AP652" s="56">
        <v>2.1707376321876199</v>
      </c>
      <c r="AQ652" s="56">
        <v>3.6618839921941402</v>
      </c>
      <c r="AR652" s="56">
        <v>0.37316327093254797</v>
      </c>
      <c r="AS652" s="56">
        <v>300.21290466643302</v>
      </c>
      <c r="AT652" s="56">
        <v>7.3027797362188203</v>
      </c>
      <c r="AU652" s="56">
        <v>65.860289483590407</v>
      </c>
      <c r="AV652" s="56">
        <v>1.42200245709391</v>
      </c>
      <c r="AW652" s="56">
        <v>1.6223578446078E-2</v>
      </c>
      <c r="AX652" s="56">
        <v>3.333749848783E-3</v>
      </c>
      <c r="AY652"/>
    </row>
    <row r="653" spans="1:51" s="56" customFormat="1" x14ac:dyDescent="0.25">
      <c r="A653" s="56" t="s">
        <v>1333</v>
      </c>
      <c r="B653" s="56">
        <v>37.410922477312198</v>
      </c>
      <c r="C653" s="56">
        <v>11.6598003283294</v>
      </c>
      <c r="D653" s="83">
        <v>317.95051833773198</v>
      </c>
      <c r="E653" s="56">
        <v>58.964435775715003</v>
      </c>
      <c r="F653" s="57">
        <f t="shared" si="56"/>
        <v>326.68788869938356</v>
      </c>
      <c r="G653" s="57">
        <f t="shared" si="57"/>
        <v>58.964435775715003</v>
      </c>
      <c r="H653" s="56">
        <v>4.6790082888078199</v>
      </c>
      <c r="I653" s="56">
        <v>0.98384650713908395</v>
      </c>
      <c r="J653" s="84">
        <v>0.88197662718738057</v>
      </c>
      <c r="K653" s="83">
        <v>67.737863796200202</v>
      </c>
      <c r="L653" s="56">
        <v>7.0038154075270302</v>
      </c>
      <c r="M653" s="58">
        <f t="shared" si="58"/>
        <v>69.599319492478841</v>
      </c>
      <c r="N653" s="112">
        <f t="shared" si="59"/>
        <v>7.0038154075270302</v>
      </c>
      <c r="O653" s="60">
        <v>0.21291652873181999</v>
      </c>
      <c r="P653" s="60">
        <v>4.4692093593912997E-2</v>
      </c>
      <c r="Q653" s="106">
        <v>0.49258578212292153</v>
      </c>
      <c r="Y653" s="62">
        <v>6925.8559945467096</v>
      </c>
      <c r="Z653" s="56">
        <v>248.364361778019</v>
      </c>
      <c r="AA653" s="56">
        <v>39261.985290854398</v>
      </c>
      <c r="AB653" s="56">
        <v>1920.19374027052</v>
      </c>
      <c r="AC653" s="56">
        <v>145.95127880128101</v>
      </c>
      <c r="AD653" s="56">
        <v>21.0465059830731</v>
      </c>
      <c r="AE653" s="56">
        <v>1411673.7149011299</v>
      </c>
      <c r="AF653" s="56">
        <v>283274.43193726399</v>
      </c>
      <c r="AG653" s="56">
        <v>1.3055197987463401</v>
      </c>
      <c r="AH653" s="56">
        <v>0.177953804079169</v>
      </c>
      <c r="AI653" s="56">
        <v>529.19411080546695</v>
      </c>
      <c r="AJ653" s="56">
        <v>56.275601073764598</v>
      </c>
      <c r="AK653" s="56">
        <v>0.96834138406362102</v>
      </c>
      <c r="AL653" s="56">
        <v>0.65355776743260796</v>
      </c>
      <c r="AM653" s="56">
        <v>116.292253396712</v>
      </c>
      <c r="AN653" s="56">
        <v>24.829307262306301</v>
      </c>
      <c r="AO653" s="56">
        <v>61.371178704858004</v>
      </c>
      <c r="AP653" s="56">
        <v>13.171016013219401</v>
      </c>
      <c r="AQ653" s="56">
        <v>11.746097737680101</v>
      </c>
      <c r="AR653" s="56">
        <v>0.994671591628704</v>
      </c>
      <c r="AS653" s="56">
        <v>441.03455764476001</v>
      </c>
      <c r="AT653" s="56">
        <v>11.5877213233309</v>
      </c>
      <c r="AU653" s="56">
        <v>104.052279836042</v>
      </c>
      <c r="AV653" s="56">
        <v>2.51724725279169</v>
      </c>
      <c r="AW653" s="56">
        <v>4.4946060529887998E-2</v>
      </c>
      <c r="AX653" s="56">
        <v>8.2522945668669998E-3</v>
      </c>
      <c r="AY653"/>
    </row>
    <row r="654" spans="1:51" s="56" customFormat="1" x14ac:dyDescent="0.25">
      <c r="A654" s="56" t="s">
        <v>1334</v>
      </c>
      <c r="B654" s="56">
        <v>86.879133316995805</v>
      </c>
      <c r="C654" s="56">
        <v>13.132860195399401</v>
      </c>
      <c r="D654" s="83">
        <v>533.77883267367702</v>
      </c>
      <c r="E654" s="56">
        <v>92.899650278614601</v>
      </c>
      <c r="F654" s="57">
        <f t="shared" si="56"/>
        <v>548.44722628618877</v>
      </c>
      <c r="G654" s="57">
        <f t="shared" si="57"/>
        <v>92.899650278614601</v>
      </c>
      <c r="H654" s="56">
        <v>9.5569543323090702</v>
      </c>
      <c r="I654" s="56">
        <v>1.7668859000921999</v>
      </c>
      <c r="J654" s="84">
        <v>0.94137733364436693</v>
      </c>
      <c r="K654" s="83">
        <v>55.602787873799301</v>
      </c>
      <c r="L654" s="56">
        <v>3.77909069481837</v>
      </c>
      <c r="M654" s="58">
        <f t="shared" si="58"/>
        <v>57.130768244247029</v>
      </c>
      <c r="N654" s="112">
        <f t="shared" si="59"/>
        <v>3.77909069481837</v>
      </c>
      <c r="O654" s="60">
        <v>0.10432441082304</v>
      </c>
      <c r="P654" s="60">
        <v>1.9350144067584001E-2</v>
      </c>
      <c r="Q654" s="106">
        <v>0.36643123417592244</v>
      </c>
      <c r="Y654" s="62">
        <v>3324.6012221597298</v>
      </c>
      <c r="Z654" s="56">
        <v>58.663004679653298</v>
      </c>
      <c r="AA654" s="56">
        <v>46677.790185276899</v>
      </c>
      <c r="AB654" s="56">
        <v>1456.7887149125199</v>
      </c>
      <c r="AC654" s="56">
        <v>551.09660232166004</v>
      </c>
      <c r="AD654" s="56">
        <v>112.340113338766</v>
      </c>
      <c r="AE654" s="56">
        <v>172689.93741829199</v>
      </c>
      <c r="AF654" s="56">
        <v>6892.2066627842796</v>
      </c>
      <c r="AG654" s="56">
        <v>8.6969500935545092</v>
      </c>
      <c r="AH654" s="56">
        <v>0.28958184485278798</v>
      </c>
      <c r="AI654" s="56">
        <v>894.21771405438096</v>
      </c>
      <c r="AJ654" s="56">
        <v>60.794118126859502</v>
      </c>
      <c r="AK654" s="56">
        <v>1.2093984953143599</v>
      </c>
      <c r="AL654" s="56">
        <v>0.44479164227816398</v>
      </c>
      <c r="AM654" s="56">
        <v>0.23504366126717299</v>
      </c>
      <c r="AN654" s="56">
        <v>8.0921481928640002E-2</v>
      </c>
      <c r="AO654" s="56">
        <v>0.25184220348136699</v>
      </c>
      <c r="AP654" s="56">
        <v>8.2041661626234996E-2</v>
      </c>
      <c r="AQ654" s="56">
        <v>0.24899379097378399</v>
      </c>
      <c r="AR654" s="56">
        <v>8.7002866525150005E-2</v>
      </c>
      <c r="AS654" s="56">
        <v>392.74111010118298</v>
      </c>
      <c r="AT654" s="56">
        <v>6.3237295011038004</v>
      </c>
      <c r="AU654" s="56">
        <v>72.692807006786097</v>
      </c>
      <c r="AV654" s="56">
        <v>1.15654875628486</v>
      </c>
      <c r="AW654" s="56">
        <v>1.8616308327094998E-2</v>
      </c>
      <c r="AX654" s="56">
        <v>3.2211094060509999E-3</v>
      </c>
      <c r="AY654"/>
    </row>
    <row r="655" spans="1:51" x14ac:dyDescent="0.25">
      <c r="A655" t="s">
        <v>1335</v>
      </c>
      <c r="B655">
        <v>709.09501411325698</v>
      </c>
      <c r="C655">
        <v>8.6264766300679501</v>
      </c>
      <c r="D655" s="63">
        <v>6885.6990482968204</v>
      </c>
      <c r="E655">
        <v>1481.13787023758</v>
      </c>
      <c r="F655" s="31">
        <f t="shared" si="56"/>
        <v>7074.9200097796866</v>
      </c>
      <c r="G655" s="31">
        <f t="shared" si="57"/>
        <v>1481.13787023758</v>
      </c>
      <c r="H655">
        <v>119.990288249553</v>
      </c>
      <c r="I655">
        <v>25.785882086375299</v>
      </c>
      <c r="J655" s="64">
        <v>0.99905281229138776</v>
      </c>
      <c r="K655" s="63">
        <v>57.630274312041898</v>
      </c>
      <c r="L655">
        <v>1.4081521514154001</v>
      </c>
      <c r="M655" s="32">
        <f t="shared" si="58"/>
        <v>59.213970584469493</v>
      </c>
      <c r="N655" s="92">
        <f t="shared" si="59"/>
        <v>1.4081521514154001</v>
      </c>
      <c r="O655" s="50">
        <v>8.3821639588250001E-3</v>
      </c>
      <c r="P655" s="50">
        <v>1.798264995327E-3</v>
      </c>
      <c r="Q655" s="77">
        <v>0.11389413415887492</v>
      </c>
      <c r="R655">
        <v>1.7388235406887002E-2</v>
      </c>
      <c r="S655">
        <v>4.75550877422E-4</v>
      </c>
      <c r="T655" s="39">
        <f>IF(ISNUMBER(R655),(R655*(EXP(B$3*0.00001867)-1)/(EXP(B$2*0.00001867)-1)),"&lt; DL")</f>
        <v>1.6923181580464439E-2</v>
      </c>
      <c r="U655" s="39">
        <f>S655</f>
        <v>4.75550877422E-4</v>
      </c>
      <c r="V655" s="40">
        <f>LN(T655+1)/0.00001867</f>
        <v>898.85269832537813</v>
      </c>
      <c r="W655" s="40">
        <f>(U655/T655)*V655</f>
        <v>25.258264075781128</v>
      </c>
      <c r="X655" s="41">
        <f>W655/V655</f>
        <v>2.8100559883548148E-2</v>
      </c>
      <c r="Y655" s="61">
        <v>4426.63338364846</v>
      </c>
      <c r="Z655">
        <v>100.268658670327</v>
      </c>
      <c r="AA655">
        <v>44445.377220166702</v>
      </c>
      <c r="AB655">
        <v>1593.77284313926</v>
      </c>
      <c r="AC655">
        <v>297.30408690296298</v>
      </c>
      <c r="AD655">
        <v>30.3311800217136</v>
      </c>
      <c r="AE655">
        <v>178257.042158247</v>
      </c>
      <c r="AF655">
        <v>7521.9368239503301</v>
      </c>
      <c r="AG655">
        <v>0.66101525771537095</v>
      </c>
      <c r="AH655">
        <v>7.4054229338741007E-2</v>
      </c>
      <c r="AI655">
        <v>1116.3385764659099</v>
      </c>
      <c r="AJ655">
        <v>69.544803347235799</v>
      </c>
      <c r="AK655">
        <v>0.59205637350894902</v>
      </c>
      <c r="AL655">
        <v>0.29849185817801599</v>
      </c>
      <c r="AM655">
        <v>1.1234803747349</v>
      </c>
      <c r="AN655">
        <v>0.17043290000320399</v>
      </c>
      <c r="AO655">
        <v>0.72597713573022804</v>
      </c>
      <c r="AP655">
        <v>0.13419709707686001</v>
      </c>
      <c r="AQ655">
        <v>0.202104714093679</v>
      </c>
      <c r="AR655">
        <v>7.5355762563503001E-2</v>
      </c>
      <c r="AS655">
        <v>2237.5419834798699</v>
      </c>
      <c r="AT655">
        <v>58.3406180566041</v>
      </c>
      <c r="AU655">
        <v>566.74439338505397</v>
      </c>
      <c r="AV655">
        <v>11.306974942857799</v>
      </c>
      <c r="AW655">
        <v>1.1293351246358999E-2</v>
      </c>
      <c r="AX655">
        <v>2.4099338378220001E-3</v>
      </c>
    </row>
    <row r="656" spans="1:51" x14ac:dyDescent="0.25">
      <c r="A656" t="s">
        <v>1336</v>
      </c>
      <c r="B656">
        <v>595.88495416452395</v>
      </c>
      <c r="C656">
        <v>14.4137119635727</v>
      </c>
      <c r="D656" s="63">
        <v>3483.92846517102</v>
      </c>
      <c r="E656">
        <v>961.91427884812902</v>
      </c>
      <c r="F656" s="31">
        <f t="shared" si="56"/>
        <v>3579.6678068548899</v>
      </c>
      <c r="G656" s="31">
        <f t="shared" si="57"/>
        <v>961.91427884812902</v>
      </c>
      <c r="H656">
        <v>59.889443669438997</v>
      </c>
      <c r="I656">
        <v>22.541280665937801</v>
      </c>
      <c r="J656" s="64">
        <v>0.7335653930046816</v>
      </c>
      <c r="K656" s="63">
        <v>57.137579561695503</v>
      </c>
      <c r="L656">
        <v>1.51541640021511</v>
      </c>
      <c r="M656" s="32">
        <f t="shared" si="58"/>
        <v>58.707736442737534</v>
      </c>
      <c r="N656" s="92">
        <f t="shared" si="59"/>
        <v>1.51541640021511</v>
      </c>
      <c r="O656" s="50">
        <v>1.6657360249290001E-2</v>
      </c>
      <c r="P656" s="50">
        <v>2.7812124267600001E-3</v>
      </c>
      <c r="Q656" s="77">
        <v>0.15884814994423732</v>
      </c>
      <c r="R656">
        <v>1.7525626913408001E-2</v>
      </c>
      <c r="S656">
        <v>4.7230675446799998E-4</v>
      </c>
      <c r="T656" s="39">
        <f>IF(ISNUMBER(R656),(R656*(EXP(B$3*0.00001867)-1)/(EXP(B$2*0.00001867)-1)),"&lt; DL")</f>
        <v>1.7056898507919169E-2</v>
      </c>
      <c r="U656" s="39">
        <f>S656</f>
        <v>4.7230675446799998E-4</v>
      </c>
      <c r="V656" s="40">
        <f>LN(T656+1)/0.00001867</f>
        <v>905.89517426401108</v>
      </c>
      <c r="W656" s="40">
        <f>(U656/T656)*V656</f>
        <v>25.084302954972237</v>
      </c>
      <c r="X656" s="41">
        <f>W656/V656</f>
        <v>2.7690072392042294E-2</v>
      </c>
      <c r="Y656" s="61">
        <v>4026.2103762380102</v>
      </c>
      <c r="Z656">
        <v>77.420748942063597</v>
      </c>
      <c r="AA656">
        <v>43473.122962791</v>
      </c>
      <c r="AB656">
        <v>1343.5527716217</v>
      </c>
      <c r="AC656">
        <v>383.11285083539002</v>
      </c>
      <c r="AD656">
        <v>32.214776811233101</v>
      </c>
      <c r="AE656">
        <v>171904.975193839</v>
      </c>
      <c r="AF656">
        <v>7049.6492272373398</v>
      </c>
      <c r="AG656">
        <v>0.15768895338085501</v>
      </c>
      <c r="AH656">
        <v>3.7012993960604999E-2</v>
      </c>
      <c r="AI656">
        <v>1243.1406489783301</v>
      </c>
      <c r="AJ656">
        <v>77.593929322948696</v>
      </c>
      <c r="AK656">
        <v>0.85879419738367302</v>
      </c>
      <c r="AL656">
        <v>0.36889110528248098</v>
      </c>
      <c r="AM656">
        <v>22.250330022102698</v>
      </c>
      <c r="AN656">
        <v>2.5260173230423599</v>
      </c>
      <c r="AO656">
        <v>12.796937834160699</v>
      </c>
      <c r="AP656">
        <v>1.3899097398075599</v>
      </c>
      <c r="AQ656">
        <v>2.57605937354659</v>
      </c>
      <c r="AR656">
        <v>0.27796499154065901</v>
      </c>
      <c r="AS656">
        <v>2058.38514815298</v>
      </c>
      <c r="AT656">
        <v>33.278344883451901</v>
      </c>
      <c r="AU656">
        <v>497.95621523270302</v>
      </c>
      <c r="AV656">
        <v>9.0862137180363103</v>
      </c>
      <c r="AW656">
        <v>1.9855178597036002E-2</v>
      </c>
      <c r="AX656">
        <v>3.2796851485840002E-3</v>
      </c>
    </row>
    <row r="657" spans="1:51" x14ac:dyDescent="0.25">
      <c r="A657" s="47"/>
      <c r="C657" s="64"/>
      <c r="D657" s="191" t="s">
        <v>75</v>
      </c>
      <c r="E657" s="191"/>
      <c r="F657" s="194" t="s">
        <v>76</v>
      </c>
      <c r="G657" s="194"/>
      <c r="H657" s="117" t="s">
        <v>420</v>
      </c>
      <c r="I657" s="118"/>
      <c r="J657" s="119"/>
      <c r="K657" s="191" t="s">
        <v>75</v>
      </c>
      <c r="L657" s="191"/>
      <c r="M657" s="195" t="s">
        <v>76</v>
      </c>
      <c r="N657" s="195"/>
      <c r="O657" s="117" t="s">
        <v>420</v>
      </c>
      <c r="P657" s="118">
        <v>860.64</v>
      </c>
      <c r="Q657" s="119">
        <f>P657*SQRT(((9.32/P657)^2)+(($C$2/$B$2))^2)</f>
        <v>12.008437451360948</v>
      </c>
      <c r="R657" s="191" t="s">
        <v>75</v>
      </c>
      <c r="S657" s="191"/>
      <c r="T657" s="191" t="s">
        <v>76</v>
      </c>
      <c r="U657" s="191"/>
      <c r="V657" s="12"/>
      <c r="W657" s="12"/>
      <c r="X657" s="13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</row>
    <row r="658" spans="1:51" ht="17.25" x14ac:dyDescent="0.25">
      <c r="A658" s="66" t="s">
        <v>0</v>
      </c>
      <c r="B658" s="15" t="s">
        <v>77</v>
      </c>
      <c r="C658" s="120" t="s">
        <v>78</v>
      </c>
      <c r="D658" s="15" t="s">
        <v>79</v>
      </c>
      <c r="E658" s="15" t="s">
        <v>80</v>
      </c>
      <c r="F658" s="86" t="s">
        <v>81</v>
      </c>
      <c r="G658" s="86" t="s">
        <v>80</v>
      </c>
      <c r="H658" s="18" t="s">
        <v>82</v>
      </c>
      <c r="I658" s="18" t="s">
        <v>80</v>
      </c>
      <c r="J658" s="19" t="s">
        <v>83</v>
      </c>
      <c r="K658" s="15" t="s">
        <v>84</v>
      </c>
      <c r="L658" s="20" t="s">
        <v>80</v>
      </c>
      <c r="M658" s="90" t="s">
        <v>85</v>
      </c>
      <c r="N658" s="90" t="s">
        <v>80</v>
      </c>
      <c r="O658" s="22" t="s">
        <v>86</v>
      </c>
      <c r="P658" s="23" t="s">
        <v>80</v>
      </c>
      <c r="Q658" s="24" t="s">
        <v>83</v>
      </c>
      <c r="R658" s="15" t="s">
        <v>87</v>
      </c>
      <c r="S658" s="20" t="s">
        <v>80</v>
      </c>
      <c r="T658" s="25" t="s">
        <v>88</v>
      </c>
      <c r="U658" s="25" t="s">
        <v>80</v>
      </c>
      <c r="V658" s="25" t="s">
        <v>89</v>
      </c>
      <c r="W658" s="25" t="s">
        <v>80</v>
      </c>
      <c r="X658" s="26" t="s">
        <v>90</v>
      </c>
      <c r="Y658" s="27" t="s">
        <v>130</v>
      </c>
      <c r="Z658" s="27" t="s">
        <v>80</v>
      </c>
      <c r="AA658" s="27" t="s">
        <v>131</v>
      </c>
      <c r="AB658" s="27" t="s">
        <v>80</v>
      </c>
      <c r="AC658" s="27" t="s">
        <v>132</v>
      </c>
      <c r="AD658" s="27" t="s">
        <v>80</v>
      </c>
      <c r="AE658" s="27" t="s">
        <v>133</v>
      </c>
      <c r="AF658" s="28" t="s">
        <v>80</v>
      </c>
      <c r="AG658" s="28" t="s">
        <v>134</v>
      </c>
      <c r="AH658" s="28" t="s">
        <v>80</v>
      </c>
      <c r="AI658" s="28" t="s">
        <v>91</v>
      </c>
      <c r="AJ658" s="28" t="s">
        <v>80</v>
      </c>
      <c r="AK658" s="28" t="s">
        <v>92</v>
      </c>
      <c r="AL658" s="28" t="s">
        <v>80</v>
      </c>
      <c r="AM658" s="28" t="s">
        <v>93</v>
      </c>
      <c r="AN658" s="28" t="s">
        <v>80</v>
      </c>
      <c r="AO658" s="28" t="s">
        <v>135</v>
      </c>
      <c r="AP658" s="28" t="s">
        <v>80</v>
      </c>
      <c r="AQ658" s="28" t="s">
        <v>136</v>
      </c>
      <c r="AR658" s="28" t="s">
        <v>80</v>
      </c>
      <c r="AS658" s="28" t="s">
        <v>94</v>
      </c>
      <c r="AT658" s="28" t="s">
        <v>80</v>
      </c>
      <c r="AU658" s="28" t="s">
        <v>137</v>
      </c>
      <c r="AV658" s="28" t="s">
        <v>80</v>
      </c>
      <c r="AW658" s="28" t="s">
        <v>138</v>
      </c>
      <c r="AX658" s="29" t="s">
        <v>80</v>
      </c>
    </row>
    <row r="659" spans="1:51" x14ac:dyDescent="0.25">
      <c r="A659" t="s">
        <v>1337</v>
      </c>
      <c r="B659">
        <v>645.49203554278802</v>
      </c>
      <c r="C659">
        <v>3024.5982108367898</v>
      </c>
      <c r="D659" s="63">
        <v>1.6960473076008999</v>
      </c>
      <c r="E659">
        <v>0.38463675556004101</v>
      </c>
      <c r="F659" s="31">
        <f t="shared" si="56"/>
        <v>1.742655168329877</v>
      </c>
      <c r="G659" s="31">
        <f t="shared" si="57"/>
        <v>0.38463675556004101</v>
      </c>
      <c r="H659">
        <v>0.310633234945565</v>
      </c>
      <c r="I659">
        <v>3.9921660900125E-2</v>
      </c>
      <c r="J659" s="64">
        <v>0.56669301684630158</v>
      </c>
      <c r="K659" s="63">
        <v>5.4672696765986899</v>
      </c>
      <c r="L659">
        <v>1.0695316169679301</v>
      </c>
      <c r="M659" s="32">
        <f t="shared" si="58"/>
        <v>5.6175117969173254</v>
      </c>
      <c r="N659" s="92">
        <f t="shared" si="59"/>
        <v>1.0695316169679301</v>
      </c>
      <c r="O659" s="50">
        <v>3.22016370833351</v>
      </c>
      <c r="P659" s="50">
        <v>0.34827325727883401</v>
      </c>
      <c r="Q659" s="77">
        <v>0.55286493414673454</v>
      </c>
      <c r="R659" s="61"/>
      <c r="Y659">
        <v>3839.7969356763201</v>
      </c>
      <c r="Z659">
        <v>36.705341868821598</v>
      </c>
      <c r="AA659">
        <v>44422.347550314204</v>
      </c>
      <c r="AB659">
        <v>943.01632005182501</v>
      </c>
      <c r="AC659">
        <v>414.75664654258998</v>
      </c>
      <c r="AD659">
        <v>24.6172896404425</v>
      </c>
      <c r="AE659">
        <v>185311.92467810199</v>
      </c>
      <c r="AF659">
        <v>6919.8707597512002</v>
      </c>
      <c r="AG659">
        <v>1.2803268382715E-2</v>
      </c>
      <c r="AH659">
        <v>3.069339100925E-3</v>
      </c>
      <c r="AI659">
        <v>189.182837298034</v>
      </c>
      <c r="AJ659">
        <v>11.0729687716101</v>
      </c>
      <c r="AK659">
        <v>12.664969160365599</v>
      </c>
      <c r="AL659">
        <v>3.8444599062274398</v>
      </c>
      <c r="AM659">
        <v>6.1153349454764E-2</v>
      </c>
      <c r="AN659">
        <v>1.1807153291192E-2</v>
      </c>
      <c r="AO659">
        <v>6.0878101053978E-2</v>
      </c>
      <c r="AP659">
        <v>1.1597078556184E-2</v>
      </c>
      <c r="AQ659">
        <v>0.323012097331006</v>
      </c>
      <c r="AR659">
        <v>2.8738241726291001E-2</v>
      </c>
      <c r="AS659">
        <v>26.885305929795798</v>
      </c>
      <c r="AT659">
        <v>0.34430937645443999</v>
      </c>
      <c r="AU659">
        <v>4.4415049593443499</v>
      </c>
      <c r="AV659">
        <v>5.5302926778995003E-2</v>
      </c>
      <c r="AW659">
        <v>0.35333645859506801</v>
      </c>
      <c r="AX659">
        <v>0.112497546097064</v>
      </c>
    </row>
    <row r="660" spans="1:51" x14ac:dyDescent="0.25">
      <c r="A660" t="s">
        <v>1338</v>
      </c>
      <c r="B660">
        <v>92.388346884917397</v>
      </c>
      <c r="C660">
        <v>186.92175283997099</v>
      </c>
      <c r="D660" s="63">
        <v>26.459349511407598</v>
      </c>
      <c r="E660">
        <v>1.23138465864178</v>
      </c>
      <c r="F660" s="31">
        <f t="shared" si="56"/>
        <v>27.186459935439004</v>
      </c>
      <c r="G660" s="31">
        <f t="shared" si="57"/>
        <v>1.23138465864178</v>
      </c>
      <c r="H660">
        <v>0.72109132387575403</v>
      </c>
      <c r="I660">
        <v>5.7872538019631999E-2</v>
      </c>
      <c r="J660" s="64">
        <v>0.57987223777034069</v>
      </c>
      <c r="K660" s="63">
        <v>36.685564015598402</v>
      </c>
      <c r="L660">
        <v>2.4172963474362601</v>
      </c>
      <c r="M660" s="32">
        <f t="shared" si="58"/>
        <v>37.693693712653605</v>
      </c>
      <c r="N660" s="92">
        <f t="shared" si="59"/>
        <v>2.4172963474362601</v>
      </c>
      <c r="O660" s="50">
        <v>1.3901628970129201</v>
      </c>
      <c r="P660" s="50">
        <v>0.110823192632266</v>
      </c>
      <c r="Q660" s="77">
        <v>0.8265511438280998</v>
      </c>
      <c r="R660" s="61"/>
      <c r="Y660">
        <v>3804.96496892817</v>
      </c>
      <c r="Z660">
        <v>37.713988355266103</v>
      </c>
      <c r="AA660">
        <v>44236.459771059701</v>
      </c>
      <c r="AB660">
        <v>947.15294226247102</v>
      </c>
      <c r="AC660">
        <v>420.62660291066999</v>
      </c>
      <c r="AD660">
        <v>25.020269145832302</v>
      </c>
      <c r="AE660">
        <v>182115.474592577</v>
      </c>
      <c r="AF660">
        <v>6768.2232737229497</v>
      </c>
      <c r="AG660">
        <v>1.7518221921386998E-2</v>
      </c>
      <c r="AH660">
        <v>3.4778579671259999E-3</v>
      </c>
      <c r="AI660">
        <v>200.10102622128801</v>
      </c>
      <c r="AJ660">
        <v>11.489154642126699</v>
      </c>
      <c r="AK660">
        <v>1.3808132702400899</v>
      </c>
      <c r="AL660">
        <v>0.155510185989919</v>
      </c>
      <c r="AM660">
        <v>0.64019034183408996</v>
      </c>
      <c r="AN660">
        <v>6.0753878102245001E-2</v>
      </c>
      <c r="AO660">
        <v>0.38820648077917602</v>
      </c>
      <c r="AP660">
        <v>4.3176932689373997E-2</v>
      </c>
      <c r="AQ660">
        <v>0.41355611944492698</v>
      </c>
      <c r="AR660">
        <v>3.1939967435053999E-2</v>
      </c>
      <c r="AS660">
        <v>25.419268048076901</v>
      </c>
      <c r="AT660">
        <v>0.24551965307196799</v>
      </c>
      <c r="AU660">
        <v>3.9558132367571202</v>
      </c>
      <c r="AV660">
        <v>3.4781282836635001E-2</v>
      </c>
      <c r="AW660">
        <v>2.0461185509258999E-2</v>
      </c>
      <c r="AX660">
        <v>1.1373984896230001E-3</v>
      </c>
    </row>
    <row r="661" spans="1:51" x14ac:dyDescent="0.25">
      <c r="A661" t="s">
        <v>1339</v>
      </c>
      <c r="B661">
        <v>85.968473470735702</v>
      </c>
      <c r="C661">
        <v>182.022640562823</v>
      </c>
      <c r="D661" s="63">
        <v>25.5231911917307</v>
      </c>
      <c r="E661">
        <v>1.2034687411821501</v>
      </c>
      <c r="F661" s="31">
        <f t="shared" si="56"/>
        <v>26.224575719799041</v>
      </c>
      <c r="G661" s="31">
        <f t="shared" si="57"/>
        <v>1.2034687411821501</v>
      </c>
      <c r="H661">
        <v>0.68831175295157998</v>
      </c>
      <c r="I661">
        <v>5.6459295015121001E-2</v>
      </c>
      <c r="J661" s="64">
        <v>0.57484343373412194</v>
      </c>
      <c r="K661" s="63">
        <v>37.169876851759398</v>
      </c>
      <c r="L661">
        <v>2.5425501489897999</v>
      </c>
      <c r="M661" s="32">
        <f t="shared" si="58"/>
        <v>38.191315602822641</v>
      </c>
      <c r="N661" s="92">
        <f t="shared" si="59"/>
        <v>2.5425501489897999</v>
      </c>
      <c r="O661" s="50">
        <v>1.4563206629794101</v>
      </c>
      <c r="P661" s="50">
        <v>0.11950409058565099</v>
      </c>
      <c r="Q661" s="77">
        <v>0.83359028716621653</v>
      </c>
      <c r="R661" s="61"/>
      <c r="Y661">
        <v>3777.5338585795798</v>
      </c>
      <c r="Z661">
        <v>37.641385696275002</v>
      </c>
      <c r="AA661">
        <v>43814.009439768401</v>
      </c>
      <c r="AB661">
        <v>938.41400000943599</v>
      </c>
      <c r="AC661">
        <v>433.89014580563901</v>
      </c>
      <c r="AD661">
        <v>25.4769253489949</v>
      </c>
      <c r="AE661">
        <v>181833.96229586599</v>
      </c>
      <c r="AF661">
        <v>6853.6912677282198</v>
      </c>
      <c r="AG661">
        <v>3.6274226086869997E-2</v>
      </c>
      <c r="AH661">
        <v>5.2364961415350001E-3</v>
      </c>
      <c r="AI661">
        <v>203.58723331076499</v>
      </c>
      <c r="AJ661">
        <v>11.781524837936599</v>
      </c>
      <c r="AK661">
        <v>1.3305721033642199</v>
      </c>
      <c r="AL661">
        <v>0.13984752485697499</v>
      </c>
      <c r="AM661">
        <v>1.2119541329833301</v>
      </c>
      <c r="AN661">
        <v>0.13300574477976099</v>
      </c>
      <c r="AO661">
        <v>0.64831400772969805</v>
      </c>
      <c r="AP661">
        <v>6.8793621892042994E-2</v>
      </c>
      <c r="AQ661">
        <v>0.51664346610865297</v>
      </c>
      <c r="AR661">
        <v>4.1187564683953001E-2</v>
      </c>
      <c r="AS661">
        <v>26.1523036354697</v>
      </c>
      <c r="AT661">
        <v>0.25887411726536302</v>
      </c>
      <c r="AU661">
        <v>4.06000526552869</v>
      </c>
      <c r="AV661">
        <v>3.3413078788589998E-2</v>
      </c>
      <c r="AW661">
        <v>2.1759468528355998E-2</v>
      </c>
      <c r="AX661">
        <v>1.0492109374379999E-3</v>
      </c>
    </row>
    <row r="662" spans="1:51" x14ac:dyDescent="0.25">
      <c r="A662" t="s">
        <v>1340</v>
      </c>
      <c r="B662">
        <v>109.26839094767401</v>
      </c>
      <c r="C662">
        <v>198.986946796756</v>
      </c>
      <c r="D662" s="63">
        <v>27.892264148733499</v>
      </c>
      <c r="E662">
        <v>1.2934659123919501</v>
      </c>
      <c r="F662" s="31">
        <f t="shared" si="56"/>
        <v>28.658751473134192</v>
      </c>
      <c r="G662" s="31">
        <f t="shared" si="57"/>
        <v>1.2934659123919501</v>
      </c>
      <c r="H662">
        <v>0.79782300207607004</v>
      </c>
      <c r="I662">
        <v>5.9519643599287998E-2</v>
      </c>
      <c r="J662" s="64">
        <v>0.62160922327235435</v>
      </c>
      <c r="K662" s="63">
        <v>34.974980910874002</v>
      </c>
      <c r="L662">
        <v>2.1210514168575698</v>
      </c>
      <c r="M662" s="32">
        <f t="shared" si="58"/>
        <v>35.936103299375347</v>
      </c>
      <c r="N662" s="92">
        <f t="shared" si="59"/>
        <v>2.1210514168575698</v>
      </c>
      <c r="O662" s="50">
        <v>1.25285223053762</v>
      </c>
      <c r="P662" s="50">
        <v>9.3561129525458003E-2</v>
      </c>
      <c r="Q662" s="77">
        <v>0.81207867214001073</v>
      </c>
      <c r="R662" s="61"/>
      <c r="Y662">
        <v>3995.4522734381899</v>
      </c>
      <c r="Z662">
        <v>39.250864945604697</v>
      </c>
      <c r="AA662">
        <v>41938.266425825801</v>
      </c>
      <c r="AB662">
        <v>937.89745195612204</v>
      </c>
      <c r="AC662">
        <v>446.05162023703099</v>
      </c>
      <c r="AD662">
        <v>27.196933555992</v>
      </c>
      <c r="AE662">
        <v>186253.22002302701</v>
      </c>
      <c r="AF662">
        <v>7027.0330616457404</v>
      </c>
      <c r="AG662">
        <v>9.2868713301499997E-3</v>
      </c>
      <c r="AH662">
        <v>2.5127241981109999E-3</v>
      </c>
      <c r="AI662">
        <v>235.67237918958</v>
      </c>
      <c r="AJ662">
        <v>13.635024619658401</v>
      </c>
      <c r="AK662">
        <v>1.2947183176321599</v>
      </c>
      <c r="AL662">
        <v>0.14316283140748001</v>
      </c>
      <c r="AM662">
        <v>0.35338250717018099</v>
      </c>
      <c r="AN662">
        <v>2.7437131605447002E-2</v>
      </c>
      <c r="AO662">
        <v>0.206236590264057</v>
      </c>
      <c r="AP662">
        <v>2.0671915823674999E-2</v>
      </c>
      <c r="AQ662">
        <v>0.41685589943667301</v>
      </c>
      <c r="AR662">
        <v>4.7013696333345997E-2</v>
      </c>
      <c r="AS662">
        <v>29.5077378406741</v>
      </c>
      <c r="AT662">
        <v>0.34106885511981599</v>
      </c>
      <c r="AU662">
        <v>4.3893878800904798</v>
      </c>
      <c r="AV662">
        <v>4.6495523774042001E-2</v>
      </c>
      <c r="AW662">
        <v>2.1459304611459E-2</v>
      </c>
      <c r="AX662">
        <v>1.2573182778349999E-3</v>
      </c>
    </row>
    <row r="663" spans="1:51" s="56" customFormat="1" x14ac:dyDescent="0.25">
      <c r="A663" s="56" t="s">
        <v>1341</v>
      </c>
      <c r="B663" s="56">
        <v>235.183477019024</v>
      </c>
      <c r="C663" s="56">
        <v>250.75482307189199</v>
      </c>
      <c r="D663" s="83">
        <v>88.586983758510002</v>
      </c>
      <c r="E663" s="56">
        <v>4.8557652014977499</v>
      </c>
      <c r="F663" s="57">
        <f t="shared" si="56"/>
        <v>91.021379180685557</v>
      </c>
      <c r="G663" s="57">
        <f t="shared" si="57"/>
        <v>4.8557652014977499</v>
      </c>
      <c r="H663" s="56">
        <v>1.3623474696162701</v>
      </c>
      <c r="I663" s="56">
        <v>8.2237407245885005E-2</v>
      </c>
      <c r="J663" s="84">
        <v>0.90804264151184955</v>
      </c>
      <c r="K663" s="83">
        <v>64.876806859465205</v>
      </c>
      <c r="L663" s="56">
        <v>2.6940050584705002</v>
      </c>
      <c r="M663" s="58">
        <f t="shared" si="58"/>
        <v>66.659639900203857</v>
      </c>
      <c r="N663" s="112">
        <f t="shared" si="59"/>
        <v>2.6940050584705002</v>
      </c>
      <c r="O663" s="60">
        <v>0.73312122890625198</v>
      </c>
      <c r="P663" s="60">
        <v>4.5173958721812998E-2</v>
      </c>
      <c r="Q663" s="106">
        <v>0.67390175173585476</v>
      </c>
      <c r="R663" s="62" t="s">
        <v>337</v>
      </c>
      <c r="Y663" s="56">
        <v>5081.3609309636104</v>
      </c>
      <c r="Z663" s="56">
        <v>51.615617960926002</v>
      </c>
      <c r="AA663" s="56">
        <v>44479.316591679002</v>
      </c>
      <c r="AB663" s="56">
        <v>975.34696043439499</v>
      </c>
      <c r="AC663" s="56">
        <v>315.09651080603601</v>
      </c>
      <c r="AD663" s="56">
        <v>19.734405733502999</v>
      </c>
      <c r="AE663" s="56">
        <v>343442.48195504298</v>
      </c>
      <c r="AF663" s="56">
        <v>13376.0578558622</v>
      </c>
      <c r="AG663" s="56">
        <v>3.8396325061296501</v>
      </c>
      <c r="AH663" s="56">
        <v>0.48536498380043103</v>
      </c>
      <c r="AI663" s="56">
        <v>294.77967182968302</v>
      </c>
      <c r="AJ663" s="56">
        <v>16.848617383224099</v>
      </c>
      <c r="AK663" s="56">
        <v>1.52473018447399</v>
      </c>
      <c r="AL663" s="56">
        <v>0.19481971981322799</v>
      </c>
      <c r="AM663" s="56">
        <v>168.322653452781</v>
      </c>
      <c r="AN663" s="56">
        <v>41.554479148460601</v>
      </c>
      <c r="AO663" s="56">
        <v>76.800121090179303</v>
      </c>
      <c r="AP663" s="56">
        <v>18.994662143326298</v>
      </c>
      <c r="AQ663" s="56">
        <v>12.551327136694599</v>
      </c>
      <c r="AR663" s="56">
        <v>3.0272933448374002</v>
      </c>
      <c r="AS663" s="56">
        <v>110.73413062118701</v>
      </c>
      <c r="AT663" s="56">
        <v>0.99732559239680296</v>
      </c>
      <c r="AU663" s="56">
        <v>21.572430692712299</v>
      </c>
      <c r="AV663" s="56">
        <v>0.17898089349782501</v>
      </c>
      <c r="AW663" s="56">
        <v>3.3261303351661997E-2</v>
      </c>
      <c r="AX663" s="56">
        <v>1.9731940983870001E-3</v>
      </c>
      <c r="AY663"/>
    </row>
    <row r="664" spans="1:51" s="56" customFormat="1" x14ac:dyDescent="0.25">
      <c r="A664" s="56" t="s">
        <v>1342</v>
      </c>
      <c r="B664" s="56">
        <v>139.906085517142</v>
      </c>
      <c r="C664" s="56">
        <v>435.868543923922</v>
      </c>
      <c r="D664" s="83">
        <v>11.251555063022799</v>
      </c>
      <c r="E664" s="56">
        <v>1.36640717321889</v>
      </c>
      <c r="F664" s="57">
        <f t="shared" si="56"/>
        <v>11.560750985218847</v>
      </c>
      <c r="G664" s="57">
        <f t="shared" si="57"/>
        <v>1.36640717321889</v>
      </c>
      <c r="H664" s="56">
        <v>0.46750854440990602</v>
      </c>
      <c r="I664" s="56">
        <v>3.9412026069066998E-2</v>
      </c>
      <c r="J664" s="84">
        <v>0.69417924598827396</v>
      </c>
      <c r="K664" s="83">
        <v>24.161383622558699</v>
      </c>
      <c r="L664" s="56">
        <v>2.1671555657952699</v>
      </c>
      <c r="M664" s="58">
        <f t="shared" si="58"/>
        <v>24.825345292644727</v>
      </c>
      <c r="N664" s="112">
        <f t="shared" si="59"/>
        <v>2.1671555657952699</v>
      </c>
      <c r="O664" s="60">
        <v>2.13411660045676</v>
      </c>
      <c r="P664" s="60">
        <v>0.20551054684255399</v>
      </c>
      <c r="Q664" s="106">
        <v>0.93143449102940323</v>
      </c>
      <c r="R664" s="62" t="s">
        <v>337</v>
      </c>
      <c r="Y664" s="56">
        <v>5889.9223263201802</v>
      </c>
      <c r="Z664" s="56">
        <v>53.874078964535002</v>
      </c>
      <c r="AA664" s="56">
        <v>34553.621007556103</v>
      </c>
      <c r="AB664" s="56">
        <v>736.52830886959896</v>
      </c>
      <c r="AC664" s="56">
        <v>292.16721498583001</v>
      </c>
      <c r="AD664" s="56">
        <v>17.9685745849706</v>
      </c>
      <c r="AE664" s="56">
        <v>205360.233591469</v>
      </c>
      <c r="AF664" s="56">
        <v>7621.1490833538101</v>
      </c>
      <c r="AG664" s="56">
        <v>0.60962102568589305</v>
      </c>
      <c r="AH664" s="56">
        <v>3.4152578006471E-2</v>
      </c>
      <c r="AI664" s="56">
        <v>264.18934345730798</v>
      </c>
      <c r="AJ664" s="56">
        <v>14.835452466649899</v>
      </c>
      <c r="AK664" s="56">
        <v>2.8086749855992199</v>
      </c>
      <c r="AL664" s="56">
        <v>0.60599024390410605</v>
      </c>
      <c r="AM664" s="56">
        <v>154.97506668181501</v>
      </c>
      <c r="AN664" s="56">
        <v>2.7072080544262702</v>
      </c>
      <c r="AO664" s="56">
        <v>73.994316082599099</v>
      </c>
      <c r="AP664" s="56">
        <v>1.5381783123051</v>
      </c>
      <c r="AQ664" s="56">
        <v>11.840655295623501</v>
      </c>
      <c r="AR664" s="56">
        <v>0.26239937392930601</v>
      </c>
      <c r="AS664" s="56">
        <v>30.671397813091001</v>
      </c>
      <c r="AT664" s="56">
        <v>0.28842220329547602</v>
      </c>
      <c r="AU664" s="56">
        <v>4.1642356872723196</v>
      </c>
      <c r="AV664" s="56">
        <v>3.7067734928605003E-2</v>
      </c>
      <c r="AW664" s="56">
        <v>5.0257937887921003E-2</v>
      </c>
      <c r="AX664" s="56">
        <v>1.174337991519E-2</v>
      </c>
    </row>
    <row r="665" spans="1:51" x14ac:dyDescent="0.25">
      <c r="A665" t="s">
        <v>1343</v>
      </c>
      <c r="B665">
        <v>65.859283830132796</v>
      </c>
      <c r="C665">
        <v>158.01265236355701</v>
      </c>
      <c r="D665" s="63">
        <v>19.1237369580641</v>
      </c>
      <c r="E665">
        <v>0.96711793444554195</v>
      </c>
      <c r="F665" s="31">
        <f t="shared" si="56"/>
        <v>19.649262669973535</v>
      </c>
      <c r="G665" s="31">
        <f t="shared" si="57"/>
        <v>0.96711793444554195</v>
      </c>
      <c r="H665">
        <v>0.60530579259658202</v>
      </c>
      <c r="I665">
        <v>5.8717216113671998E-2</v>
      </c>
      <c r="J665" s="64">
        <v>0.52133399934976343</v>
      </c>
      <c r="K665" s="63">
        <v>31.568143623522701</v>
      </c>
      <c r="L665">
        <v>2.51759774378908</v>
      </c>
      <c r="M665" s="32">
        <f t="shared" si="58"/>
        <v>32.435645157756859</v>
      </c>
      <c r="N665" s="92">
        <f t="shared" si="59"/>
        <v>2.51759774378908</v>
      </c>
      <c r="O665" s="50">
        <v>1.65373483325218</v>
      </c>
      <c r="P665" s="50">
        <v>0.16300885733453399</v>
      </c>
      <c r="Q665" s="77">
        <v>0.80908093563713335</v>
      </c>
      <c r="R665" s="61"/>
      <c r="Y665">
        <v>6627.3280754016696</v>
      </c>
      <c r="Z665">
        <v>71.643657702026005</v>
      </c>
      <c r="AA665">
        <v>36733.367901396698</v>
      </c>
      <c r="AB665">
        <v>804.33137568031998</v>
      </c>
      <c r="AC665">
        <v>214.157348452641</v>
      </c>
      <c r="AD665">
        <v>13.8951268983242</v>
      </c>
      <c r="AE665">
        <v>200604.70994415099</v>
      </c>
      <c r="AF665">
        <v>7434.5295787898103</v>
      </c>
      <c r="AG665">
        <v>0.15931905278226299</v>
      </c>
      <c r="AH665">
        <v>1.6107428835625999E-2</v>
      </c>
      <c r="AI665">
        <v>219.738207685867</v>
      </c>
      <c r="AJ665">
        <v>12.9820187272287</v>
      </c>
      <c r="AK665">
        <v>1.31252906546179</v>
      </c>
      <c r="AL665">
        <v>0.14223564515356699</v>
      </c>
      <c r="AM665">
        <v>4.7355367226287299</v>
      </c>
      <c r="AN665">
        <v>0.29004715258222602</v>
      </c>
      <c r="AO665">
        <v>2.6164603425741002</v>
      </c>
      <c r="AP665">
        <v>0.17542663286457</v>
      </c>
      <c r="AQ665">
        <v>0.84255773882262897</v>
      </c>
      <c r="AR665">
        <v>6.7666380987284003E-2</v>
      </c>
      <c r="AS665">
        <v>20.149635089165901</v>
      </c>
      <c r="AT665">
        <v>0.22618550774315899</v>
      </c>
      <c r="AU665">
        <v>2.6776137612978999</v>
      </c>
      <c r="AV665">
        <v>2.6836657297546002E-2</v>
      </c>
      <c r="AW665">
        <v>1.9095748294004001E-2</v>
      </c>
      <c r="AX665">
        <v>1.1029815740470001E-3</v>
      </c>
    </row>
    <row r="666" spans="1:51" x14ac:dyDescent="0.25">
      <c r="A666" t="s">
        <v>1344</v>
      </c>
      <c r="B666">
        <v>9120.9945439950807</v>
      </c>
      <c r="C666">
        <v>46772.374863358098</v>
      </c>
      <c r="D666" s="63">
        <v>9.8626443075335996E-2</v>
      </c>
      <c r="E666">
        <v>7.3365052279937004E-2</v>
      </c>
      <c r="F666" s="31">
        <f t="shared" si="56"/>
        <v>0.10133672568505395</v>
      </c>
      <c r="G666" s="31">
        <f t="shared" si="57"/>
        <v>7.3365052279937004E-2</v>
      </c>
      <c r="H666">
        <v>0.28413176346925101</v>
      </c>
      <c r="I666">
        <v>2.5888009139397001E-2</v>
      </c>
      <c r="J666" s="64">
        <v>0.12248502801033385</v>
      </c>
      <c r="K666" s="63">
        <v>0.34714985798325898</v>
      </c>
      <c r="L666">
        <v>0.198919143400443</v>
      </c>
      <c r="M666" s="32">
        <f t="shared" si="58"/>
        <v>0.35668963447443175</v>
      </c>
      <c r="N666" s="92">
        <f t="shared" si="59"/>
        <v>0.198919143400443</v>
      </c>
      <c r="O666" s="50">
        <v>3.5198927716444501</v>
      </c>
      <c r="P666" s="50">
        <v>0.12939708393597901</v>
      </c>
      <c r="Q666" s="77">
        <v>6.4155732408594054E-2</v>
      </c>
      <c r="R666" s="61"/>
      <c r="Y666">
        <v>5252.1003281401199</v>
      </c>
      <c r="Z666">
        <v>51.333935853841602</v>
      </c>
      <c r="AA666">
        <v>35824.786685205399</v>
      </c>
      <c r="AB666">
        <v>812.15537428902996</v>
      </c>
      <c r="AC666">
        <v>255.47990671822899</v>
      </c>
      <c r="AD666">
        <v>15.983101052799899</v>
      </c>
      <c r="AE666">
        <v>201884.08355831401</v>
      </c>
      <c r="AF666">
        <v>7612.7093884493997</v>
      </c>
      <c r="AG666">
        <v>7.3924034611935002E-2</v>
      </c>
      <c r="AH666">
        <v>7.2657449138120002E-3</v>
      </c>
      <c r="AI666">
        <v>239.55270933817599</v>
      </c>
      <c r="AJ666">
        <v>13.9050379560453</v>
      </c>
      <c r="AK666">
        <v>156.47134111091401</v>
      </c>
      <c r="AL666">
        <v>37.722221324696001</v>
      </c>
      <c r="AM666">
        <v>2.1786469071900298</v>
      </c>
      <c r="AN666">
        <v>0.20762232193316599</v>
      </c>
      <c r="AO666">
        <v>1.19982726565526</v>
      </c>
      <c r="AP666">
        <v>0.101061992654017</v>
      </c>
      <c r="AQ666">
        <v>0.74164962872834195</v>
      </c>
      <c r="AR666">
        <v>5.3458101091546001E-2</v>
      </c>
      <c r="AS666">
        <v>27.0852244374062</v>
      </c>
      <c r="AT666">
        <v>0.31607155375545598</v>
      </c>
      <c r="AU666">
        <v>3.8418260127778101</v>
      </c>
      <c r="AV666">
        <v>4.5627466556097E-2</v>
      </c>
      <c r="AW666">
        <v>5.2558672991367796</v>
      </c>
      <c r="AX666">
        <v>1.3003598099992399</v>
      </c>
    </row>
    <row r="667" spans="1:51" x14ac:dyDescent="0.25">
      <c r="A667" t="s">
        <v>1345</v>
      </c>
      <c r="B667">
        <v>432.26365207858498</v>
      </c>
      <c r="C667">
        <v>1965.73005322975</v>
      </c>
      <c r="D667" s="63">
        <v>2.6834904928100798</v>
      </c>
      <c r="E667">
        <v>0.421808696029362</v>
      </c>
      <c r="F667" s="31">
        <f t="shared" si="56"/>
        <v>2.7572335721427805</v>
      </c>
      <c r="G667" s="31">
        <f t="shared" si="57"/>
        <v>0.421808696029362</v>
      </c>
      <c r="H667">
        <v>0.32176878080134802</v>
      </c>
      <c r="I667">
        <v>3.5639720240481003E-2</v>
      </c>
      <c r="J667" s="64">
        <v>0.70465236426813105</v>
      </c>
      <c r="K667" s="63">
        <v>8.3432593202394703</v>
      </c>
      <c r="L667">
        <v>1.27191622058099</v>
      </c>
      <c r="M667" s="32">
        <f t="shared" si="58"/>
        <v>8.5725344511162831</v>
      </c>
      <c r="N667" s="92">
        <f t="shared" si="59"/>
        <v>1.27191622058099</v>
      </c>
      <c r="O667" s="50">
        <v>3.1108054079062999</v>
      </c>
      <c r="P667" s="50">
        <v>0.34290600711474101</v>
      </c>
      <c r="Q667" s="77">
        <v>0.72306857028387428</v>
      </c>
      <c r="R667" s="61"/>
      <c r="Y667">
        <v>4245.76244814663</v>
      </c>
      <c r="Z667">
        <v>45.199633368226202</v>
      </c>
      <c r="AA667">
        <v>40561.236120868198</v>
      </c>
      <c r="AB667">
        <v>905.51219847537004</v>
      </c>
      <c r="AC667">
        <v>353.81814507299202</v>
      </c>
      <c r="AD667">
        <v>21.635084419310601</v>
      </c>
      <c r="AE667">
        <v>188925.787013186</v>
      </c>
      <c r="AF667">
        <v>7106.0490166446398</v>
      </c>
      <c r="AG667">
        <v>0.28204461333825998</v>
      </c>
      <c r="AH667">
        <v>1.4095789468762001E-2</v>
      </c>
      <c r="AI667">
        <v>236.83491230691899</v>
      </c>
      <c r="AJ667">
        <v>13.785170884765</v>
      </c>
      <c r="AK667">
        <v>8.6784350514373703</v>
      </c>
      <c r="AL667">
        <v>0.426960501237721</v>
      </c>
      <c r="AM667">
        <v>0.56974213205587598</v>
      </c>
      <c r="AN667">
        <v>9.5766814521208998E-2</v>
      </c>
      <c r="AO667">
        <v>0.28834963861282797</v>
      </c>
      <c r="AP667">
        <v>4.4135162376492003E-2</v>
      </c>
      <c r="AQ667">
        <v>0.42659962376521399</v>
      </c>
      <c r="AR667">
        <v>3.4582269993666002E-2</v>
      </c>
      <c r="AS667">
        <v>28.873643169368499</v>
      </c>
      <c r="AT667">
        <v>0.34467188865790999</v>
      </c>
      <c r="AU667">
        <v>4.1795030838284797</v>
      </c>
      <c r="AV667">
        <v>4.9683711210048997E-2</v>
      </c>
      <c r="AW667">
        <v>0.21244746756107899</v>
      </c>
      <c r="AX667">
        <v>9.1186206884020002E-2</v>
      </c>
    </row>
    <row r="668" spans="1:51" x14ac:dyDescent="0.25">
      <c r="A668" t="s">
        <v>1346</v>
      </c>
      <c r="B668">
        <v>93.1718374472769</v>
      </c>
      <c r="C668">
        <v>205.766970551752</v>
      </c>
      <c r="D668" s="63">
        <v>24.286127925240098</v>
      </c>
      <c r="E668">
        <v>1.0793218463202701</v>
      </c>
      <c r="F668" s="31">
        <f t="shared" si="56"/>
        <v>24.953517604120488</v>
      </c>
      <c r="G668" s="31">
        <f t="shared" si="57"/>
        <v>1.0793218463202701</v>
      </c>
      <c r="H668">
        <v>0.65922974702033899</v>
      </c>
      <c r="I668">
        <v>5.1589704549681002E-2</v>
      </c>
      <c r="J668" s="64">
        <v>0.56789290756404853</v>
      </c>
      <c r="K668" s="63">
        <v>36.690916494804398</v>
      </c>
      <c r="L668">
        <v>2.4086000715561</v>
      </c>
      <c r="M668" s="32">
        <f t="shared" si="58"/>
        <v>37.699193279505252</v>
      </c>
      <c r="N668" s="92">
        <f t="shared" si="59"/>
        <v>2.4086000715561</v>
      </c>
      <c r="O668" s="50">
        <v>1.5130587402357101</v>
      </c>
      <c r="P668" s="50">
        <v>0.11833376476471701</v>
      </c>
      <c r="Q668" s="77">
        <v>0.83936961106667407</v>
      </c>
      <c r="R668" s="61"/>
      <c r="Y668">
        <v>4360.9059015393404</v>
      </c>
      <c r="Z668">
        <v>45.781513089678199</v>
      </c>
      <c r="AA668">
        <v>39242.094336864597</v>
      </c>
      <c r="AB668">
        <v>876.37204073315002</v>
      </c>
      <c r="AC668">
        <v>367.790482527167</v>
      </c>
      <c r="AD668">
        <v>22.810938908702099</v>
      </c>
      <c r="AE668">
        <v>190910.843039987</v>
      </c>
      <c r="AF668">
        <v>7138.0681674012403</v>
      </c>
      <c r="AG668">
        <v>1.5248209235252001E-2</v>
      </c>
      <c r="AH668">
        <v>3.2067544649600002E-3</v>
      </c>
      <c r="AI668">
        <v>237.85437674892199</v>
      </c>
      <c r="AJ668">
        <v>13.6305566246807</v>
      </c>
      <c r="AK668">
        <v>1.3420006854726201</v>
      </c>
      <c r="AL668">
        <v>0.13309992272193499</v>
      </c>
      <c r="AM668">
        <v>0.68552542131036498</v>
      </c>
      <c r="AN668">
        <v>0.15144628471459701</v>
      </c>
      <c r="AO668">
        <v>0.38166876482085399</v>
      </c>
      <c r="AP668">
        <v>2.8242760803791001E-2</v>
      </c>
      <c r="AQ668">
        <v>0.50185081898665795</v>
      </c>
      <c r="AR668">
        <v>3.8403520824378E-2</v>
      </c>
      <c r="AS668">
        <v>27.5228101825777</v>
      </c>
      <c r="AT668">
        <v>0.28491174463483399</v>
      </c>
      <c r="AU668">
        <v>3.8903149291439698</v>
      </c>
      <c r="AV668">
        <v>3.763556922077E-2</v>
      </c>
      <c r="AW668">
        <v>2.1979240741393E-2</v>
      </c>
      <c r="AX668">
        <v>1.161709544845E-3</v>
      </c>
    </row>
    <row r="669" spans="1:51" x14ac:dyDescent="0.25">
      <c r="A669" t="s">
        <v>1347</v>
      </c>
      <c r="B669">
        <v>115.38638569155</v>
      </c>
      <c r="C669">
        <v>278.712185472481</v>
      </c>
      <c r="D669" s="63">
        <v>17.935227077190198</v>
      </c>
      <c r="E669">
        <v>0.68685274179385003</v>
      </c>
      <c r="F669" s="31">
        <f t="shared" si="56"/>
        <v>18.428092200710072</v>
      </c>
      <c r="G669" s="31">
        <f t="shared" si="57"/>
        <v>0.68685274179385003</v>
      </c>
      <c r="H669">
        <v>0.60339322962072195</v>
      </c>
      <c r="I669">
        <v>4.1877173973866998E-2</v>
      </c>
      <c r="J669" s="64">
        <v>0.55179762035709812</v>
      </c>
      <c r="K669" s="63">
        <v>29.612619476351899</v>
      </c>
      <c r="L669">
        <v>1.74775170323319</v>
      </c>
      <c r="M669" s="32">
        <f t="shared" si="58"/>
        <v>30.426382652761351</v>
      </c>
      <c r="N669" s="92">
        <f t="shared" si="59"/>
        <v>1.74775170323319</v>
      </c>
      <c r="O669" s="50">
        <v>1.6568174574651</v>
      </c>
      <c r="P669" s="50">
        <v>0.114947293056825</v>
      </c>
      <c r="Q669" s="77">
        <v>0.8507046793978138</v>
      </c>
      <c r="R669" s="61"/>
      <c r="Y669">
        <v>4547.3119698501296</v>
      </c>
      <c r="Z669">
        <v>43.420771910561001</v>
      </c>
      <c r="AA669">
        <v>38618.816048505003</v>
      </c>
      <c r="AB669">
        <v>825.59846265797603</v>
      </c>
      <c r="AC669">
        <v>344.91264645400901</v>
      </c>
      <c r="AD669">
        <v>20.605811867145601</v>
      </c>
      <c r="AE669">
        <v>194739.682457302</v>
      </c>
      <c r="AF669">
        <v>7247.16785134984</v>
      </c>
      <c r="AG669">
        <v>4.9334497403399E-2</v>
      </c>
      <c r="AH669">
        <v>5.8049890562990002E-3</v>
      </c>
      <c r="AI669">
        <v>242.79306299108401</v>
      </c>
      <c r="AJ669">
        <v>13.7357393387413</v>
      </c>
      <c r="AK669">
        <v>1.6877790206888199</v>
      </c>
      <c r="AL669">
        <v>0.184563914945335</v>
      </c>
      <c r="AM669">
        <v>5.6094704530877397</v>
      </c>
      <c r="AN669">
        <v>1.1442275048599</v>
      </c>
      <c r="AO669">
        <v>3.3301125202464199</v>
      </c>
      <c r="AP669">
        <v>0.65758762780231494</v>
      </c>
      <c r="AQ669">
        <v>1.2359178015790699</v>
      </c>
      <c r="AR669">
        <v>0.14854839009011001</v>
      </c>
      <c r="AS669">
        <v>28.2257054718105</v>
      </c>
      <c r="AT669">
        <v>0.27149468445175701</v>
      </c>
      <c r="AU669">
        <v>3.9251903383734601</v>
      </c>
      <c r="AV669">
        <v>3.2077000971817003E-2</v>
      </c>
      <c r="AW669">
        <v>3.0020929716985001E-2</v>
      </c>
      <c r="AX669">
        <v>1.2316093696919999E-3</v>
      </c>
    </row>
    <row r="670" spans="1:51" x14ac:dyDescent="0.25">
      <c r="A670" t="s">
        <v>1348</v>
      </c>
      <c r="B670">
        <v>115.592665459206</v>
      </c>
      <c r="C670">
        <v>204.156225792144</v>
      </c>
      <c r="D670" s="63">
        <v>31.774522018051801</v>
      </c>
      <c r="E670">
        <v>1.6913020657861599</v>
      </c>
      <c r="F670" s="31">
        <f t="shared" si="56"/>
        <v>32.647694889062109</v>
      </c>
      <c r="G670" s="31">
        <f t="shared" si="57"/>
        <v>1.6913020657861599</v>
      </c>
      <c r="H670">
        <v>0.825883119775217</v>
      </c>
      <c r="I670">
        <v>6.0282161038266002E-2</v>
      </c>
      <c r="J670" s="64">
        <v>0.72924243064223115</v>
      </c>
      <c r="K670" s="63">
        <v>38.59902802709</v>
      </c>
      <c r="L670">
        <v>2.28125306618408</v>
      </c>
      <c r="M670" s="32">
        <f t="shared" si="58"/>
        <v>39.659740257520205</v>
      </c>
      <c r="N670" s="92">
        <f t="shared" si="59"/>
        <v>2.28125306618408</v>
      </c>
      <c r="O670" s="50">
        <v>1.2132244343710401</v>
      </c>
      <c r="P670" s="50">
        <v>8.8521786471725997E-2</v>
      </c>
      <c r="Q670" s="77">
        <v>0.81000570058851462</v>
      </c>
      <c r="R670" s="61"/>
      <c r="Y670">
        <v>3545.2092510274902</v>
      </c>
      <c r="Z670">
        <v>32.427402698022</v>
      </c>
      <c r="AA670">
        <v>45057.385161530401</v>
      </c>
      <c r="AB670">
        <v>964.502674187857</v>
      </c>
      <c r="AC670">
        <v>421.966405188907</v>
      </c>
      <c r="AD670">
        <v>25.335051472055401</v>
      </c>
      <c r="AE670">
        <v>177640.020823333</v>
      </c>
      <c r="AF670">
        <v>6576.2166803169202</v>
      </c>
      <c r="AG670">
        <v>4.4619105745457001E-2</v>
      </c>
      <c r="AH670">
        <v>5.5624832917770001E-3</v>
      </c>
      <c r="AI670">
        <v>201.87249969116101</v>
      </c>
      <c r="AJ670">
        <v>11.7850649662647</v>
      </c>
      <c r="AK670">
        <v>1.30020259186639</v>
      </c>
      <c r="AL670">
        <v>0.13701000117496101</v>
      </c>
      <c r="AM670">
        <v>0.39055873781561701</v>
      </c>
      <c r="AN670">
        <v>2.9191164997076E-2</v>
      </c>
      <c r="AO670">
        <v>0.248450480531205</v>
      </c>
      <c r="AP670">
        <v>2.2912893203820998E-2</v>
      </c>
      <c r="AQ670">
        <v>0.348992004683226</v>
      </c>
      <c r="AR670">
        <v>3.1365204165435E-2</v>
      </c>
      <c r="AS670">
        <v>30.312831597824101</v>
      </c>
      <c r="AT670">
        <v>0.476113236274742</v>
      </c>
      <c r="AU670">
        <v>5.1841405439645003</v>
      </c>
      <c r="AV670">
        <v>9.8785843665553E-2</v>
      </c>
      <c r="AW670">
        <v>2.2383261159570001E-2</v>
      </c>
      <c r="AX670">
        <v>1.411980197242E-3</v>
      </c>
    </row>
    <row r="671" spans="1:51" x14ac:dyDescent="0.25">
      <c r="A671" t="s">
        <v>1349</v>
      </c>
      <c r="B671">
        <v>96.880585578456007</v>
      </c>
      <c r="C671">
        <v>194.019670229025</v>
      </c>
      <c r="D671" s="63">
        <v>26.787771103437102</v>
      </c>
      <c r="E671">
        <v>1.3309471876166901</v>
      </c>
      <c r="F671" s="31">
        <f t="shared" si="56"/>
        <v>27.523906645903061</v>
      </c>
      <c r="G671" s="31">
        <f t="shared" si="57"/>
        <v>1.3309471876166901</v>
      </c>
      <c r="H671">
        <v>0.72770068798495002</v>
      </c>
      <c r="I671">
        <v>6.4505563433953E-2</v>
      </c>
      <c r="J671" s="64">
        <v>0.56050547107065152</v>
      </c>
      <c r="K671" s="63">
        <v>36.728225099954102</v>
      </c>
      <c r="L671">
        <v>2.3699971779641098</v>
      </c>
      <c r="M671" s="32">
        <f t="shared" si="58"/>
        <v>37.737527135698961</v>
      </c>
      <c r="N671" s="92">
        <f t="shared" si="59"/>
        <v>2.3699971779641098</v>
      </c>
      <c r="O671" s="50">
        <v>1.36968892613642</v>
      </c>
      <c r="P671" s="50">
        <v>0.120787135143944</v>
      </c>
      <c r="Q671" s="77">
        <v>0.73172711941843094</v>
      </c>
      <c r="R671" s="61"/>
      <c r="Y671">
        <v>3740.1745802784999</v>
      </c>
      <c r="Z671">
        <v>40.498348996440797</v>
      </c>
      <c r="AA671">
        <v>44075.498039085403</v>
      </c>
      <c r="AB671">
        <v>1178.7458117722999</v>
      </c>
      <c r="AC671">
        <v>412.40567993112199</v>
      </c>
      <c r="AD671">
        <v>24.511866127126201</v>
      </c>
      <c r="AE671">
        <v>178377.50035116199</v>
      </c>
      <c r="AF671">
        <v>8601.1954490723492</v>
      </c>
      <c r="AG671">
        <v>0.52498415294524003</v>
      </c>
      <c r="AH671">
        <v>1.9076394820570001E-2</v>
      </c>
      <c r="AI671">
        <v>197.72491404824001</v>
      </c>
      <c r="AJ671">
        <v>21.771002216597601</v>
      </c>
      <c r="AK671">
        <v>1.20751726484713</v>
      </c>
      <c r="AL671">
        <v>0.153461553326593</v>
      </c>
      <c r="AM671">
        <v>1.00918242036749</v>
      </c>
      <c r="AN671">
        <v>0.355520446446845</v>
      </c>
      <c r="AO671">
        <v>0.61139540670563597</v>
      </c>
      <c r="AP671">
        <v>0.20811917264510499</v>
      </c>
      <c r="AQ671">
        <v>0.44197016919376497</v>
      </c>
      <c r="AR671">
        <v>4.9737739779056003E-2</v>
      </c>
      <c r="AS671">
        <v>25.277341897395001</v>
      </c>
      <c r="AT671">
        <v>0.27441959062953403</v>
      </c>
      <c r="AU671">
        <v>3.9599129436388099</v>
      </c>
      <c r="AV671">
        <v>4.0098679971151997E-2</v>
      </c>
      <c r="AW671">
        <v>2.0267800937117001E-2</v>
      </c>
      <c r="AX671">
        <v>1.116879962912E-3</v>
      </c>
    </row>
    <row r="672" spans="1:51" x14ac:dyDescent="0.25">
      <c r="A672" t="s">
        <v>1350</v>
      </c>
      <c r="B672">
        <v>102.51078237422099</v>
      </c>
      <c r="C672">
        <v>184.41387541020799</v>
      </c>
      <c r="D672" s="63">
        <v>28.839234414651798</v>
      </c>
      <c r="E672">
        <v>1.3527929280261599</v>
      </c>
      <c r="F672" s="31">
        <f t="shared" si="56"/>
        <v>29.631744750362735</v>
      </c>
      <c r="G672" s="31">
        <f t="shared" si="57"/>
        <v>1.3527929280261599</v>
      </c>
      <c r="H672">
        <v>0.80866942009809095</v>
      </c>
      <c r="I672">
        <v>6.241838610218E-2</v>
      </c>
      <c r="J672" s="64">
        <v>0.60772357274412558</v>
      </c>
      <c r="K672" s="63">
        <v>35.670866073903802</v>
      </c>
      <c r="L672">
        <v>2.2408861581193098</v>
      </c>
      <c r="M672" s="32">
        <f t="shared" si="58"/>
        <v>36.651111583922159</v>
      </c>
      <c r="N672" s="92">
        <f t="shared" si="59"/>
        <v>2.2408861581193098</v>
      </c>
      <c r="O672" s="50">
        <v>1.2393369365284399</v>
      </c>
      <c r="P672" s="50">
        <v>9.5801417661035004E-2</v>
      </c>
      <c r="Q672" s="77">
        <v>0.81268753318361342</v>
      </c>
      <c r="R672" s="61"/>
      <c r="Y672">
        <v>3832.6581563056502</v>
      </c>
      <c r="Z672">
        <v>41.347480689433198</v>
      </c>
      <c r="AA672">
        <v>43647.984408391501</v>
      </c>
      <c r="AB672">
        <v>1171.1618361790199</v>
      </c>
      <c r="AC672">
        <v>423.67618326141798</v>
      </c>
      <c r="AD672">
        <v>25.161415352805601</v>
      </c>
      <c r="AE672">
        <v>180451.119375557</v>
      </c>
      <c r="AF672">
        <v>8674.4352890187602</v>
      </c>
      <c r="AG672">
        <v>1.049240477344E-2</v>
      </c>
      <c r="AH672">
        <v>2.6173574465660002E-3</v>
      </c>
      <c r="AI672">
        <v>213.29801552279099</v>
      </c>
      <c r="AJ672">
        <v>23.344154238608599</v>
      </c>
      <c r="AK672">
        <v>1.1991724484589401</v>
      </c>
      <c r="AL672">
        <v>0.133101806517164</v>
      </c>
      <c r="AM672">
        <v>4.2887901187747997E-2</v>
      </c>
      <c r="AN672">
        <v>9.2503466753499995E-3</v>
      </c>
      <c r="AO672">
        <v>4.8626254033954999E-2</v>
      </c>
      <c r="AP672">
        <v>9.7640143981099995E-3</v>
      </c>
      <c r="AQ672">
        <v>0.33727617683333699</v>
      </c>
      <c r="AR672">
        <v>2.7682476430854999E-2</v>
      </c>
      <c r="AS672">
        <v>26.146571970256002</v>
      </c>
      <c r="AT672">
        <v>0.257195993819614</v>
      </c>
      <c r="AU672">
        <v>4.02145353206775</v>
      </c>
      <c r="AV672">
        <v>4.0541270498997001E-2</v>
      </c>
      <c r="AW672">
        <v>1.9077461401904999E-2</v>
      </c>
      <c r="AX672">
        <v>8.9377957071399997E-4</v>
      </c>
    </row>
    <row r="673" spans="1:50" x14ac:dyDescent="0.25">
      <c r="A673" t="s">
        <v>1351</v>
      </c>
      <c r="B673">
        <v>116.94581141953699</v>
      </c>
      <c r="C673">
        <v>195.39738762495</v>
      </c>
      <c r="D673" s="63">
        <v>35.584625696869303</v>
      </c>
      <c r="E673">
        <v>1.6194353638871399</v>
      </c>
      <c r="F673" s="31">
        <f t="shared" si="56"/>
        <v>36.562501296883362</v>
      </c>
      <c r="G673" s="31">
        <f t="shared" si="57"/>
        <v>1.6194353638871399</v>
      </c>
      <c r="H673">
        <v>0.87357879304556996</v>
      </c>
      <c r="I673">
        <v>6.4032994933362994E-2</v>
      </c>
      <c r="J673" s="64">
        <v>0.6208682971278483</v>
      </c>
      <c r="K673" s="63">
        <v>40.710640203481603</v>
      </c>
      <c r="L673">
        <v>2.3884478990464402</v>
      </c>
      <c r="M673" s="32">
        <f t="shared" si="58"/>
        <v>41.829380135020031</v>
      </c>
      <c r="N673" s="92">
        <f t="shared" si="59"/>
        <v>2.3884478990464402</v>
      </c>
      <c r="O673" s="50">
        <v>1.1460991465353001</v>
      </c>
      <c r="P673" s="50">
        <v>8.3966749949682007E-2</v>
      </c>
      <c r="Q673" s="77">
        <v>0.80079745768962507</v>
      </c>
      <c r="R673" s="61"/>
      <c r="Y673">
        <v>4836.1462824809496</v>
      </c>
      <c r="Z673">
        <v>46.217211686510403</v>
      </c>
      <c r="AA673">
        <v>36644.837585175599</v>
      </c>
      <c r="AB673">
        <v>992.07973738909197</v>
      </c>
      <c r="AC673">
        <v>320.35033192597501</v>
      </c>
      <c r="AD673">
        <v>19.285408465521598</v>
      </c>
      <c r="AE673">
        <v>197321.92199441299</v>
      </c>
      <c r="AF673">
        <v>9480.9269541638205</v>
      </c>
      <c r="AG673">
        <v>1.5322891573768E-2</v>
      </c>
      <c r="AH673">
        <v>3.30975786974E-3</v>
      </c>
      <c r="AI673">
        <v>276.06836382406499</v>
      </c>
      <c r="AJ673">
        <v>30.1752995868958</v>
      </c>
      <c r="AK673">
        <v>1.5157760460713201</v>
      </c>
      <c r="AL673">
        <v>0.148199932199574</v>
      </c>
      <c r="AM673">
        <v>0.49271516378624303</v>
      </c>
      <c r="AN673">
        <v>9.6524296817416005E-2</v>
      </c>
      <c r="AO673">
        <v>0.32730573380955902</v>
      </c>
      <c r="AP673">
        <v>5.2542898709906999E-2</v>
      </c>
      <c r="AQ673">
        <v>0.56131226114244903</v>
      </c>
      <c r="AR673">
        <v>4.7652461961619E-2</v>
      </c>
      <c r="AS673">
        <v>38.760817319651402</v>
      </c>
      <c r="AT673">
        <v>0.34949259679837302</v>
      </c>
      <c r="AU673">
        <v>5.7634364987642801</v>
      </c>
      <c r="AV673">
        <v>5.9561247101373997E-2</v>
      </c>
      <c r="AW673">
        <v>2.2133420844810001E-2</v>
      </c>
      <c r="AX673">
        <v>1.008320467282E-3</v>
      </c>
    </row>
    <row r="674" spans="1:50" x14ac:dyDescent="0.25">
      <c r="A674" t="s">
        <v>1352</v>
      </c>
      <c r="B674">
        <v>1127.85887307645</v>
      </c>
      <c r="C674">
        <v>5441.6562544688604</v>
      </c>
      <c r="D674" s="63">
        <v>0.910079752342703</v>
      </c>
      <c r="E674">
        <v>0.28377468557034802</v>
      </c>
      <c r="F674" s="31">
        <f t="shared" si="56"/>
        <v>0.93508900188389088</v>
      </c>
      <c r="G674" s="31">
        <f t="shared" si="57"/>
        <v>0.28377468557034802</v>
      </c>
      <c r="H674">
        <v>0.30177743332242901</v>
      </c>
      <c r="I674">
        <v>1.9788088923834001E-2</v>
      </c>
      <c r="J674" s="64">
        <v>0.21029206900584496</v>
      </c>
      <c r="K674" s="63">
        <v>3.0172025565106999</v>
      </c>
      <c r="L674">
        <v>0.77604318837856801</v>
      </c>
      <c r="M674" s="32">
        <f t="shared" si="58"/>
        <v>3.1001161379389695</v>
      </c>
      <c r="N674" s="92">
        <f t="shared" si="59"/>
        <v>0.77604318837856801</v>
      </c>
      <c r="O674" s="50">
        <v>3.31320453261019</v>
      </c>
      <c r="P674" s="50">
        <v>0.15381345933558199</v>
      </c>
      <c r="Q674" s="77">
        <v>0.18049478924730403</v>
      </c>
      <c r="R674" s="61"/>
      <c r="Y674">
        <v>4084.7692343946801</v>
      </c>
      <c r="Z674">
        <v>43.397003016686298</v>
      </c>
      <c r="AA674">
        <v>47555.073773805198</v>
      </c>
      <c r="AB674">
        <v>1340.4781666163401</v>
      </c>
      <c r="AC674">
        <v>317.76152410713399</v>
      </c>
      <c r="AD674">
        <v>20.380527473742902</v>
      </c>
      <c r="AE674">
        <v>185845.68378394601</v>
      </c>
      <c r="AF674">
        <v>8947.1268122996607</v>
      </c>
      <c r="AG674">
        <v>12.545579803570501</v>
      </c>
      <c r="AH674">
        <v>0.80397575248833397</v>
      </c>
      <c r="AI674">
        <v>229.34220443858999</v>
      </c>
      <c r="AJ674">
        <v>25.471313260764301</v>
      </c>
      <c r="AK674">
        <v>28.588124973162699</v>
      </c>
      <c r="AL674">
        <v>6.9334322641163801</v>
      </c>
      <c r="AM674">
        <v>2.0790038184344</v>
      </c>
      <c r="AN674">
        <v>0.234837478452116</v>
      </c>
      <c r="AO674">
        <v>1.5226876576152699</v>
      </c>
      <c r="AP674">
        <v>0.13651871232239801</v>
      </c>
      <c r="AQ674">
        <v>1.08844405283096</v>
      </c>
      <c r="AR674">
        <v>8.1299395945939004E-2</v>
      </c>
      <c r="AS674">
        <v>30.946497078363901</v>
      </c>
      <c r="AT674">
        <v>0.30709258276714402</v>
      </c>
      <c r="AU674">
        <v>4.8524868095273304</v>
      </c>
      <c r="AV674">
        <v>5.6279837587081001E-2</v>
      </c>
      <c r="AW674">
        <v>0.71994589009208798</v>
      </c>
      <c r="AX674">
        <v>0.17299604010002301</v>
      </c>
    </row>
    <row r="675" spans="1:50" x14ac:dyDescent="0.25">
      <c r="A675" t="s">
        <v>1353</v>
      </c>
      <c r="B675">
        <v>156.536443493517</v>
      </c>
      <c r="C675">
        <v>337.85647349642898</v>
      </c>
      <c r="D675" s="63">
        <v>23.9850051606157</v>
      </c>
      <c r="E675">
        <v>1.0943461895442601</v>
      </c>
      <c r="F675" s="31">
        <f t="shared" si="56"/>
        <v>24.644119900576026</v>
      </c>
      <c r="G675" s="31">
        <f t="shared" si="57"/>
        <v>1.0943461895442601</v>
      </c>
      <c r="H675">
        <v>0.67300206695290699</v>
      </c>
      <c r="I675">
        <v>4.0777163943870001E-2</v>
      </c>
      <c r="J675" s="64">
        <v>0.75303349589419488</v>
      </c>
      <c r="K675" s="63">
        <v>35.542244591179603</v>
      </c>
      <c r="L675">
        <v>1.8086942604619101</v>
      </c>
      <c r="M675" s="32">
        <f t="shared" si="58"/>
        <v>36.518955546397102</v>
      </c>
      <c r="N675" s="92">
        <f t="shared" si="59"/>
        <v>1.8086942604619101</v>
      </c>
      <c r="O675" s="50">
        <v>1.4847375602444399</v>
      </c>
      <c r="P675" s="50">
        <v>9.0080775537914007E-2</v>
      </c>
      <c r="Q675" s="77">
        <v>0.83876034169091529</v>
      </c>
      <c r="R675" s="61"/>
      <c r="Y675">
        <v>4844.5234746543701</v>
      </c>
      <c r="Z675">
        <v>67.804068742210404</v>
      </c>
      <c r="AA675">
        <v>42839.8828518913</v>
      </c>
      <c r="AB675">
        <v>1177.9547718332699</v>
      </c>
      <c r="AC675">
        <v>3635.2947422819002</v>
      </c>
      <c r="AD675">
        <v>1476.5787779456</v>
      </c>
      <c r="AE675">
        <v>173649.57529118299</v>
      </c>
      <c r="AF675">
        <v>8395.3434619626405</v>
      </c>
      <c r="AG675">
        <v>2.5058742510673899</v>
      </c>
      <c r="AH675">
        <v>0.62666471770679599</v>
      </c>
      <c r="AI675">
        <v>238.50345810761999</v>
      </c>
      <c r="AJ675">
        <v>26.0402854038702</v>
      </c>
      <c r="AK675">
        <v>1.72215621608518</v>
      </c>
      <c r="AL675">
        <v>0.22186692152976201</v>
      </c>
      <c r="AM675">
        <v>37.551454299354802</v>
      </c>
      <c r="AN675">
        <v>6.7976946293473901</v>
      </c>
      <c r="AO675">
        <v>15.9868332649013</v>
      </c>
      <c r="AP675">
        <v>2.4861357693406498</v>
      </c>
      <c r="AQ675">
        <v>2.6995520529727601</v>
      </c>
      <c r="AR675">
        <v>0.44511704370421601</v>
      </c>
      <c r="AS675">
        <v>36.747351224240802</v>
      </c>
      <c r="AT675">
        <v>0.42395275149457101</v>
      </c>
      <c r="AU675">
        <v>6.4595967067194797</v>
      </c>
      <c r="AV675">
        <v>9.8875807965146001E-2</v>
      </c>
      <c r="AW675">
        <v>3.6763338762206998E-2</v>
      </c>
      <c r="AX675">
        <v>2.1838645310990001E-3</v>
      </c>
    </row>
    <row r="676" spans="1:50" x14ac:dyDescent="0.25">
      <c r="A676" t="s">
        <v>1354</v>
      </c>
      <c r="B676">
        <v>151.011408688562</v>
      </c>
      <c r="C676">
        <v>205.79650982803699</v>
      </c>
      <c r="D676" s="63">
        <v>46.4786830346819</v>
      </c>
      <c r="E676">
        <v>2.3683399624780499</v>
      </c>
      <c r="F676" s="31">
        <f t="shared" si="56"/>
        <v>47.755930418076517</v>
      </c>
      <c r="G676" s="31">
        <f t="shared" si="57"/>
        <v>2.3683399624780499</v>
      </c>
      <c r="H676">
        <v>1.0693862171327999</v>
      </c>
      <c r="I676">
        <v>7.5082921456000998E-2</v>
      </c>
      <c r="J676" s="64">
        <v>0.72574432591057991</v>
      </c>
      <c r="K676" s="63">
        <v>43.628818159532997</v>
      </c>
      <c r="L676">
        <v>2.3732691369663401</v>
      </c>
      <c r="M676" s="32">
        <f t="shared" si="58"/>
        <v>44.827750448412218</v>
      </c>
      <c r="N676" s="92">
        <f t="shared" si="59"/>
        <v>2.3732691369663401</v>
      </c>
      <c r="O676" s="50">
        <v>0.93638503275926699</v>
      </c>
      <c r="P676" s="50">
        <v>6.2916876242058994E-2</v>
      </c>
      <c r="Q676" s="77">
        <v>0.80958201902929761</v>
      </c>
      <c r="R676" s="61"/>
      <c r="Y676">
        <v>4246.4498230235304</v>
      </c>
      <c r="Z676">
        <v>57.517049416718798</v>
      </c>
      <c r="AA676">
        <v>45560.713765298999</v>
      </c>
      <c r="AB676">
        <v>1224.5818286753299</v>
      </c>
      <c r="AC676">
        <v>491.91407822345502</v>
      </c>
      <c r="AD676">
        <v>29.3965882010176</v>
      </c>
      <c r="AE676">
        <v>173774.41594050499</v>
      </c>
      <c r="AF676">
        <v>8387.6363043367292</v>
      </c>
      <c r="AG676">
        <v>1.25029940979719</v>
      </c>
      <c r="AH676">
        <v>0.25196565841963398</v>
      </c>
      <c r="AI676">
        <v>258.308085564838</v>
      </c>
      <c r="AJ676">
        <v>28.332734104916199</v>
      </c>
      <c r="AK676">
        <v>1.1484355132925399</v>
      </c>
      <c r="AL676">
        <v>0.137178836363607</v>
      </c>
      <c r="AM676">
        <v>0.17786872051929001</v>
      </c>
      <c r="AN676">
        <v>1.8900832335324001E-2</v>
      </c>
      <c r="AO676">
        <v>0.10808984293822201</v>
      </c>
      <c r="AP676">
        <v>1.4560480447516001E-2</v>
      </c>
      <c r="AQ676">
        <v>0.27247532486799902</v>
      </c>
      <c r="AR676">
        <v>2.4757496265514E-2</v>
      </c>
      <c r="AS676">
        <v>40.510009321655701</v>
      </c>
      <c r="AT676">
        <v>0.421977777534288</v>
      </c>
      <c r="AU676">
        <v>7.1858447156635403</v>
      </c>
      <c r="AV676">
        <v>9.4533332113128005E-2</v>
      </c>
      <c r="AW676">
        <v>2.1145250567493001E-2</v>
      </c>
      <c r="AX676">
        <v>1.4411354400969999E-3</v>
      </c>
    </row>
    <row r="677" spans="1:50" x14ac:dyDescent="0.25">
      <c r="A677" t="s">
        <v>1355</v>
      </c>
      <c r="B677">
        <v>111.731741145996</v>
      </c>
      <c r="C677">
        <v>162.07294812529901</v>
      </c>
      <c r="D677" s="63">
        <v>42.803317587018199</v>
      </c>
      <c r="E677">
        <v>2.1361349522249302</v>
      </c>
      <c r="F677" s="31">
        <f t="shared" si="56"/>
        <v>43.979564886190452</v>
      </c>
      <c r="G677" s="31">
        <f t="shared" si="57"/>
        <v>2.1361349522249302</v>
      </c>
      <c r="H677">
        <v>1.0053694394594099</v>
      </c>
      <c r="I677">
        <v>7.7489458364519995E-2</v>
      </c>
      <c r="J677" s="64">
        <v>0.64749185416710175</v>
      </c>
      <c r="K677" s="63">
        <v>42.589840446117897</v>
      </c>
      <c r="L677">
        <v>2.5584420180244001</v>
      </c>
      <c r="M677" s="32">
        <f t="shared" si="58"/>
        <v>43.760221332951701</v>
      </c>
      <c r="N677" s="92">
        <f t="shared" si="59"/>
        <v>2.5584420180244001</v>
      </c>
      <c r="O677" s="50">
        <v>0.99708947069185805</v>
      </c>
      <c r="P677" s="50">
        <v>7.6872813512983001E-2</v>
      </c>
      <c r="Q677" s="77">
        <v>0.77916766211939936</v>
      </c>
      <c r="R677" s="61"/>
      <c r="Y677">
        <v>3790.8732009167102</v>
      </c>
      <c r="Z677">
        <v>60.964644173161602</v>
      </c>
      <c r="AA677">
        <v>45272.517659179997</v>
      </c>
      <c r="AB677">
        <v>1265.50686976784</v>
      </c>
      <c r="AC677">
        <v>428.68042407412202</v>
      </c>
      <c r="AD677">
        <v>25.4111961518926</v>
      </c>
      <c r="AE677">
        <v>182773.18055487901</v>
      </c>
      <c r="AF677">
        <v>9054.5620116710306</v>
      </c>
      <c r="AG677">
        <v>0.101212835056635</v>
      </c>
      <c r="AH677">
        <v>8.3053115910380008E-3</v>
      </c>
      <c r="AI677">
        <v>197.382649228753</v>
      </c>
      <c r="AJ677">
        <v>21.769250064606801</v>
      </c>
      <c r="AK677">
        <v>1.17357927735971</v>
      </c>
      <c r="AL677">
        <v>0.128734846304279</v>
      </c>
      <c r="AM677">
        <v>8.4562992503618997E-2</v>
      </c>
      <c r="AN677">
        <v>1.3237216913651E-2</v>
      </c>
      <c r="AO677">
        <v>6.3720016923853998E-2</v>
      </c>
      <c r="AP677">
        <v>1.1375962573963999E-2</v>
      </c>
      <c r="AQ677">
        <v>0.31788935668109602</v>
      </c>
      <c r="AR677">
        <v>2.7610166964958001E-2</v>
      </c>
      <c r="AS677">
        <v>31.620270640648101</v>
      </c>
      <c r="AT677">
        <v>0.38557875673542302</v>
      </c>
      <c r="AU677">
        <v>5.4338777955793098</v>
      </c>
      <c r="AV677">
        <v>5.9970651298673003E-2</v>
      </c>
      <c r="AW677">
        <v>1.7351005168161002E-2</v>
      </c>
      <c r="AX677">
        <v>8.6547479818600002E-4</v>
      </c>
    </row>
    <row r="678" spans="1:50" x14ac:dyDescent="0.25">
      <c r="A678" t="s">
        <v>1356</v>
      </c>
      <c r="B678">
        <v>106.190333145201</v>
      </c>
      <c r="C678">
        <v>186.97677942566401</v>
      </c>
      <c r="D678" s="63">
        <v>34.259616958545301</v>
      </c>
      <c r="E678">
        <v>1.5945532157676501</v>
      </c>
      <c r="F678" s="31">
        <f t="shared" si="56"/>
        <v>35.201080942878768</v>
      </c>
      <c r="G678" s="31">
        <f t="shared" si="57"/>
        <v>1.5945532157676501</v>
      </c>
      <c r="H678">
        <v>0.82825656483805898</v>
      </c>
      <c r="I678">
        <v>6.7858894708129003E-2</v>
      </c>
      <c r="J678" s="64">
        <v>0.56808669775942733</v>
      </c>
      <c r="K678" s="63">
        <v>41.604676763862798</v>
      </c>
      <c r="L678">
        <v>2.7857063170977301</v>
      </c>
      <c r="M678" s="32">
        <f t="shared" si="58"/>
        <v>42.747985073480145</v>
      </c>
      <c r="N678" s="92">
        <f t="shared" si="59"/>
        <v>2.7857063170977301</v>
      </c>
      <c r="O678" s="50">
        <v>1.2096920339252799</v>
      </c>
      <c r="P678" s="50">
        <v>0.107150395678729</v>
      </c>
      <c r="Q678" s="77">
        <v>0.75591718453814682</v>
      </c>
      <c r="R678" s="61"/>
      <c r="Y678">
        <v>4551.1165173440404</v>
      </c>
      <c r="Z678">
        <v>48.075358262371303</v>
      </c>
      <c r="AA678">
        <v>38862.335726958903</v>
      </c>
      <c r="AB678">
        <v>1051.7071414258201</v>
      </c>
      <c r="AC678">
        <v>348.951594493887</v>
      </c>
      <c r="AD678">
        <v>20.665290888311901</v>
      </c>
      <c r="AE678">
        <v>194302.07227568299</v>
      </c>
      <c r="AF678">
        <v>9352.8640603674103</v>
      </c>
      <c r="AG678">
        <v>5.5272150288419003E-2</v>
      </c>
      <c r="AH678">
        <v>6.3002517693059997E-3</v>
      </c>
      <c r="AI678">
        <v>258.203847994554</v>
      </c>
      <c r="AJ678">
        <v>28.395095867384999</v>
      </c>
      <c r="AK678">
        <v>1.4712947171366999</v>
      </c>
      <c r="AL678">
        <v>0.16612515260956401</v>
      </c>
      <c r="AM678">
        <v>2.6559049131712999E-2</v>
      </c>
      <c r="AN678">
        <v>7.6108494548469997E-3</v>
      </c>
      <c r="AO678">
        <v>5.4117173292464002E-2</v>
      </c>
      <c r="AP678">
        <v>1.0778046063155E-2</v>
      </c>
      <c r="AQ678">
        <v>0.45783218121298802</v>
      </c>
      <c r="AR678">
        <v>3.3879829094014997E-2</v>
      </c>
      <c r="AS678">
        <v>35.495952139231001</v>
      </c>
      <c r="AT678">
        <v>0.30765475609290699</v>
      </c>
      <c r="AU678">
        <v>5.3117323769507996</v>
      </c>
      <c r="AV678">
        <v>5.2892251939192003E-2</v>
      </c>
      <c r="AW678">
        <v>2.1201959734649001E-2</v>
      </c>
      <c r="AX678">
        <v>1.044425603499E-3</v>
      </c>
    </row>
    <row r="679" spans="1:50" x14ac:dyDescent="0.25">
      <c r="A679" t="s">
        <v>1357</v>
      </c>
      <c r="B679">
        <v>109.798144467226</v>
      </c>
      <c r="C679">
        <v>190.80372502865799</v>
      </c>
      <c r="D679" s="63">
        <v>32.743630528152998</v>
      </c>
      <c r="E679">
        <v>1.5108696970318101</v>
      </c>
      <c r="F679" s="31">
        <f t="shared" si="56"/>
        <v>33.643434775698402</v>
      </c>
      <c r="G679" s="31">
        <f t="shared" si="57"/>
        <v>1.5108696970318101</v>
      </c>
      <c r="H679">
        <v>0.83827840507683804</v>
      </c>
      <c r="I679">
        <v>6.8939815834277995E-2</v>
      </c>
      <c r="J679" s="64">
        <v>0.56107166814875031</v>
      </c>
      <c r="K679" s="63">
        <v>38.877923536923198</v>
      </c>
      <c r="L679">
        <v>2.3551681594180001</v>
      </c>
      <c r="M679" s="32">
        <f t="shared" si="58"/>
        <v>39.946299895011869</v>
      </c>
      <c r="N679" s="92">
        <f t="shared" si="59"/>
        <v>2.3551681594180001</v>
      </c>
      <c r="O679" s="50">
        <v>1.19029189565136</v>
      </c>
      <c r="P679" s="50">
        <v>9.3759728358055003E-2</v>
      </c>
      <c r="Q679" s="77">
        <v>0.76905251399261321</v>
      </c>
      <c r="R679" s="61"/>
      <c r="Y679">
        <v>4546.7419149981597</v>
      </c>
      <c r="Z679">
        <v>55.606904837730497</v>
      </c>
      <c r="AA679">
        <v>38986.561098036102</v>
      </c>
      <c r="AB679">
        <v>1074.06890369746</v>
      </c>
      <c r="AC679">
        <v>361.81292601157099</v>
      </c>
      <c r="AD679">
        <v>21.9305199540206</v>
      </c>
      <c r="AE679">
        <v>195395.12383031301</v>
      </c>
      <c r="AF679">
        <v>9435.9213382213093</v>
      </c>
      <c r="AG679">
        <v>4.4130276489133001E-2</v>
      </c>
      <c r="AH679">
        <v>5.5398560873739996E-3</v>
      </c>
      <c r="AI679">
        <v>262.50243335146899</v>
      </c>
      <c r="AJ679">
        <v>28.671560331320599</v>
      </c>
      <c r="AK679">
        <v>1.53599620054789</v>
      </c>
      <c r="AL679">
        <v>0.14529761117325601</v>
      </c>
      <c r="AM679">
        <v>1.2560911449077001E-2</v>
      </c>
      <c r="AN679">
        <v>5.1497019682930001E-3</v>
      </c>
      <c r="AO679">
        <v>5.6326184215206999E-2</v>
      </c>
      <c r="AP679">
        <v>1.0827618904912E-2</v>
      </c>
      <c r="AQ679">
        <v>0.46399107269535</v>
      </c>
      <c r="AR679">
        <v>3.6382333512861999E-2</v>
      </c>
      <c r="AS679">
        <v>34.555273996832497</v>
      </c>
      <c r="AT679">
        <v>0.36533138099902901</v>
      </c>
      <c r="AU679">
        <v>5.00739542191317</v>
      </c>
      <c r="AV679">
        <v>5.3450622512990001E-2</v>
      </c>
      <c r="AW679">
        <v>2.0966782623927999E-2</v>
      </c>
      <c r="AX679">
        <v>1.1908546327250001E-3</v>
      </c>
    </row>
    <row r="680" spans="1:50" x14ac:dyDescent="0.25">
      <c r="A680" t="s">
        <v>1358</v>
      </c>
      <c r="B680">
        <v>148.347008874116</v>
      </c>
      <c r="C680">
        <v>381.11198466791399</v>
      </c>
      <c r="D680" s="63">
        <v>17.220842398158702</v>
      </c>
      <c r="E680">
        <v>2.0306340789210799</v>
      </c>
      <c r="F680" s="31">
        <f t="shared" si="56"/>
        <v>17.694076028218454</v>
      </c>
      <c r="G680" s="31">
        <f t="shared" si="57"/>
        <v>2.0306340789210799</v>
      </c>
      <c r="H680">
        <v>0.567438333027388</v>
      </c>
      <c r="I680">
        <v>5.6957941527812E-2</v>
      </c>
      <c r="J680" s="64">
        <v>0.85125237414484489</v>
      </c>
      <c r="K680" s="63">
        <v>30.3959803707878</v>
      </c>
      <c r="L680">
        <v>2.5130837503157402</v>
      </c>
      <c r="M680" s="32">
        <f t="shared" si="58"/>
        <v>31.231270526606831</v>
      </c>
      <c r="N680" s="92">
        <f t="shared" si="59"/>
        <v>2.5130837503157402</v>
      </c>
      <c r="O680" s="50">
        <v>1.76135182668049</v>
      </c>
      <c r="P680" s="50">
        <v>0.213384105015924</v>
      </c>
      <c r="Q680" s="77">
        <v>0.68245631228530446</v>
      </c>
      <c r="R680" s="61"/>
      <c r="Y680">
        <v>4240.3934958032796</v>
      </c>
      <c r="Z680">
        <v>40.5238287641507</v>
      </c>
      <c r="AA680">
        <v>40316.743181582002</v>
      </c>
      <c r="AB680">
        <v>1073.9062745695101</v>
      </c>
      <c r="AC680">
        <v>365.91803711084901</v>
      </c>
      <c r="AD680">
        <v>22.009409290273702</v>
      </c>
      <c r="AE680">
        <v>189121.760843728</v>
      </c>
      <c r="AF680">
        <v>9068.8432863430007</v>
      </c>
      <c r="AG680">
        <v>1.9108315864230001E-2</v>
      </c>
      <c r="AH680">
        <v>3.6498623399220001E-3</v>
      </c>
      <c r="AI680">
        <v>248.34352457598499</v>
      </c>
      <c r="AJ680">
        <v>27.332909071887599</v>
      </c>
      <c r="AK680">
        <v>2.3463237756870701</v>
      </c>
      <c r="AL680">
        <v>0.55969182628888403</v>
      </c>
      <c r="AM680">
        <v>2.1628401428089E-2</v>
      </c>
      <c r="AN680">
        <v>6.7764839888869999E-3</v>
      </c>
      <c r="AO680">
        <v>4.0232976146238997E-2</v>
      </c>
      <c r="AP680">
        <v>9.1635674402870005E-3</v>
      </c>
      <c r="AQ680">
        <v>0.381476715411176</v>
      </c>
      <c r="AR680">
        <v>3.0674622105144E-2</v>
      </c>
      <c r="AS680">
        <v>35.111537260313902</v>
      </c>
      <c r="AT680">
        <v>0.37508960498620197</v>
      </c>
      <c r="AU680">
        <v>5.3380364025847697</v>
      </c>
      <c r="AV680">
        <v>5.3100296551773001E-2</v>
      </c>
      <c r="AW680">
        <v>4.2092425337529001E-2</v>
      </c>
      <c r="AX680">
        <v>1.1440572102597E-2</v>
      </c>
    </row>
    <row r="681" spans="1:50" x14ac:dyDescent="0.25">
      <c r="A681" t="s">
        <v>1359</v>
      </c>
      <c r="B681">
        <v>114.922985561096</v>
      </c>
      <c r="C681">
        <v>189.35514029532001</v>
      </c>
      <c r="D681" s="63">
        <v>32.206427462818098</v>
      </c>
      <c r="E681">
        <v>1.49484989952373</v>
      </c>
      <c r="F681" s="31">
        <f t="shared" si="56"/>
        <v>33.091469217866923</v>
      </c>
      <c r="G681" s="31">
        <f t="shared" si="57"/>
        <v>1.49484989952373</v>
      </c>
      <c r="H681">
        <v>0.88533077353856704</v>
      </c>
      <c r="I681">
        <v>6.5645885199654003E-2</v>
      </c>
      <c r="J681" s="64">
        <v>0.62596937332224722</v>
      </c>
      <c r="K681" s="63">
        <v>36.410982771116103</v>
      </c>
      <c r="L681">
        <v>2.1547820040147001</v>
      </c>
      <c r="M681" s="32">
        <f t="shared" si="58"/>
        <v>37.411566897747498</v>
      </c>
      <c r="N681" s="92">
        <f t="shared" si="59"/>
        <v>2.1547820040147001</v>
      </c>
      <c r="O681" s="50">
        <v>1.1302824698995</v>
      </c>
      <c r="P681" s="50">
        <v>8.3741393695570002E-2</v>
      </c>
      <c r="Q681" s="77">
        <v>0.79876264442038269</v>
      </c>
      <c r="R681" s="61"/>
      <c r="Y681">
        <v>3552.0034514231702</v>
      </c>
      <c r="Z681">
        <v>32.489548048731002</v>
      </c>
      <c r="AA681">
        <v>45763.094203004002</v>
      </c>
      <c r="AB681">
        <v>980.37064685535904</v>
      </c>
      <c r="AC681">
        <v>463.983706869591</v>
      </c>
      <c r="AD681">
        <v>27.499861253033298</v>
      </c>
      <c r="AE681">
        <v>177486.04657340699</v>
      </c>
      <c r="AF681">
        <v>6584.4446828317296</v>
      </c>
      <c r="AG681">
        <v>6.9566172472150002E-3</v>
      </c>
      <c r="AH681">
        <v>2.1818041838839999E-3</v>
      </c>
      <c r="AI681">
        <v>207.47314849901201</v>
      </c>
      <c r="AJ681">
        <v>11.991384944152699</v>
      </c>
      <c r="AK681">
        <v>1.2566407196998099</v>
      </c>
      <c r="AL681">
        <v>0.131253558344605</v>
      </c>
      <c r="AM681">
        <v>1.4679360805863999E-2</v>
      </c>
      <c r="AN681">
        <v>5.56927722484E-3</v>
      </c>
      <c r="AO681">
        <v>2.8028580840965E-2</v>
      </c>
      <c r="AP681">
        <v>7.5798180011759997E-3</v>
      </c>
      <c r="AQ681">
        <v>0.31918249115500602</v>
      </c>
      <c r="AR681">
        <v>3.0167063953485999E-2</v>
      </c>
      <c r="AS681">
        <v>28.984500913486801</v>
      </c>
      <c r="AT681">
        <v>0.32214498178339801</v>
      </c>
      <c r="AU681">
        <v>4.8340013027198596</v>
      </c>
      <c r="AV681">
        <v>5.4769026254439003E-2</v>
      </c>
      <c r="AW681">
        <v>2.0573419283573001E-2</v>
      </c>
      <c r="AX681">
        <v>1.199764377008E-3</v>
      </c>
    </row>
    <row r="682" spans="1:50" x14ac:dyDescent="0.25">
      <c r="A682" t="s">
        <v>1360</v>
      </c>
      <c r="B682">
        <v>153.34620693657399</v>
      </c>
      <c r="C682">
        <v>422.28788887782298</v>
      </c>
      <c r="D682" s="63">
        <v>17.127135917781398</v>
      </c>
      <c r="E682">
        <v>1.68619359086677</v>
      </c>
      <c r="F682" s="31">
        <f t="shared" si="56"/>
        <v>17.59779446720086</v>
      </c>
      <c r="G682" s="31">
        <f t="shared" si="57"/>
        <v>1.68619359086677</v>
      </c>
      <c r="H682">
        <v>0.527676983013602</v>
      </c>
      <c r="I682">
        <v>5.3393647153644003E-2</v>
      </c>
      <c r="J682" s="64">
        <v>0.97297404171553514</v>
      </c>
      <c r="K682" s="63">
        <v>32.715892045934801</v>
      </c>
      <c r="L682">
        <v>2.5541128048622199</v>
      </c>
      <c r="M682" s="32">
        <f t="shared" si="58"/>
        <v>33.614934032126847</v>
      </c>
      <c r="N682" s="92">
        <f t="shared" si="59"/>
        <v>2.5541128048622199</v>
      </c>
      <c r="O682" s="50">
        <v>1.8937162576941999</v>
      </c>
      <c r="P682" s="50">
        <v>0.149382495321807</v>
      </c>
      <c r="Q682" s="77">
        <v>0.98968390123950467</v>
      </c>
      <c r="R682" s="61"/>
      <c r="Y682">
        <v>8858.2420330090408</v>
      </c>
      <c r="Z682">
        <v>113.026615255428</v>
      </c>
      <c r="AA682">
        <v>37389.593571021498</v>
      </c>
      <c r="AB682">
        <v>1067.2127121532101</v>
      </c>
      <c r="AC682">
        <v>359.21958150051302</v>
      </c>
      <c r="AD682">
        <v>24.629207434722101</v>
      </c>
      <c r="AE682">
        <v>198074.80185983799</v>
      </c>
      <c r="AF682">
        <v>9568.3979580359101</v>
      </c>
      <c r="AG682">
        <v>0.78508212572404501</v>
      </c>
      <c r="AH682">
        <v>0.22285451011784899</v>
      </c>
      <c r="AI682">
        <v>264.72178400490799</v>
      </c>
      <c r="AJ682">
        <v>28.9776079495707</v>
      </c>
      <c r="AK682">
        <v>2.2544892338219</v>
      </c>
      <c r="AL682">
        <v>0.32700293017986498</v>
      </c>
      <c r="AM682">
        <v>3.5112235363011601</v>
      </c>
      <c r="AN682">
        <v>0.145760963235428</v>
      </c>
      <c r="AO682">
        <v>1.86463646384465</v>
      </c>
      <c r="AP682">
        <v>9.8120547565865995E-2</v>
      </c>
      <c r="AQ682">
        <v>0.74518314963394805</v>
      </c>
      <c r="AR682">
        <v>5.5019750072472E-2</v>
      </c>
      <c r="AS682">
        <v>37.359765442465601</v>
      </c>
      <c r="AT682">
        <v>0.37655340076931398</v>
      </c>
      <c r="AU682">
        <v>5.76075666343222</v>
      </c>
      <c r="AV682">
        <v>7.4165577286199005E-2</v>
      </c>
      <c r="AW682">
        <v>4.5786612691144001E-2</v>
      </c>
      <c r="AX682">
        <v>6.7204100211930001E-3</v>
      </c>
    </row>
    <row r="683" spans="1:50" x14ac:dyDescent="0.25">
      <c r="A683" t="s">
        <v>1361</v>
      </c>
      <c r="B683">
        <v>97.610601412665901</v>
      </c>
      <c r="C683">
        <v>196.12231400102999</v>
      </c>
      <c r="D683" s="63">
        <v>27.738505809702801</v>
      </c>
      <c r="E683">
        <v>1.2596127940058</v>
      </c>
      <c r="F683" s="31">
        <f t="shared" si="56"/>
        <v>28.500767811366714</v>
      </c>
      <c r="G683" s="31">
        <f t="shared" si="57"/>
        <v>1.2596127940058</v>
      </c>
      <c r="H683">
        <v>0.72464629704938699</v>
      </c>
      <c r="I683">
        <v>6.5735479255113E-2</v>
      </c>
      <c r="J683" s="64">
        <v>0.50058777994196579</v>
      </c>
      <c r="K683" s="63">
        <v>38.388247190913198</v>
      </c>
      <c r="L683">
        <v>2.6130304452962498</v>
      </c>
      <c r="M683" s="32">
        <f t="shared" si="58"/>
        <v>39.443167104222979</v>
      </c>
      <c r="N683" s="92">
        <f t="shared" si="59"/>
        <v>2.6130304452962498</v>
      </c>
      <c r="O683" s="50">
        <v>1.38258363266064</v>
      </c>
      <c r="P683" s="50">
        <v>0.13032738084878501</v>
      </c>
      <c r="Q683" s="77">
        <v>0.72210762525293903</v>
      </c>
      <c r="R683" s="61"/>
      <c r="Y683">
        <v>3620.0637217378799</v>
      </c>
      <c r="Z683">
        <v>33.112083317302698</v>
      </c>
      <c r="AA683">
        <v>45337.449708665001</v>
      </c>
      <c r="AB683">
        <v>958.48297362688595</v>
      </c>
      <c r="AC683">
        <v>440.75671437459198</v>
      </c>
      <c r="AD683">
        <v>25.871893042270599</v>
      </c>
      <c r="AE683">
        <v>178239.79700382799</v>
      </c>
      <c r="AF683">
        <v>6605.4521693034003</v>
      </c>
      <c r="AG683">
        <v>2.5420864300995001E-2</v>
      </c>
      <c r="AH683">
        <v>4.2038285055160003E-3</v>
      </c>
      <c r="AI683">
        <v>193.177278832626</v>
      </c>
      <c r="AJ683">
        <v>11.300323257869699</v>
      </c>
      <c r="AK683">
        <v>1.3311434159926601</v>
      </c>
      <c r="AL683">
        <v>0.17809519479942101</v>
      </c>
      <c r="AM683">
        <v>4.4814952720862E-2</v>
      </c>
      <c r="AN683">
        <v>9.8031835848280003E-3</v>
      </c>
      <c r="AO683">
        <v>7.3480464609610996E-2</v>
      </c>
      <c r="AP683">
        <v>1.2383743867185999E-2</v>
      </c>
      <c r="AQ683">
        <v>0.30879569887060498</v>
      </c>
      <c r="AR683">
        <v>3.0754306039260999E-2</v>
      </c>
      <c r="AS683">
        <v>26.4579252452668</v>
      </c>
      <c r="AT683">
        <v>0.260747142192779</v>
      </c>
      <c r="AU683">
        <v>4.3816666077156601</v>
      </c>
      <c r="AV683">
        <v>3.9366151249403E-2</v>
      </c>
      <c r="AW683">
        <v>2.1601353887262999E-2</v>
      </c>
      <c r="AX683">
        <v>1.113716605478E-3</v>
      </c>
    </row>
    <row r="684" spans="1:50" x14ac:dyDescent="0.25">
      <c r="A684" t="s">
        <v>1362</v>
      </c>
      <c r="B684">
        <v>103.573010193767</v>
      </c>
      <c r="C684">
        <v>184.16377009647599</v>
      </c>
      <c r="D684" s="63">
        <v>33.1445284661215</v>
      </c>
      <c r="E684">
        <v>1.54998924143457</v>
      </c>
      <c r="F684" s="31">
        <f t="shared" si="56"/>
        <v>34.055349502630065</v>
      </c>
      <c r="G684" s="31">
        <f t="shared" si="57"/>
        <v>1.54998924143457</v>
      </c>
      <c r="H684">
        <v>0.81848447065320595</v>
      </c>
      <c r="I684">
        <v>6.3003829890345003E-2</v>
      </c>
      <c r="J684" s="64">
        <v>0.60751965398215302</v>
      </c>
      <c r="K684" s="63">
        <v>40.460315450562803</v>
      </c>
      <c r="L684">
        <v>2.5160781444451099</v>
      </c>
      <c r="M684" s="32">
        <f t="shared" si="58"/>
        <v>41.572176386940683</v>
      </c>
      <c r="N684" s="92">
        <f t="shared" si="59"/>
        <v>2.5160781444451099</v>
      </c>
      <c r="O684" s="50">
        <v>1.2201730834301101</v>
      </c>
      <c r="P684" s="50">
        <v>9.3901561183739005E-2</v>
      </c>
      <c r="Q684" s="77">
        <v>0.80805977541090368</v>
      </c>
      <c r="R684" s="61"/>
      <c r="Y684">
        <v>4792.5272084688004</v>
      </c>
      <c r="Z684">
        <v>48.396817304768597</v>
      </c>
      <c r="AA684">
        <v>44831.743360324799</v>
      </c>
      <c r="AB684">
        <v>974.13103117361197</v>
      </c>
      <c r="AC684">
        <v>434.16337432263299</v>
      </c>
      <c r="AD684">
        <v>25.833161650497502</v>
      </c>
      <c r="AE684">
        <v>181321.55941216799</v>
      </c>
      <c r="AF684">
        <v>6750.5857820456104</v>
      </c>
      <c r="AG684">
        <v>6.696895322305E-3</v>
      </c>
      <c r="AH684">
        <v>2.153903401463E-3</v>
      </c>
      <c r="AI684">
        <v>197.447098364738</v>
      </c>
      <c r="AJ684">
        <v>11.4147126891614</v>
      </c>
      <c r="AK684">
        <v>1.0627601990957001</v>
      </c>
      <c r="AL684">
        <v>0.119495917136581</v>
      </c>
      <c r="AM684">
        <v>2.7117021470134998E-2</v>
      </c>
      <c r="AN684">
        <v>7.614332779261E-3</v>
      </c>
      <c r="AO684">
        <v>4.4413489986467998E-2</v>
      </c>
      <c r="AP684">
        <v>9.6078651048139996E-3</v>
      </c>
      <c r="AQ684">
        <v>0.33607843574400997</v>
      </c>
      <c r="AR684">
        <v>3.1302020589729002E-2</v>
      </c>
      <c r="AS684">
        <v>29.075209701244901</v>
      </c>
      <c r="AT684">
        <v>0.29900444529793602</v>
      </c>
      <c r="AU684">
        <v>4.9178406644559001</v>
      </c>
      <c r="AV684">
        <v>4.8033369303824999E-2</v>
      </c>
      <c r="AW684">
        <v>2.0255788972170001E-2</v>
      </c>
      <c r="AX684">
        <v>9.7500481793000001E-4</v>
      </c>
    </row>
    <row r="685" spans="1:50" x14ac:dyDescent="0.25">
      <c r="A685" t="s">
        <v>1363</v>
      </c>
      <c r="B685">
        <v>87.508670353823504</v>
      </c>
      <c r="C685">
        <v>203.38303932945601</v>
      </c>
      <c r="D685" s="63">
        <v>24.6403249498943</v>
      </c>
      <c r="E685">
        <v>1.10122281354045</v>
      </c>
      <c r="F685" s="31">
        <f t="shared" si="56"/>
        <v>25.317448063403383</v>
      </c>
      <c r="G685" s="31">
        <f t="shared" si="57"/>
        <v>1.10122281354045</v>
      </c>
      <c r="H685">
        <v>0.62752226935286604</v>
      </c>
      <c r="I685">
        <v>5.5898616004252E-2</v>
      </c>
      <c r="J685" s="64">
        <v>0.50171473515395626</v>
      </c>
      <c r="K685" s="63">
        <v>39.176095320835103</v>
      </c>
      <c r="L685">
        <v>2.6519956148438801</v>
      </c>
      <c r="M685" s="32">
        <f t="shared" si="58"/>
        <v>40.252665524057448</v>
      </c>
      <c r="N685" s="92">
        <f t="shared" si="59"/>
        <v>2.6519956148438801</v>
      </c>
      <c r="O685" s="50">
        <v>1.59770861489961</v>
      </c>
      <c r="P685" s="50">
        <v>0.128052404298274</v>
      </c>
      <c r="Q685" s="77">
        <v>0.84462025806109087</v>
      </c>
      <c r="R685" s="61"/>
      <c r="Y685">
        <v>4004.98255606979</v>
      </c>
      <c r="Z685">
        <v>40.774228557253998</v>
      </c>
      <c r="AA685">
        <v>42690.735806502998</v>
      </c>
      <c r="AB685">
        <v>919.33428200549201</v>
      </c>
      <c r="AC685">
        <v>396.51001020942903</v>
      </c>
      <c r="AD685">
        <v>23.542104240519301</v>
      </c>
      <c r="AE685">
        <v>185662.77533311001</v>
      </c>
      <c r="AF685">
        <v>6944.1238204147403</v>
      </c>
      <c r="AG685">
        <v>1.4131805724573E-2</v>
      </c>
      <c r="AH685">
        <v>3.110576969683E-3</v>
      </c>
      <c r="AI685">
        <v>214.662724235094</v>
      </c>
      <c r="AJ685">
        <v>12.274861608650401</v>
      </c>
      <c r="AK685">
        <v>1.38254952339054</v>
      </c>
      <c r="AL685">
        <v>0.15687333654301699</v>
      </c>
      <c r="AM685">
        <v>0.25428404434171298</v>
      </c>
      <c r="AN685">
        <v>3.3708012517872997E-2</v>
      </c>
      <c r="AO685">
        <v>0.174639436742801</v>
      </c>
      <c r="AP685">
        <v>1.9054923316103999E-2</v>
      </c>
      <c r="AQ685">
        <v>0.391726316477507</v>
      </c>
      <c r="AR685">
        <v>3.0625444431293E-2</v>
      </c>
      <c r="AS685">
        <v>26.345846774698099</v>
      </c>
      <c r="AT685">
        <v>0.29251888355932798</v>
      </c>
      <c r="AU685">
        <v>3.9699864767634798</v>
      </c>
      <c r="AV685">
        <v>3.7472884641321001E-2</v>
      </c>
      <c r="AW685">
        <v>2.2088050058254999E-2</v>
      </c>
      <c r="AX685">
        <v>1.043013487854E-3</v>
      </c>
    </row>
    <row r="686" spans="1:50" x14ac:dyDescent="0.25">
      <c r="A686" t="s">
        <v>1364</v>
      </c>
      <c r="B686">
        <v>103.371095423413</v>
      </c>
      <c r="C686">
        <v>184.95408809281901</v>
      </c>
      <c r="D686" s="63">
        <v>32.240471750034601</v>
      </c>
      <c r="E686">
        <v>1.50432852682384</v>
      </c>
      <c r="F686" s="31">
        <f t="shared" si="56"/>
        <v>33.126449051745418</v>
      </c>
      <c r="G686" s="31">
        <f t="shared" si="57"/>
        <v>1.50432852682384</v>
      </c>
      <c r="H686">
        <v>0.81253901297291797</v>
      </c>
      <c r="I686">
        <v>6.2524482733805994E-2</v>
      </c>
      <c r="J686" s="64">
        <v>0.60636680474004534</v>
      </c>
      <c r="K686" s="63">
        <v>39.526222316348402</v>
      </c>
      <c r="L686">
        <v>2.4576829279183401</v>
      </c>
      <c r="M686" s="32">
        <f t="shared" si="58"/>
        <v>40.612414108645069</v>
      </c>
      <c r="N686" s="92">
        <f t="shared" si="59"/>
        <v>2.4576829279183401</v>
      </c>
      <c r="O686" s="50">
        <v>1.2319719940093801</v>
      </c>
      <c r="P686" s="50">
        <v>9.5467762765666001E-2</v>
      </c>
      <c r="Q686" s="77">
        <v>0.80238838557993097</v>
      </c>
      <c r="R686" s="126"/>
      <c r="S686" s="127"/>
      <c r="Y686">
        <v>5560.4779537087798</v>
      </c>
      <c r="Z686">
        <v>50.8607094901745</v>
      </c>
      <c r="AA686">
        <v>42467.862484539597</v>
      </c>
      <c r="AB686">
        <v>934.62447632740498</v>
      </c>
      <c r="AC686">
        <v>431.65837511388202</v>
      </c>
      <c r="AD686">
        <v>27.6468335786513</v>
      </c>
      <c r="AE686">
        <v>187595.311889317</v>
      </c>
      <c r="AF686">
        <v>6971.5591040799</v>
      </c>
      <c r="AG686">
        <v>1.5238618499362E-2</v>
      </c>
      <c r="AH686">
        <v>3.2759515781430001E-3</v>
      </c>
      <c r="AI686">
        <v>195.406330473917</v>
      </c>
      <c r="AJ686">
        <v>11.4584336320576</v>
      </c>
      <c r="AK686">
        <v>1.02664407787929</v>
      </c>
      <c r="AL686">
        <v>0.12296488932411299</v>
      </c>
      <c r="AM686">
        <v>3.0750068783321E-2</v>
      </c>
      <c r="AN686">
        <v>8.1664072052049994E-3</v>
      </c>
      <c r="AO686">
        <v>6.3491949594024003E-2</v>
      </c>
      <c r="AP686">
        <v>1.1586568859179001E-2</v>
      </c>
      <c r="AQ686">
        <v>0.27012031346045401</v>
      </c>
      <c r="AR686">
        <v>2.5667198578835999E-2</v>
      </c>
      <c r="AS686">
        <v>28.706661480407899</v>
      </c>
      <c r="AT686">
        <v>0.37155435223812999</v>
      </c>
      <c r="AU686">
        <v>4.8832817398764901</v>
      </c>
      <c r="AV686">
        <v>5.595660508289E-2</v>
      </c>
      <c r="AW686">
        <v>2.0659487933381002E-2</v>
      </c>
      <c r="AX686">
        <v>1.0540277119170001E-3</v>
      </c>
    </row>
    <row r="687" spans="1:50" x14ac:dyDescent="0.25">
      <c r="A687" t="s">
        <v>1365</v>
      </c>
      <c r="B687">
        <v>127.864234320737</v>
      </c>
      <c r="C687">
        <v>201.23081247875999</v>
      </c>
      <c r="D687" s="63">
        <v>36.854979845104602</v>
      </c>
      <c r="E687">
        <v>1.6504286521349001</v>
      </c>
      <c r="F687" s="31">
        <f t="shared" si="56"/>
        <v>37.867765137172704</v>
      </c>
      <c r="G687" s="31">
        <f t="shared" si="57"/>
        <v>1.6504286521349001</v>
      </c>
      <c r="H687">
        <v>0.92445085534544902</v>
      </c>
      <c r="I687">
        <v>7.2367674519917005E-2</v>
      </c>
      <c r="J687" s="64">
        <v>0.57205763724886205</v>
      </c>
      <c r="K687" s="63">
        <v>40.065481189457003</v>
      </c>
      <c r="L687">
        <v>2.2530960959306801</v>
      </c>
      <c r="M687" s="32">
        <f t="shared" si="58"/>
        <v>41.166491968430556</v>
      </c>
      <c r="N687" s="92">
        <f t="shared" si="59"/>
        <v>2.2530960959306801</v>
      </c>
      <c r="O687" s="50">
        <v>1.0846855222418901</v>
      </c>
      <c r="P687" s="50">
        <v>7.8540694501888997E-2</v>
      </c>
      <c r="Q687" s="77">
        <v>0.77663768172317826</v>
      </c>
      <c r="R687" s="61"/>
      <c r="Y687">
        <v>3482.83503250487</v>
      </c>
      <c r="Z687">
        <v>34.926301912813699</v>
      </c>
      <c r="AA687">
        <v>45988.537439425898</v>
      </c>
      <c r="AB687">
        <v>1015.71907836255</v>
      </c>
      <c r="AC687">
        <v>493.26579442933598</v>
      </c>
      <c r="AD687">
        <v>29.2373338742985</v>
      </c>
      <c r="AE687">
        <v>175450.663567446</v>
      </c>
      <c r="AF687">
        <v>6546.0519203235299</v>
      </c>
      <c r="AG687">
        <v>8.2942844751899003E-2</v>
      </c>
      <c r="AH687">
        <v>7.567493981717E-3</v>
      </c>
      <c r="AI687">
        <v>228.077666827115</v>
      </c>
      <c r="AJ687">
        <v>13.3079781067808</v>
      </c>
      <c r="AK687">
        <v>1.3640822795323699</v>
      </c>
      <c r="AL687">
        <v>0.135960935393246</v>
      </c>
      <c r="AM687">
        <v>1.9360974898422E-2</v>
      </c>
      <c r="AN687">
        <v>6.3856253055309996E-3</v>
      </c>
      <c r="AO687">
        <v>4.9984013567486003E-2</v>
      </c>
      <c r="AP687">
        <v>1.0131148729151E-2</v>
      </c>
      <c r="AQ687">
        <v>0.29054919121412098</v>
      </c>
      <c r="AR687">
        <v>2.7654383922618E-2</v>
      </c>
      <c r="AS687">
        <v>34.392625600353199</v>
      </c>
      <c r="AT687">
        <v>0.66206034590240603</v>
      </c>
      <c r="AU687">
        <v>5.8889436319125403</v>
      </c>
      <c r="AV687">
        <v>0.11954002571061199</v>
      </c>
      <c r="AW687">
        <v>2.1849589635907E-2</v>
      </c>
      <c r="AX687">
        <v>1.0772885443320001E-3</v>
      </c>
    </row>
    <row r="688" spans="1:50" x14ac:dyDescent="0.25">
      <c r="A688" t="s">
        <v>1366</v>
      </c>
      <c r="B688">
        <v>107.068092235547</v>
      </c>
      <c r="C688">
        <v>177.31166943353401</v>
      </c>
      <c r="D688" s="63">
        <v>34.592770934986099</v>
      </c>
      <c r="E688">
        <v>1.6525906084769799</v>
      </c>
      <c r="F688" s="31">
        <f t="shared" si="56"/>
        <v>35.543390085019048</v>
      </c>
      <c r="G688" s="31">
        <f t="shared" si="57"/>
        <v>1.6525906084769799</v>
      </c>
      <c r="H688">
        <v>0.87863187351268002</v>
      </c>
      <c r="I688">
        <v>7.3640487445885999E-2</v>
      </c>
      <c r="J688" s="64">
        <v>0.5699939270659049</v>
      </c>
      <c r="K688" s="63">
        <v>39.215988372227201</v>
      </c>
      <c r="L688">
        <v>2.4020362214055502</v>
      </c>
      <c r="M688" s="32">
        <f t="shared" si="58"/>
        <v>40.293654847808817</v>
      </c>
      <c r="N688" s="92">
        <f t="shared" si="59"/>
        <v>2.4020362214055502</v>
      </c>
      <c r="O688" s="50">
        <v>1.1378987029696801</v>
      </c>
      <c r="P688" s="50">
        <v>8.7304632424882997E-2</v>
      </c>
      <c r="Q688" s="77">
        <v>0.79833046217108961</v>
      </c>
      <c r="R688" s="61"/>
      <c r="Y688">
        <v>3740.7862013323702</v>
      </c>
      <c r="Z688">
        <v>36.893005091505103</v>
      </c>
      <c r="AA688">
        <v>44808.407758658097</v>
      </c>
      <c r="AB688">
        <v>974.66100671697302</v>
      </c>
      <c r="AC688">
        <v>422.799813064175</v>
      </c>
      <c r="AD688">
        <v>24.713183030579401</v>
      </c>
      <c r="AE688">
        <v>181227.88431870501</v>
      </c>
      <c r="AF688">
        <v>6784.4359442357299</v>
      </c>
      <c r="AG688">
        <v>2.2573526524777999E-2</v>
      </c>
      <c r="AH688">
        <v>3.9391051224700003E-3</v>
      </c>
      <c r="AI688">
        <v>187.215625809925</v>
      </c>
      <c r="AJ688">
        <v>10.983690351023901</v>
      </c>
      <c r="AK688">
        <v>1.1901525288425201</v>
      </c>
      <c r="AL688">
        <v>0.12624053175005701</v>
      </c>
      <c r="AM688">
        <v>0.244004939474677</v>
      </c>
      <c r="AN688">
        <v>2.2850765951614001E-2</v>
      </c>
      <c r="AO688">
        <v>0.164903417383718</v>
      </c>
      <c r="AP688">
        <v>1.8533221422684001E-2</v>
      </c>
      <c r="AQ688">
        <v>0.335115235790447</v>
      </c>
      <c r="AR688">
        <v>3.1680249182705997E-2</v>
      </c>
      <c r="AS688">
        <v>28.586278766336001</v>
      </c>
      <c r="AT688">
        <v>0.36550640661903699</v>
      </c>
      <c r="AU688">
        <v>4.8679514287082002</v>
      </c>
      <c r="AV688">
        <v>5.3466012082508001E-2</v>
      </c>
      <c r="AW688">
        <v>1.9305426251302001E-2</v>
      </c>
      <c r="AX688">
        <v>9.2364259553299999E-4</v>
      </c>
    </row>
    <row r="689" spans="1:50" x14ac:dyDescent="0.25">
      <c r="A689" t="s">
        <v>1367</v>
      </c>
      <c r="B689">
        <v>935.76350523096801</v>
      </c>
      <c r="C689">
        <v>4668.9802145456397</v>
      </c>
      <c r="D689" s="63">
        <v>0.30433358714002101</v>
      </c>
      <c r="E689">
        <v>4.4192390641799001E-2</v>
      </c>
      <c r="F689" s="31">
        <f t="shared" si="56"/>
        <v>0.31269676037286925</v>
      </c>
      <c r="G689" s="31">
        <f t="shared" si="57"/>
        <v>4.4192390641799001E-2</v>
      </c>
      <c r="H689">
        <v>0.30816049365284698</v>
      </c>
      <c r="I689">
        <v>2.5075508505398001E-2</v>
      </c>
      <c r="J689" s="64">
        <v>0.56037038703798436</v>
      </c>
      <c r="K689" s="63">
        <v>0.99773914071251901</v>
      </c>
      <c r="L689">
        <v>0.16605649171415099</v>
      </c>
      <c r="M689" s="32">
        <f t="shared" si="58"/>
        <v>1.0251572950916898</v>
      </c>
      <c r="N689" s="92">
        <f t="shared" si="59"/>
        <v>0.16605649171415099</v>
      </c>
      <c r="O689" s="50">
        <v>3.22049004116302</v>
      </c>
      <c r="P689" s="50">
        <v>0.229306393580752</v>
      </c>
      <c r="Q689" s="77">
        <v>0.4278143569054409</v>
      </c>
      <c r="R689" s="61"/>
      <c r="Y689">
        <v>9343.9381457511608</v>
      </c>
      <c r="Z689">
        <v>92.557353446119393</v>
      </c>
      <c r="AA689">
        <v>26806.4058552311</v>
      </c>
      <c r="AB689">
        <v>738.43334138252897</v>
      </c>
      <c r="AC689">
        <v>6942.0284345453902</v>
      </c>
      <c r="AD689">
        <v>439.595360153564</v>
      </c>
      <c r="AE689">
        <v>232901.52337269901</v>
      </c>
      <c r="AF689">
        <v>11190.2679919247</v>
      </c>
      <c r="AG689">
        <v>1.32142646983197</v>
      </c>
      <c r="AH689">
        <v>0.16202513608382199</v>
      </c>
      <c r="AI689">
        <v>197.647153588924</v>
      </c>
      <c r="AJ689">
        <v>21.7919491539086</v>
      </c>
      <c r="AK689">
        <v>26.932014443100002</v>
      </c>
      <c r="AL689">
        <v>17.621244304817001</v>
      </c>
      <c r="AM689">
        <v>0.60891780110942295</v>
      </c>
      <c r="AN689">
        <v>7.1202317173365004E-2</v>
      </c>
      <c r="AO689">
        <v>0.62104645048069596</v>
      </c>
      <c r="AP689">
        <v>5.1739444465681003E-2</v>
      </c>
      <c r="AQ689">
        <v>0.78136443242381803</v>
      </c>
      <c r="AR689">
        <v>5.0099740982303999E-2</v>
      </c>
      <c r="AS689">
        <v>11.8997252874059</v>
      </c>
      <c r="AT689">
        <v>0.15983699275114499</v>
      </c>
      <c r="AU689">
        <v>1.23946970252957</v>
      </c>
      <c r="AV689">
        <v>1.8464570881624998E-2</v>
      </c>
      <c r="AW689">
        <v>0.621822731911302</v>
      </c>
      <c r="AX689">
        <v>0.41400115737487098</v>
      </c>
    </row>
    <row r="690" spans="1:50" s="56" customFormat="1" x14ac:dyDescent="0.25">
      <c r="A690" s="56" t="s">
        <v>1368</v>
      </c>
      <c r="B690" s="56">
        <v>17302.084822980301</v>
      </c>
      <c r="C690" s="56">
        <v>89548.751579502306</v>
      </c>
      <c r="D690" s="83">
        <v>3.9268908998722998E-2</v>
      </c>
      <c r="E690" s="56">
        <v>2.6682709881661999E-2</v>
      </c>
      <c r="F690" s="57">
        <f t="shared" si="56"/>
        <v>4.0348029748120184E-2</v>
      </c>
      <c r="G690" s="57">
        <f t="shared" si="57"/>
        <v>2.6682709881661999E-2</v>
      </c>
      <c r="H690" s="56">
        <v>0.283142890311116</v>
      </c>
      <c r="I690" s="56">
        <v>1.2045002355849E-2</v>
      </c>
      <c r="J690" s="84">
        <v>6.2606601520247815E-2</v>
      </c>
      <c r="K690" s="83">
        <v>0.13868834761075</v>
      </c>
      <c r="L690" s="56">
        <v>0.101506107347794</v>
      </c>
      <c r="M690" s="58">
        <f t="shared" si="58"/>
        <v>0.14249954271197465</v>
      </c>
      <c r="N690" s="112">
        <f t="shared" si="59"/>
        <v>0.101506107347794</v>
      </c>
      <c r="O690" s="60">
        <v>3.5315411415507101</v>
      </c>
      <c r="P690" s="60">
        <v>9.0187325277944999E-2</v>
      </c>
      <c r="Q690" s="106">
        <v>3.4892254981545225E-2</v>
      </c>
      <c r="R690" s="62" t="s">
        <v>337</v>
      </c>
      <c r="Y690" s="56">
        <v>6739.7177217698199</v>
      </c>
      <c r="Z690" s="56">
        <v>72.6439334115896</v>
      </c>
      <c r="AA690" s="56">
        <v>38346.494822448301</v>
      </c>
      <c r="AB690" s="56">
        <v>1057.02958612576</v>
      </c>
      <c r="AC690" s="56">
        <v>331.576790916047</v>
      </c>
      <c r="AD690" s="56">
        <v>29.264648073808399</v>
      </c>
      <c r="AE690" s="56">
        <v>213309.59464232699</v>
      </c>
      <c r="AF690" s="56">
        <v>10261.342601485299</v>
      </c>
      <c r="AG690" s="56">
        <v>5.5278477640756503</v>
      </c>
      <c r="AH690" s="56">
        <v>0.76071447682657301</v>
      </c>
      <c r="AI690" s="56">
        <v>162.029487963788</v>
      </c>
      <c r="AJ690" s="56">
        <v>18.593609398580199</v>
      </c>
      <c r="AK690" s="56">
        <v>415.23065961133301</v>
      </c>
      <c r="AL690" s="56">
        <v>73.456251522562397</v>
      </c>
      <c r="AM690" s="56">
        <v>250.63900860301499</v>
      </c>
      <c r="AN690" s="56">
        <v>88.175940558773306</v>
      </c>
      <c r="AO690" s="56">
        <v>111.590557624308</v>
      </c>
      <c r="AP690" s="56">
        <v>38.082865479244298</v>
      </c>
      <c r="AQ690" s="56">
        <v>23.0631275832528</v>
      </c>
      <c r="AR690" s="56">
        <v>7.8232607443519804</v>
      </c>
      <c r="AS690" s="56">
        <v>19.063375008928599</v>
      </c>
      <c r="AT690" s="56">
        <v>0.26161398786172901</v>
      </c>
      <c r="AU690" s="56">
        <v>2.9171560605033502</v>
      </c>
      <c r="AV690" s="56">
        <v>4.1361237458189003E-2</v>
      </c>
      <c r="AW690" s="56">
        <v>10.1473951329749</v>
      </c>
      <c r="AX690" s="56">
        <v>1.72430523047582</v>
      </c>
    </row>
    <row r="691" spans="1:50" x14ac:dyDescent="0.25">
      <c r="A691" t="s">
        <v>1369</v>
      </c>
      <c r="B691">
        <v>65.470002756581906</v>
      </c>
      <c r="C691">
        <v>242.01176068672899</v>
      </c>
      <c r="D691" s="63">
        <v>6.7909115599559398</v>
      </c>
      <c r="E691">
        <v>0.28270138022550201</v>
      </c>
      <c r="F691" s="31">
        <f t="shared" si="56"/>
        <v>6.977527734393278</v>
      </c>
      <c r="G691" s="31">
        <f t="shared" si="57"/>
        <v>0.28270138022550201</v>
      </c>
      <c r="H691">
        <v>0.39465387131088697</v>
      </c>
      <c r="I691">
        <v>4.0954511033531003E-2</v>
      </c>
      <c r="J691" s="64">
        <v>0.40115709386625159</v>
      </c>
      <c r="K691" s="63">
        <v>17.1178675297495</v>
      </c>
      <c r="L691">
        <v>1.3713617814766501</v>
      </c>
      <c r="M691" s="32">
        <f t="shared" si="58"/>
        <v>17.588271381238872</v>
      </c>
      <c r="N691" s="92">
        <f t="shared" si="59"/>
        <v>1.3713617814766501</v>
      </c>
      <c r="O691" s="50">
        <v>2.5209864780040099</v>
      </c>
      <c r="P691" s="50">
        <v>0.23922573829464699</v>
      </c>
      <c r="Q691" s="77">
        <v>0.84423818880707846</v>
      </c>
      <c r="R691" s="61"/>
      <c r="Y691">
        <v>6270.041662566</v>
      </c>
      <c r="Z691">
        <v>60.9069115234972</v>
      </c>
      <c r="AA691">
        <v>37614.8045300331</v>
      </c>
      <c r="AB691">
        <v>1017.59972860626</v>
      </c>
      <c r="AC691">
        <v>293.99313736323302</v>
      </c>
      <c r="AD691">
        <v>20.2049288118098</v>
      </c>
      <c r="AE691">
        <v>210512.928245396</v>
      </c>
      <c r="AF691">
        <v>10107.960841411599</v>
      </c>
      <c r="AG691">
        <v>6.3049813769821994E-2</v>
      </c>
      <c r="AH691">
        <v>6.780920950474E-3</v>
      </c>
      <c r="AI691">
        <v>89.481178807992293</v>
      </c>
      <c r="AJ691">
        <v>10.1965736785004</v>
      </c>
      <c r="AK691">
        <v>1.9685997287580499</v>
      </c>
      <c r="AL691">
        <v>0.17106717360013499</v>
      </c>
      <c r="AM691">
        <v>1.2262499292718101</v>
      </c>
      <c r="AN691">
        <v>0.103862099480418</v>
      </c>
      <c r="AO691">
        <v>0.70381418930167305</v>
      </c>
      <c r="AP691">
        <v>6.6834809339492998E-2</v>
      </c>
      <c r="AQ691">
        <v>0.51934311285347401</v>
      </c>
      <c r="AR691">
        <v>4.4605540007766002E-2</v>
      </c>
      <c r="AS691">
        <v>9.5539777541253006</v>
      </c>
      <c r="AT691">
        <v>0.14694473189308099</v>
      </c>
      <c r="AU691">
        <v>1.3782708496726499</v>
      </c>
      <c r="AV691">
        <v>2.1827103096656999E-2</v>
      </c>
      <c r="AW691">
        <v>2.7865508124107999E-2</v>
      </c>
      <c r="AX691">
        <v>1.307692592528E-3</v>
      </c>
    </row>
    <row r="692" spans="1:50" x14ac:dyDescent="0.25">
      <c r="A692" t="s">
        <v>1370</v>
      </c>
      <c r="B692">
        <v>59.525813895850902</v>
      </c>
      <c r="C692">
        <v>274.07301076816498</v>
      </c>
      <c r="D692" s="63">
        <v>2.5200895566718402</v>
      </c>
      <c r="E692">
        <v>0.10814508623161</v>
      </c>
      <c r="F692" s="31">
        <f t="shared" si="56"/>
        <v>2.589342331966213</v>
      </c>
      <c r="G692" s="31">
        <f t="shared" si="57"/>
        <v>0.10814508623161</v>
      </c>
      <c r="H692">
        <v>0.31624188364017303</v>
      </c>
      <c r="I692">
        <v>3.3733510219052999E-2</v>
      </c>
      <c r="J692" s="64">
        <v>0.40229873755238255</v>
      </c>
      <c r="K692" s="63">
        <v>7.9709532769895501</v>
      </c>
      <c r="L692">
        <v>0.66031238613656196</v>
      </c>
      <c r="M692" s="32">
        <f t="shared" si="58"/>
        <v>8.1899973322739648</v>
      </c>
      <c r="N692" s="92">
        <f t="shared" si="59"/>
        <v>0.66031238613656196</v>
      </c>
      <c r="O692" s="50">
        <v>3.1651145864474102</v>
      </c>
      <c r="P692" s="50">
        <v>0.30068406302353201</v>
      </c>
      <c r="Q692" s="77">
        <v>0.87200345908235211</v>
      </c>
      <c r="R692" s="61"/>
      <c r="Y692">
        <v>8723.5182750135791</v>
      </c>
      <c r="Z692">
        <v>94.454564871042706</v>
      </c>
      <c r="AA692">
        <v>35435.015552696001</v>
      </c>
      <c r="AB692">
        <v>987.096852268509</v>
      </c>
      <c r="AC692">
        <v>245.69551773926801</v>
      </c>
      <c r="AD692">
        <v>17.073891320706199</v>
      </c>
      <c r="AE692">
        <v>219848.628718155</v>
      </c>
      <c r="AF692">
        <v>10692.8846855995</v>
      </c>
      <c r="AG692">
        <v>0.24751552383210401</v>
      </c>
      <c r="AH692">
        <v>1.3409593430714E-2</v>
      </c>
      <c r="AI692">
        <v>56.522156796840903</v>
      </c>
      <c r="AJ692">
        <v>6.6889875358152899</v>
      </c>
      <c r="AK692">
        <v>2.2834514533874799</v>
      </c>
      <c r="AL692">
        <v>0.22250274065446901</v>
      </c>
      <c r="AM692">
        <v>0.46560384733222299</v>
      </c>
      <c r="AN692">
        <v>3.2400941794744002E-2</v>
      </c>
      <c r="AO692">
        <v>0.45435693385311798</v>
      </c>
      <c r="AP692">
        <v>3.1833969995255E-2</v>
      </c>
      <c r="AQ692">
        <v>0.50704482621895397</v>
      </c>
      <c r="AR692">
        <v>7.2553312996783997E-2</v>
      </c>
      <c r="AS692">
        <v>4.2151135148735897</v>
      </c>
      <c r="AT692">
        <v>6.4925169836822005E-2</v>
      </c>
      <c r="AU692">
        <v>0.56993161776896595</v>
      </c>
      <c r="AV692">
        <v>1.1210122096165001E-2</v>
      </c>
      <c r="AW692">
        <v>3.0905941725477001E-2</v>
      </c>
      <c r="AX692">
        <v>1.280727640736E-3</v>
      </c>
    </row>
    <row r="693" spans="1:50" x14ac:dyDescent="0.25">
      <c r="A693" t="s">
        <v>1371</v>
      </c>
      <c r="B693">
        <v>62.210450841268099</v>
      </c>
      <c r="C693">
        <v>224.172585629201</v>
      </c>
      <c r="D693" s="63">
        <v>6.5961027132239902</v>
      </c>
      <c r="E693">
        <v>0.28501058215951802</v>
      </c>
      <c r="F693" s="31">
        <f t="shared" si="56"/>
        <v>6.7773654853378424</v>
      </c>
      <c r="G693" s="31">
        <f t="shared" si="57"/>
        <v>0.28501058215951802</v>
      </c>
      <c r="H693">
        <v>0.40408136190246402</v>
      </c>
      <c r="I693">
        <v>3.9868058861075001E-2</v>
      </c>
      <c r="J693" s="64">
        <v>0.43794271246770422</v>
      </c>
      <c r="K693" s="63">
        <v>16.373200447984999</v>
      </c>
      <c r="L693">
        <v>1.3236549676648299</v>
      </c>
      <c r="M693" s="32">
        <f t="shared" si="58"/>
        <v>16.823140637004116</v>
      </c>
      <c r="N693" s="92">
        <f t="shared" si="59"/>
        <v>1.3236549676648299</v>
      </c>
      <c r="O693" s="50">
        <v>2.46728512995313</v>
      </c>
      <c r="P693" s="50">
        <v>0.22881430528236099</v>
      </c>
      <c r="Q693" s="77">
        <v>0.87172074994907756</v>
      </c>
      <c r="R693" s="61"/>
      <c r="Y693">
        <v>5622.6825537111299</v>
      </c>
      <c r="Z693">
        <v>61.107156695410303</v>
      </c>
      <c r="AA693">
        <v>38694.502470090803</v>
      </c>
      <c r="AB693">
        <v>1046.27235098505</v>
      </c>
      <c r="AC693">
        <v>276.49748909037203</v>
      </c>
      <c r="AD693">
        <v>16.883492678820101</v>
      </c>
      <c r="AE693">
        <v>209818.82237891699</v>
      </c>
      <c r="AF693">
        <v>10165.941420314901</v>
      </c>
      <c r="AG693">
        <v>2.1858734653039998E-3</v>
      </c>
      <c r="AH693">
        <v>1.2281596278839999E-3</v>
      </c>
      <c r="AI693">
        <v>87.619161530089599</v>
      </c>
      <c r="AJ693">
        <v>10.052990065357299</v>
      </c>
      <c r="AK693">
        <v>1.7319779381099301</v>
      </c>
      <c r="AL693">
        <v>0.17860802492976899</v>
      </c>
      <c r="AM693">
        <v>7.9401815700600002E-3</v>
      </c>
      <c r="AN693">
        <v>4.0843785244230003E-3</v>
      </c>
      <c r="AO693">
        <v>5.0809029700299997E-2</v>
      </c>
      <c r="AP693">
        <v>1.0252661506498E-2</v>
      </c>
      <c r="AQ693">
        <v>0.39395128423119802</v>
      </c>
      <c r="AR693">
        <v>3.5383480530803001E-2</v>
      </c>
      <c r="AS693">
        <v>8.2994861279374703</v>
      </c>
      <c r="AT693">
        <v>0.10601537509259901</v>
      </c>
      <c r="AU693">
        <v>1.1818910836760701</v>
      </c>
      <c r="AV693">
        <v>1.4640702221030999E-2</v>
      </c>
      <c r="AW693">
        <v>2.4558090213318999E-2</v>
      </c>
      <c r="AX693">
        <v>1.2968206983710001E-3</v>
      </c>
    </row>
    <row r="694" spans="1:50" x14ac:dyDescent="0.25">
      <c r="A694" t="s">
        <v>1372</v>
      </c>
      <c r="B694">
        <v>63.642544504262702</v>
      </c>
      <c r="C694">
        <v>251.33205255924</v>
      </c>
      <c r="D694" s="63">
        <v>4.7685515638370903</v>
      </c>
      <c r="E694">
        <v>0.19554773857223501</v>
      </c>
      <c r="F694" s="31">
        <f t="shared" si="56"/>
        <v>4.8995927123771308</v>
      </c>
      <c r="G694" s="31">
        <f t="shared" si="57"/>
        <v>0.19554773857223501</v>
      </c>
      <c r="H694">
        <v>0.36908981916271699</v>
      </c>
      <c r="I694">
        <v>3.2453556464407E-2</v>
      </c>
      <c r="J694" s="64">
        <v>0.46637588289169368</v>
      </c>
      <c r="K694" s="63">
        <v>12.8927795617104</v>
      </c>
      <c r="L694">
        <v>1.02618453907965</v>
      </c>
      <c r="M694" s="32">
        <f t="shared" si="58"/>
        <v>13.247076798307884</v>
      </c>
      <c r="N694" s="92">
        <f t="shared" si="59"/>
        <v>1.02618453907965</v>
      </c>
      <c r="O694" s="50">
        <v>2.7041398103147798</v>
      </c>
      <c r="P694" s="50">
        <v>0.23755556229181801</v>
      </c>
      <c r="Q694" s="77">
        <v>0.90603056317406805</v>
      </c>
      <c r="R694" s="61"/>
      <c r="Y694">
        <v>5653.7891198609104</v>
      </c>
      <c r="Z694">
        <v>63.097050139174698</v>
      </c>
      <c r="AA694">
        <v>38117.013197670698</v>
      </c>
      <c r="AB694">
        <v>1041.1573235513999</v>
      </c>
      <c r="AC694">
        <v>287.85669850664198</v>
      </c>
      <c r="AD694">
        <v>17.582257554184601</v>
      </c>
      <c r="AE694">
        <v>209452.13175674601</v>
      </c>
      <c r="AF694">
        <v>10150.922787068001</v>
      </c>
      <c r="AG694">
        <v>0.31955869849678498</v>
      </c>
      <c r="AH694">
        <v>2.1469056109327998E-2</v>
      </c>
      <c r="AI694">
        <v>90.330674335740497</v>
      </c>
      <c r="AJ694">
        <v>10.3154650368415</v>
      </c>
      <c r="AK694">
        <v>1.8263475027770799</v>
      </c>
      <c r="AL694">
        <v>0.160746803852123</v>
      </c>
      <c r="AM694">
        <v>60.701319493208203</v>
      </c>
      <c r="AN694">
        <v>1.98604879282439</v>
      </c>
      <c r="AO694">
        <v>27.615539633902898</v>
      </c>
      <c r="AP694">
        <v>0.91313305811380496</v>
      </c>
      <c r="AQ694">
        <v>4.6247883888490504</v>
      </c>
      <c r="AR694">
        <v>0.193209689324532</v>
      </c>
      <c r="AS694">
        <v>7.2305744110936603</v>
      </c>
      <c r="AT694">
        <v>0.108192460929999</v>
      </c>
      <c r="AU694">
        <v>0.96546555350135899</v>
      </c>
      <c r="AV694">
        <v>1.4795445686385999E-2</v>
      </c>
      <c r="AW694">
        <v>2.7605548610736001E-2</v>
      </c>
      <c r="AX694">
        <v>1.192093023486E-3</v>
      </c>
    </row>
    <row r="695" spans="1:50" x14ac:dyDescent="0.25">
      <c r="A695" t="s">
        <v>1373</v>
      </c>
      <c r="B695">
        <v>15398.777333713</v>
      </c>
      <c r="C695">
        <v>79267.5660205561</v>
      </c>
      <c r="D695" s="63">
        <v>8.771181835318E-3</v>
      </c>
      <c r="E695">
        <v>1.7838429622690001E-3</v>
      </c>
      <c r="F695" s="31">
        <f t="shared" si="56"/>
        <v>9.0122163981966163E-3</v>
      </c>
      <c r="G695" s="31">
        <f t="shared" si="57"/>
        <v>1.7838429622690001E-3</v>
      </c>
      <c r="H695">
        <v>0.28332922892964801</v>
      </c>
      <c r="I695">
        <v>2.1082457263455E-2</v>
      </c>
      <c r="J695" s="64">
        <v>0.36587382783821115</v>
      </c>
      <c r="K695" s="63">
        <v>3.0955611647100999E-2</v>
      </c>
      <c r="L695">
        <v>6.4206292891259998E-3</v>
      </c>
      <c r="M695" s="32">
        <f t="shared" si="58"/>
        <v>3.1806280629011197E-2</v>
      </c>
      <c r="N695" s="92">
        <f t="shared" si="59"/>
        <v>6.4206292891259998E-3</v>
      </c>
      <c r="O695" s="50">
        <v>3.52898806774204</v>
      </c>
      <c r="P695" s="50">
        <v>0.181003168709227</v>
      </c>
      <c r="Q695" s="77">
        <v>0.24728500486978353</v>
      </c>
      <c r="R695" s="61"/>
      <c r="Y695">
        <v>7974.8532546738097</v>
      </c>
      <c r="Z695">
        <v>76.212641121979502</v>
      </c>
      <c r="AA695">
        <v>36709.722237207803</v>
      </c>
      <c r="AB695">
        <v>1348.7398973618299</v>
      </c>
      <c r="AC695">
        <v>232.26837569665801</v>
      </c>
      <c r="AD695">
        <v>17.5861413946837</v>
      </c>
      <c r="AE695">
        <v>224116.829982611</v>
      </c>
      <c r="AF695">
        <v>10747.782554339001</v>
      </c>
      <c r="AG695">
        <v>8.0175119818045495</v>
      </c>
      <c r="AH695">
        <v>2.1584986476812502</v>
      </c>
      <c r="AI695">
        <v>73.326333354476802</v>
      </c>
      <c r="AJ695">
        <v>8.7245890230731398</v>
      </c>
      <c r="AK695">
        <v>241.61760085449399</v>
      </c>
      <c r="AL695">
        <v>100.54078974357</v>
      </c>
      <c r="AM695">
        <v>2.4708214565532001</v>
      </c>
      <c r="AN695">
        <v>0.45824514332925698</v>
      </c>
      <c r="AO695">
        <v>2.0910844915542901</v>
      </c>
      <c r="AP695">
        <v>0.42092619380924901</v>
      </c>
      <c r="AQ695">
        <v>1.1697307339995699</v>
      </c>
      <c r="AR695">
        <v>0.17336526830243301</v>
      </c>
      <c r="AS695">
        <v>4.7089339673409301</v>
      </c>
      <c r="AT695">
        <v>0.17530665616837099</v>
      </c>
      <c r="AU695">
        <v>0.60159015628605494</v>
      </c>
      <c r="AV695">
        <v>3.9606535719447E-2</v>
      </c>
      <c r="AW695">
        <v>9.2729799646579103</v>
      </c>
      <c r="AX695">
        <v>3.9600007547926701</v>
      </c>
    </row>
    <row r="696" spans="1:50" x14ac:dyDescent="0.25">
      <c r="A696" t="s">
        <v>1374</v>
      </c>
      <c r="B696">
        <v>3084.2336402041301</v>
      </c>
      <c r="C696">
        <v>15962.1341185203</v>
      </c>
      <c r="D696" s="63">
        <v>4.6212416497530003E-2</v>
      </c>
      <c r="E696">
        <v>1.7963957434394998E-2</v>
      </c>
      <c r="F696" s="31">
        <f t="shared" ref="F696:F759" si="60">IF(ISNUMBER(D696),(D696*(EXP(B$2*0.00001867)-1)/(EXP(B$3*0.00001867)-1)),"&lt; DL")</f>
        <v>4.7482346801014909E-2</v>
      </c>
      <c r="G696" s="31">
        <f t="shared" ref="G696:G759" si="61">E696</f>
        <v>1.7963957434394998E-2</v>
      </c>
      <c r="H696">
        <v>0.281244014657205</v>
      </c>
      <c r="I696">
        <v>1.3852172919904E-2</v>
      </c>
      <c r="J696" s="64">
        <v>0.12670427759626565</v>
      </c>
      <c r="K696" s="63">
        <v>0.16429215622210699</v>
      </c>
      <c r="L696">
        <v>6.7185670610152001E-2</v>
      </c>
      <c r="M696" s="32">
        <f t="shared" ref="M696:M759" si="62">IF(ISNUMBER(K696),(K696*(EXP(B$2*0.00001867)-1)/(EXP(B$3*0.00001867)-1)),"&lt; DL")</f>
        <v>0.16880695124094097</v>
      </c>
      <c r="N696" s="92">
        <f t="shared" ref="N696:N759" si="63">L696</f>
        <v>6.7185670610152001E-2</v>
      </c>
      <c r="O696" s="50">
        <v>3.5561097879677201</v>
      </c>
      <c r="P696" s="50">
        <v>0.16718355190777501</v>
      </c>
      <c r="Q696" s="77">
        <v>0.11496312495398321</v>
      </c>
      <c r="R696" s="61"/>
      <c r="Y696">
        <v>6368.7306294597602</v>
      </c>
      <c r="Z696">
        <v>66.811356568265793</v>
      </c>
      <c r="AA696">
        <v>38056.054966294003</v>
      </c>
      <c r="AB696">
        <v>1036.7902995292</v>
      </c>
      <c r="AC696">
        <v>271.74512782632502</v>
      </c>
      <c r="AD696">
        <v>17.410433109424901</v>
      </c>
      <c r="AE696">
        <v>218177.70852425901</v>
      </c>
      <c r="AF696">
        <v>10507.172577461701</v>
      </c>
      <c r="AG696">
        <v>1.9973385885224001E-2</v>
      </c>
      <c r="AH696">
        <v>3.7500830212279998E-3</v>
      </c>
      <c r="AI696">
        <v>59.534694637757902</v>
      </c>
      <c r="AJ696">
        <v>7.0741534789274398</v>
      </c>
      <c r="AK696">
        <v>64.879666464122195</v>
      </c>
      <c r="AL696">
        <v>13.8967735499968</v>
      </c>
      <c r="AM696">
        <v>0.20064199500572999</v>
      </c>
      <c r="AN696">
        <v>2.0907589124923E-2</v>
      </c>
      <c r="AO696">
        <v>0.162503729310541</v>
      </c>
      <c r="AP696">
        <v>1.8624576419935E-2</v>
      </c>
      <c r="AQ696">
        <v>0.42278493570934</v>
      </c>
      <c r="AR696">
        <v>4.0488162773164998E-2</v>
      </c>
      <c r="AS696">
        <v>4.6028852155934903</v>
      </c>
      <c r="AT696">
        <v>6.3971645161402996E-2</v>
      </c>
      <c r="AU696">
        <v>0.6009334781947</v>
      </c>
      <c r="AV696">
        <v>1.1976717163727999E-2</v>
      </c>
      <c r="AW696">
        <v>1.7808118368408701</v>
      </c>
      <c r="AX696">
        <v>0.37942476709752199</v>
      </c>
    </row>
    <row r="697" spans="1:50" x14ac:dyDescent="0.25">
      <c r="A697" t="s">
        <v>1375</v>
      </c>
      <c r="B697">
        <v>195.72569229611699</v>
      </c>
      <c r="C697">
        <v>960.08030093728598</v>
      </c>
      <c r="D697" s="63">
        <v>0.77648615642997298</v>
      </c>
      <c r="E697">
        <v>9.0834660036803003E-2</v>
      </c>
      <c r="F697" s="31">
        <f t="shared" si="60"/>
        <v>0.79782421609061949</v>
      </c>
      <c r="G697" s="31">
        <f t="shared" si="61"/>
        <v>9.0834660036803003E-2</v>
      </c>
      <c r="H697">
        <v>0.296964412939694</v>
      </c>
      <c r="I697">
        <v>2.1542822992728999E-2</v>
      </c>
      <c r="J697" s="64">
        <v>0.62012655206015088</v>
      </c>
      <c r="K697" s="63">
        <v>2.6171893499160799</v>
      </c>
      <c r="L697">
        <v>0.36191852225708798</v>
      </c>
      <c r="M697" s="32">
        <f t="shared" si="62"/>
        <v>2.689110455050109</v>
      </c>
      <c r="N697" s="92">
        <f t="shared" si="63"/>
        <v>0.36191852225708798</v>
      </c>
      <c r="O697" s="50">
        <v>3.36618683851023</v>
      </c>
      <c r="P697" s="50">
        <v>0.22200757467745399</v>
      </c>
      <c r="Q697" s="77">
        <v>0.47692919586010157</v>
      </c>
      <c r="R697" s="61"/>
      <c r="Y697">
        <v>7263.6893607803204</v>
      </c>
      <c r="Z697">
        <v>70.862820810631902</v>
      </c>
      <c r="AA697">
        <v>34500.539796222198</v>
      </c>
      <c r="AB697">
        <v>945.19282342024496</v>
      </c>
      <c r="AC697">
        <v>263.882437903263</v>
      </c>
      <c r="AD697">
        <v>21.1435206271886</v>
      </c>
      <c r="AE697">
        <v>222931.95932333099</v>
      </c>
      <c r="AF697">
        <v>10706.5667715414</v>
      </c>
      <c r="AG697">
        <v>7.5438897657915005E-2</v>
      </c>
      <c r="AH697">
        <v>1.2346905825598E-2</v>
      </c>
      <c r="AI697">
        <v>71.446713726469596</v>
      </c>
      <c r="AJ697">
        <v>8.5105881035525908</v>
      </c>
      <c r="AK697">
        <v>5.9673708747915999</v>
      </c>
      <c r="AL697">
        <v>1.68903825997783</v>
      </c>
      <c r="AM697">
        <v>6.0112689494516001E-2</v>
      </c>
      <c r="AN697">
        <v>1.1457586556751E-2</v>
      </c>
      <c r="AO697">
        <v>9.5614745086642999E-2</v>
      </c>
      <c r="AP697">
        <v>1.4339196957773E-2</v>
      </c>
      <c r="AQ697">
        <v>0.41298676378897797</v>
      </c>
      <c r="AR697">
        <v>3.4774460581715003E-2</v>
      </c>
      <c r="AS697">
        <v>5.2354826527704397</v>
      </c>
      <c r="AT697">
        <v>9.4764956662496999E-2</v>
      </c>
      <c r="AU697">
        <v>0.62403624921814105</v>
      </c>
      <c r="AV697">
        <v>1.0956177219385001E-2</v>
      </c>
      <c r="AW697">
        <v>0.108812260205018</v>
      </c>
      <c r="AX697">
        <v>3.7462091329157003E-2</v>
      </c>
    </row>
    <row r="698" spans="1:50" x14ac:dyDescent="0.25">
      <c r="A698" t="s">
        <v>1376</v>
      </c>
      <c r="B698">
        <v>114.766768702105</v>
      </c>
      <c r="C698">
        <v>474.584265529486</v>
      </c>
      <c r="D698" s="63">
        <v>3.73116304387205</v>
      </c>
      <c r="E698">
        <v>0.22484411788639</v>
      </c>
      <c r="F698" s="31">
        <f t="shared" si="60"/>
        <v>3.8336964618531106</v>
      </c>
      <c r="G698" s="31">
        <f t="shared" si="61"/>
        <v>0.22484411788639</v>
      </c>
      <c r="H698">
        <v>0.352186024208337</v>
      </c>
      <c r="I698">
        <v>2.4349381846017999E-2</v>
      </c>
      <c r="J698" s="64">
        <v>0.87160854820319844</v>
      </c>
      <c r="K698" s="63">
        <v>10.5664674610879</v>
      </c>
      <c r="L698">
        <v>0.81027205680783898</v>
      </c>
      <c r="M698" s="32">
        <f t="shared" si="62"/>
        <v>10.856836981806209</v>
      </c>
      <c r="N698" s="92">
        <f t="shared" si="63"/>
        <v>0.81027205680783898</v>
      </c>
      <c r="O698" s="50">
        <v>2.8381668777515099</v>
      </c>
      <c r="P698" s="50">
        <v>0.185092647677019</v>
      </c>
      <c r="Q698" s="77">
        <v>0.85045276694792904</v>
      </c>
      <c r="R698" s="61"/>
      <c r="Y698">
        <v>8111.8359833385302</v>
      </c>
      <c r="Z698">
        <v>77.521732989408605</v>
      </c>
      <c r="AA698">
        <v>30098.596884910501</v>
      </c>
      <c r="AB698">
        <v>808.716198592654</v>
      </c>
      <c r="AC698">
        <v>134.23630109167101</v>
      </c>
      <c r="AD698">
        <v>17.968490399475801</v>
      </c>
      <c r="AE698">
        <v>225643.58719406999</v>
      </c>
      <c r="AF698">
        <v>10826.916929867</v>
      </c>
      <c r="AG698">
        <v>3.7246982831717998E-2</v>
      </c>
      <c r="AH698">
        <v>5.1476163964559998E-3</v>
      </c>
      <c r="AI698">
        <v>131.10002843942701</v>
      </c>
      <c r="AJ698">
        <v>14.9682426037861</v>
      </c>
      <c r="AK698">
        <v>3.1251703888648699</v>
      </c>
      <c r="AL698">
        <v>0.35230397994622897</v>
      </c>
      <c r="AM698">
        <v>1.3188799684777399</v>
      </c>
      <c r="AN698">
        <v>0.163821223525946</v>
      </c>
      <c r="AO698">
        <v>0.799647185356271</v>
      </c>
      <c r="AP698">
        <v>8.3142796538447999E-2</v>
      </c>
      <c r="AQ698">
        <v>0.62071774952942405</v>
      </c>
      <c r="AR698">
        <v>5.0444221115807E-2</v>
      </c>
      <c r="AS698">
        <v>12.337789012727301</v>
      </c>
      <c r="AT698">
        <v>0.123471182542491</v>
      </c>
      <c r="AU698">
        <v>1.46169103923892</v>
      </c>
      <c r="AV698">
        <v>1.6054001474989001E-2</v>
      </c>
      <c r="AW698">
        <v>5.3443830805537003E-2</v>
      </c>
      <c r="AX698">
        <v>5.2889025603800001E-3</v>
      </c>
    </row>
    <row r="699" spans="1:50" x14ac:dyDescent="0.25">
      <c r="A699" t="s">
        <v>1377</v>
      </c>
      <c r="B699">
        <v>68.073853868501999</v>
      </c>
      <c r="C699">
        <v>295.46175037614501</v>
      </c>
      <c r="D699" s="63">
        <v>3.0682369876323401</v>
      </c>
      <c r="E699">
        <v>0.11815948493075</v>
      </c>
      <c r="F699" s="31">
        <f t="shared" si="60"/>
        <v>3.1525530096926841</v>
      </c>
      <c r="G699" s="31">
        <f t="shared" si="61"/>
        <v>0.11815948493075</v>
      </c>
      <c r="H699">
        <v>0.33563899299879602</v>
      </c>
      <c r="I699">
        <v>2.8956334375907E-2</v>
      </c>
      <c r="J699" s="64">
        <v>0.44638389204375573</v>
      </c>
      <c r="K699" s="63">
        <v>9.0672869062158306</v>
      </c>
      <c r="L699">
        <v>0.70059020595203103</v>
      </c>
      <c r="M699" s="32">
        <f t="shared" si="62"/>
        <v>9.3164585203687249</v>
      </c>
      <c r="N699" s="92">
        <f t="shared" si="63"/>
        <v>0.70059020595203103</v>
      </c>
      <c r="O699" s="50">
        <v>2.97629509962715</v>
      </c>
      <c r="P699" s="50">
        <v>0.25065830310175702</v>
      </c>
      <c r="Q699" s="77">
        <v>0.91744618247147292</v>
      </c>
      <c r="R699" s="61"/>
      <c r="Y699">
        <v>7119.4775913256599</v>
      </c>
      <c r="Z699">
        <v>69.053700660340894</v>
      </c>
      <c r="AA699">
        <v>35425.248857664803</v>
      </c>
      <c r="AB699">
        <v>948.34393358533805</v>
      </c>
      <c r="AC699">
        <v>237.133984876017</v>
      </c>
      <c r="AD699">
        <v>16.381738244835802</v>
      </c>
      <c r="AE699">
        <v>221333.506535769</v>
      </c>
      <c r="AF699">
        <v>10629.241068124</v>
      </c>
      <c r="AG699">
        <v>1.2532352853250999E-2</v>
      </c>
      <c r="AH699">
        <v>2.9736118547519998E-3</v>
      </c>
      <c r="AI699">
        <v>78.540648061342793</v>
      </c>
      <c r="AJ699">
        <v>8.9919728338935503</v>
      </c>
      <c r="AK699">
        <v>2.2902674193802</v>
      </c>
      <c r="AL699">
        <v>0.20212447264694</v>
      </c>
      <c r="AM699">
        <v>0.48130818838358902</v>
      </c>
      <c r="AN699">
        <v>4.2772115571472001E-2</v>
      </c>
      <c r="AO699">
        <v>0.261817377885601</v>
      </c>
      <c r="AP699">
        <v>3.0449519058848001E-2</v>
      </c>
      <c r="AQ699">
        <v>0.42308528935478401</v>
      </c>
      <c r="AR699">
        <v>3.2418956562628998E-2</v>
      </c>
      <c r="AS699">
        <v>5.9875019358852803</v>
      </c>
      <c r="AT699">
        <v>7.7710283140162997E-2</v>
      </c>
      <c r="AU699">
        <v>0.73870291704527102</v>
      </c>
      <c r="AV699">
        <v>1.0228480959741E-2</v>
      </c>
      <c r="AW699">
        <v>3.3070580228287003E-2</v>
      </c>
      <c r="AX699">
        <v>1.248015541059E-3</v>
      </c>
    </row>
    <row r="700" spans="1:50" x14ac:dyDescent="0.25">
      <c r="A700" t="s">
        <v>1378</v>
      </c>
      <c r="B700">
        <v>63.535422593736399</v>
      </c>
      <c r="C700">
        <v>308.56065169994002</v>
      </c>
      <c r="D700" s="63">
        <v>1.0538497301118399</v>
      </c>
      <c r="E700">
        <v>4.9830415968802E-2</v>
      </c>
      <c r="F700" s="31">
        <f t="shared" si="60"/>
        <v>1.0828098193913076</v>
      </c>
      <c r="G700" s="31">
        <f t="shared" si="61"/>
        <v>4.9830415968802E-2</v>
      </c>
      <c r="H700">
        <v>0.29978723717222999</v>
      </c>
      <c r="I700">
        <v>2.7436067543891E-2</v>
      </c>
      <c r="J700" s="64">
        <v>0.51666268937447679</v>
      </c>
      <c r="K700" s="63">
        <v>3.51449094509413</v>
      </c>
      <c r="L700">
        <v>0.29855366643776898</v>
      </c>
      <c r="M700" s="32">
        <f t="shared" si="62"/>
        <v>3.6110701523887085</v>
      </c>
      <c r="N700" s="92">
        <f t="shared" si="63"/>
        <v>0.29855366643776898</v>
      </c>
      <c r="O700" s="50">
        <v>3.3351932898812602</v>
      </c>
      <c r="P700" s="50">
        <v>0.28798496443826799</v>
      </c>
      <c r="Q700" s="77">
        <v>0.98380986842780915</v>
      </c>
      <c r="R700" s="61"/>
      <c r="Y700">
        <v>8155.8963393078402</v>
      </c>
      <c r="Z700">
        <v>82.094002186327103</v>
      </c>
      <c r="AA700">
        <v>30035.660609273898</v>
      </c>
      <c r="AB700">
        <v>811.70079183632504</v>
      </c>
      <c r="AC700">
        <v>699.318266358296</v>
      </c>
      <c r="AD700">
        <v>146.23061195182601</v>
      </c>
      <c r="AE700">
        <v>224260.36374833999</v>
      </c>
      <c r="AF700">
        <v>10780.260318578799</v>
      </c>
      <c r="AG700">
        <v>4.4827585564187998E-2</v>
      </c>
      <c r="AH700">
        <v>5.8626221612050004E-3</v>
      </c>
      <c r="AI700">
        <v>83.546301322121806</v>
      </c>
      <c r="AJ700">
        <v>9.7842554250371307</v>
      </c>
      <c r="AK700">
        <v>2.6561812933122901</v>
      </c>
      <c r="AL700">
        <v>0.23758840289251101</v>
      </c>
      <c r="AM700">
        <v>0.85778811471518102</v>
      </c>
      <c r="AN700">
        <v>8.9415329222323994E-2</v>
      </c>
      <c r="AO700">
        <v>0.50822799224218196</v>
      </c>
      <c r="AP700">
        <v>4.3908848469968002E-2</v>
      </c>
      <c r="AQ700">
        <v>0.64994121203529498</v>
      </c>
      <c r="AR700">
        <v>4.3616352669602003E-2</v>
      </c>
      <c r="AS700">
        <v>3.0042084150303201</v>
      </c>
      <c r="AT700">
        <v>6.5713389624030005E-2</v>
      </c>
      <c r="AU700">
        <v>0.28867056192627</v>
      </c>
      <c r="AV700">
        <v>6.3320739660900002E-3</v>
      </c>
      <c r="AW700">
        <v>3.739647826847E-2</v>
      </c>
      <c r="AX700">
        <v>2.3343029925200001E-3</v>
      </c>
    </row>
    <row r="701" spans="1:50" x14ac:dyDescent="0.25">
      <c r="A701" t="s">
        <v>1379</v>
      </c>
      <c r="B701">
        <v>494.76765199604603</v>
      </c>
      <c r="C701">
        <v>2753.9659856459698</v>
      </c>
      <c r="D701" s="63">
        <v>0.23175954865321699</v>
      </c>
      <c r="E701">
        <v>3.6499682193994999E-2</v>
      </c>
      <c r="F701" s="31">
        <f t="shared" si="60"/>
        <v>0.23812836673855636</v>
      </c>
      <c r="G701" s="31">
        <f t="shared" si="61"/>
        <v>3.6499682193994999E-2</v>
      </c>
      <c r="H701">
        <v>0.27034645754812497</v>
      </c>
      <c r="I701">
        <v>1.7968453974141999E-2</v>
      </c>
      <c r="J701" s="64">
        <v>0.42202539176007675</v>
      </c>
      <c r="K701" s="63">
        <v>0.85065045803819905</v>
      </c>
      <c r="L701">
        <v>0.15871054266996201</v>
      </c>
      <c r="M701" s="32">
        <f t="shared" si="62"/>
        <v>0.87402657372766457</v>
      </c>
      <c r="N701" s="92">
        <f t="shared" si="63"/>
        <v>0.15871054266996201</v>
      </c>
      <c r="O701" s="50">
        <v>3.72129699272352</v>
      </c>
      <c r="P701" s="50">
        <v>0.290572211909643</v>
      </c>
      <c r="Q701" s="77">
        <v>0.41850929783953106</v>
      </c>
      <c r="R701" s="61"/>
      <c r="Y701">
        <v>7666.2876653936901</v>
      </c>
      <c r="Z701">
        <v>73.890197085483507</v>
      </c>
      <c r="AA701">
        <v>37918.648043962698</v>
      </c>
      <c r="AB701">
        <v>1079.4844327978101</v>
      </c>
      <c r="AC701">
        <v>201.428738913161</v>
      </c>
      <c r="AD701">
        <v>12.7064385019633</v>
      </c>
      <c r="AE701">
        <v>225225.44485954399</v>
      </c>
      <c r="AF701">
        <v>10851.813856298901</v>
      </c>
      <c r="AG701">
        <v>5.4907362834734199</v>
      </c>
      <c r="AH701">
        <v>0.37311638629709598</v>
      </c>
      <c r="AI701">
        <v>73.210782637005593</v>
      </c>
      <c r="AJ701">
        <v>8.7122773259363804</v>
      </c>
      <c r="AK701">
        <v>14.0154444769937</v>
      </c>
      <c r="AL701">
        <v>5.8840743918211498</v>
      </c>
      <c r="AM701">
        <v>2.4061694385494201</v>
      </c>
      <c r="AN701">
        <v>0.19331977705353701</v>
      </c>
      <c r="AO701">
        <v>2.63217510038728</v>
      </c>
      <c r="AP701">
        <v>0.18327311896727799</v>
      </c>
      <c r="AQ701">
        <v>1.6346709754255699</v>
      </c>
      <c r="AR701">
        <v>0.107953295888234</v>
      </c>
      <c r="AS701">
        <v>4.2592483672106596</v>
      </c>
      <c r="AT701">
        <v>7.6227203411075001E-2</v>
      </c>
      <c r="AU701">
        <v>0.52715195341016197</v>
      </c>
      <c r="AV701">
        <v>1.0747791170966E-2</v>
      </c>
      <c r="AW701">
        <v>0.33027431731082502</v>
      </c>
      <c r="AX701">
        <v>0.14600627226867399</v>
      </c>
    </row>
    <row r="702" spans="1:50" x14ac:dyDescent="0.25">
      <c r="A702" t="s">
        <v>1380</v>
      </c>
      <c r="B702">
        <v>189.63537507579699</v>
      </c>
      <c r="C702">
        <v>908.09321313003397</v>
      </c>
      <c r="D702" s="63">
        <v>0.77615962982165598</v>
      </c>
      <c r="E702">
        <v>0.102016260819631</v>
      </c>
      <c r="F702" s="31">
        <f t="shared" si="60"/>
        <v>0.79748871643855745</v>
      </c>
      <c r="G702" s="31">
        <f t="shared" si="61"/>
        <v>0.102016260819631</v>
      </c>
      <c r="H702">
        <v>0.30436162145474299</v>
      </c>
      <c r="I702">
        <v>2.4274862450131E-2</v>
      </c>
      <c r="J702" s="64">
        <v>0.60680414313268605</v>
      </c>
      <c r="K702" s="63">
        <v>2.5436171759097101</v>
      </c>
      <c r="L702">
        <v>0.33649515345358399</v>
      </c>
      <c r="M702" s="32">
        <f t="shared" si="62"/>
        <v>2.6135164968492481</v>
      </c>
      <c r="N702" s="92">
        <f t="shared" si="63"/>
        <v>0.33649515345358399</v>
      </c>
      <c r="O702" s="50">
        <v>3.2818717365165102</v>
      </c>
      <c r="P702" s="50">
        <v>0.18960742708345901</v>
      </c>
      <c r="Q702" s="77">
        <v>0.43672361550994321</v>
      </c>
      <c r="R702" s="61"/>
      <c r="Y702">
        <v>9041.0761383624904</v>
      </c>
      <c r="Z702">
        <v>98.814407167936395</v>
      </c>
      <c r="AA702">
        <v>30680.172162826999</v>
      </c>
      <c r="AB702">
        <v>879.25770337633696</v>
      </c>
      <c r="AC702">
        <v>175.017996717541</v>
      </c>
      <c r="AD702">
        <v>11.2752310757144</v>
      </c>
      <c r="AE702">
        <v>228511.07499894701</v>
      </c>
      <c r="AF702">
        <v>11079.8382250986</v>
      </c>
      <c r="AG702">
        <v>1.9376179686782999E-2</v>
      </c>
      <c r="AH702">
        <v>3.7298931708300001E-3</v>
      </c>
      <c r="AI702">
        <v>81.066782248061998</v>
      </c>
      <c r="AJ702">
        <v>9.2997886417250903</v>
      </c>
      <c r="AK702">
        <v>5.3479378190217099</v>
      </c>
      <c r="AL702">
        <v>1.19556802407824</v>
      </c>
      <c r="AM702">
        <v>2.0010384213190999E-2</v>
      </c>
      <c r="AN702">
        <v>6.6112735981520001E-3</v>
      </c>
      <c r="AO702">
        <v>7.355252065982E-2</v>
      </c>
      <c r="AP702">
        <v>1.2583241294777E-2</v>
      </c>
      <c r="AQ702">
        <v>0.46562440486708201</v>
      </c>
      <c r="AR702">
        <v>3.9397781723830003E-2</v>
      </c>
      <c r="AS702">
        <v>4.9034164981417199</v>
      </c>
      <c r="AT702">
        <v>7.5151285985808003E-2</v>
      </c>
      <c r="AU702">
        <v>0.59159007737473801</v>
      </c>
      <c r="AV702">
        <v>9.9766286089250002E-3</v>
      </c>
      <c r="AW702">
        <v>0.10336712986390501</v>
      </c>
      <c r="AX702">
        <v>2.9124928755499001E-2</v>
      </c>
    </row>
    <row r="703" spans="1:50" x14ac:dyDescent="0.25">
      <c r="A703" t="s">
        <v>1381</v>
      </c>
      <c r="B703">
        <v>1490.7354323495899</v>
      </c>
      <c r="C703">
        <v>7562.1911853320998</v>
      </c>
      <c r="D703" s="63">
        <v>0.11797427369144101</v>
      </c>
      <c r="E703">
        <v>4.7140765342372999E-2</v>
      </c>
      <c r="F703" s="31">
        <f t="shared" si="60"/>
        <v>0.12121624017030692</v>
      </c>
      <c r="G703" s="31">
        <f t="shared" si="61"/>
        <v>4.7140765342372999E-2</v>
      </c>
      <c r="H703">
        <v>0.28475437918155599</v>
      </c>
      <c r="I703">
        <v>8.4321106598350005E-3</v>
      </c>
      <c r="J703" s="64">
        <v>7.4106545480960878E-2</v>
      </c>
      <c r="K703" s="63">
        <v>0.41457173406284598</v>
      </c>
      <c r="L703">
        <v>0.159896192670577</v>
      </c>
      <c r="M703" s="32">
        <f t="shared" si="62"/>
        <v>0.42596428281828347</v>
      </c>
      <c r="N703" s="92">
        <f t="shared" si="63"/>
        <v>0.159896192670577</v>
      </c>
      <c r="O703" s="50">
        <v>3.5128673544211599</v>
      </c>
      <c r="P703" s="50">
        <v>7.9672566280501997E-2</v>
      </c>
      <c r="Q703" s="77">
        <v>5.8804237143939883E-2</v>
      </c>
      <c r="R703" s="61"/>
      <c r="Y703">
        <v>7667.4966949541804</v>
      </c>
      <c r="Z703">
        <v>75.283553191752105</v>
      </c>
      <c r="AA703">
        <v>33450.888072087197</v>
      </c>
      <c r="AB703">
        <v>901.15482908926595</v>
      </c>
      <c r="AC703">
        <v>178.076472360965</v>
      </c>
      <c r="AD703">
        <v>10.8944938866883</v>
      </c>
      <c r="AE703">
        <v>224344.33782814801</v>
      </c>
      <c r="AF703">
        <v>10798.523241070299</v>
      </c>
      <c r="AG703">
        <v>1.5140114906035999E-2</v>
      </c>
      <c r="AH703">
        <v>3.2275547672899999E-3</v>
      </c>
      <c r="AI703">
        <v>75.029485747182207</v>
      </c>
      <c r="AJ703">
        <v>8.5862035522999491</v>
      </c>
      <c r="AK703">
        <v>35.978307004341502</v>
      </c>
      <c r="AL703">
        <v>4.6481676828241296</v>
      </c>
      <c r="AM703">
        <v>1.7091068530182999E-2</v>
      </c>
      <c r="AN703">
        <v>5.9814507812909999E-3</v>
      </c>
      <c r="AO703">
        <v>5.8223584725430003E-2</v>
      </c>
      <c r="AP703">
        <v>1.0952530303543999E-2</v>
      </c>
      <c r="AQ703">
        <v>0.43290129305486502</v>
      </c>
      <c r="AR703">
        <v>3.4607312655675002E-2</v>
      </c>
      <c r="AS703">
        <v>5.6131768212294499</v>
      </c>
      <c r="AT703">
        <v>7.3077676845551998E-2</v>
      </c>
      <c r="AU703">
        <v>0.71508301916135797</v>
      </c>
      <c r="AV703">
        <v>1.1203066787059001E-2</v>
      </c>
      <c r="AW703">
        <v>0.82521200780080795</v>
      </c>
      <c r="AX703">
        <v>0.101517688298102</v>
      </c>
    </row>
    <row r="704" spans="1:50" x14ac:dyDescent="0.25">
      <c r="A704" t="s">
        <v>1382</v>
      </c>
      <c r="B704">
        <v>2637.62739725242</v>
      </c>
      <c r="C704">
        <v>13476.728633701399</v>
      </c>
      <c r="D704" s="63">
        <v>9.2879006328586006E-2</v>
      </c>
      <c r="E704">
        <v>3.4594919468775999E-2</v>
      </c>
      <c r="F704" s="31">
        <f t="shared" si="60"/>
        <v>9.5431347747488918E-2</v>
      </c>
      <c r="G704" s="31">
        <f t="shared" si="61"/>
        <v>3.4594919468775999E-2</v>
      </c>
      <c r="H704">
        <v>0.28665067697352398</v>
      </c>
      <c r="I704">
        <v>1.228862260336E-2</v>
      </c>
      <c r="J704" s="64">
        <v>0.11509473875102422</v>
      </c>
      <c r="K704" s="63">
        <v>0.32409794103580802</v>
      </c>
      <c r="L704">
        <v>0.11392166889986199</v>
      </c>
      <c r="M704" s="32">
        <f t="shared" si="62"/>
        <v>0.33300424431558645</v>
      </c>
      <c r="N704" s="92">
        <f t="shared" si="63"/>
        <v>0.11392166889986199</v>
      </c>
      <c r="O704" s="50">
        <v>3.4889233733689902</v>
      </c>
      <c r="P704" s="50">
        <v>0.106101695427883</v>
      </c>
      <c r="Q704" s="77">
        <v>8.651687532348537E-2</v>
      </c>
      <c r="R704" s="61"/>
      <c r="Y704">
        <v>8611.6601131900898</v>
      </c>
      <c r="Z704">
        <v>95.424682507353296</v>
      </c>
      <c r="AA704">
        <v>35381.163694552401</v>
      </c>
      <c r="AB704">
        <v>962.00222982992</v>
      </c>
      <c r="AC704">
        <v>224.80660212245201</v>
      </c>
      <c r="AD704">
        <v>17.156838038747701</v>
      </c>
      <c r="AE704">
        <v>221550.975251203</v>
      </c>
      <c r="AF704">
        <v>10754.5780694774</v>
      </c>
      <c r="AG704">
        <v>0.281076523588278</v>
      </c>
      <c r="AH704">
        <v>3.8063158713731997E-2</v>
      </c>
      <c r="AI704">
        <v>84.752671301170395</v>
      </c>
      <c r="AJ704">
        <v>9.6743087726463202</v>
      </c>
      <c r="AK704">
        <v>60.961052795939899</v>
      </c>
      <c r="AL704">
        <v>17.180084727051199</v>
      </c>
      <c r="AM704">
        <v>0.97108616540205095</v>
      </c>
      <c r="AN704">
        <v>0.175833475250606</v>
      </c>
      <c r="AO704">
        <v>0.61582097459171403</v>
      </c>
      <c r="AP704">
        <v>9.5605762720030005E-2</v>
      </c>
      <c r="AQ704">
        <v>0.56072441648220595</v>
      </c>
      <c r="AR704">
        <v>5.1042131743366997E-2</v>
      </c>
      <c r="AS704">
        <v>7.8652178778563497</v>
      </c>
      <c r="AT704">
        <v>0.12612682674609599</v>
      </c>
      <c r="AU704">
        <v>1.0788916648604601</v>
      </c>
      <c r="AV704">
        <v>1.5225797001742E-2</v>
      </c>
      <c r="AW704">
        <v>1.5865465248794699</v>
      </c>
      <c r="AX704">
        <v>0.43841192694674103</v>
      </c>
    </row>
    <row r="705" spans="1:50" x14ac:dyDescent="0.25">
      <c r="A705" t="s">
        <v>1383</v>
      </c>
      <c r="B705">
        <v>190.191296891625</v>
      </c>
      <c r="C705">
        <v>928.41665375433195</v>
      </c>
      <c r="D705" s="63">
        <v>1.3860598803297901</v>
      </c>
      <c r="E705">
        <v>0.16474522424704499</v>
      </c>
      <c r="F705" s="31">
        <f t="shared" si="60"/>
        <v>1.4241491986966308</v>
      </c>
      <c r="G705" s="31">
        <f t="shared" si="61"/>
        <v>0.16474522424704499</v>
      </c>
      <c r="H705">
        <v>0.29958589587574302</v>
      </c>
      <c r="I705">
        <v>1.9706974375800001E-2</v>
      </c>
      <c r="J705" s="64">
        <v>0.55343643559609124</v>
      </c>
      <c r="K705" s="63">
        <v>4.6336012349645497</v>
      </c>
      <c r="L705">
        <v>0.55368106961054098</v>
      </c>
      <c r="M705" s="32">
        <f t="shared" si="62"/>
        <v>4.7609339102177701</v>
      </c>
      <c r="N705" s="92">
        <f t="shared" si="63"/>
        <v>0.55368106961054098</v>
      </c>
      <c r="O705" s="50">
        <v>3.3281265561395101</v>
      </c>
      <c r="P705" s="50">
        <v>0.20102308782682901</v>
      </c>
      <c r="Q705" s="77">
        <v>0.50548129321293667</v>
      </c>
      <c r="R705" s="61"/>
      <c r="Y705">
        <v>7101.0802265827297</v>
      </c>
      <c r="Z705">
        <v>71.819095940928094</v>
      </c>
      <c r="AA705">
        <v>37968.4297433846</v>
      </c>
      <c r="AB705">
        <v>1063.91354208809</v>
      </c>
      <c r="AC705">
        <v>265.11967355245099</v>
      </c>
      <c r="AD705">
        <v>19.0660677233626</v>
      </c>
      <c r="AE705">
        <v>220940.47536982701</v>
      </c>
      <c r="AF705">
        <v>10631.2002036265</v>
      </c>
      <c r="AG705">
        <v>2.01124815565153</v>
      </c>
      <c r="AH705">
        <v>0.257386217947567</v>
      </c>
      <c r="AI705">
        <v>81.781644219794799</v>
      </c>
      <c r="AJ705">
        <v>9.5077432409948699</v>
      </c>
      <c r="AK705">
        <v>6.1202076902229203</v>
      </c>
      <c r="AL705">
        <v>1.54750858326468</v>
      </c>
      <c r="AM705">
        <v>0.60154007543251398</v>
      </c>
      <c r="AN705">
        <v>8.1163217537665006E-2</v>
      </c>
      <c r="AO705">
        <v>0.46071052753751202</v>
      </c>
      <c r="AP705">
        <v>6.0586475853206E-2</v>
      </c>
      <c r="AQ705">
        <v>0.53305259613473099</v>
      </c>
      <c r="AR705">
        <v>4.7617507183854997E-2</v>
      </c>
      <c r="AS705">
        <v>8.2316374601472599</v>
      </c>
      <c r="AT705">
        <v>0.103321371235457</v>
      </c>
      <c r="AU705">
        <v>1.1697470912088701</v>
      </c>
      <c r="AV705">
        <v>1.5224694935592E-2</v>
      </c>
      <c r="AW705">
        <v>0.115817897840372</v>
      </c>
      <c r="AX705">
        <v>3.7932406631239E-2</v>
      </c>
    </row>
    <row r="706" spans="1:50" x14ac:dyDescent="0.25">
      <c r="A706" t="s">
        <v>1384</v>
      </c>
      <c r="B706">
        <v>2934.01330007874</v>
      </c>
      <c r="C706">
        <v>15041.709817610399</v>
      </c>
      <c r="D706" s="63">
        <v>3.9513601112671999E-2</v>
      </c>
      <c r="E706">
        <v>8.4164960535450008E-3</v>
      </c>
      <c r="F706" s="31">
        <f t="shared" si="60"/>
        <v>4.0599446070714376E-2</v>
      </c>
      <c r="G706" s="31">
        <f t="shared" si="61"/>
        <v>8.4164960535450008E-3</v>
      </c>
      <c r="H706">
        <v>0.28373853395510801</v>
      </c>
      <c r="I706">
        <v>1.5935033767085001E-2</v>
      </c>
      <c r="J706" s="64">
        <v>0.26366346482718345</v>
      </c>
      <c r="K706" s="63">
        <v>0.13893683942492999</v>
      </c>
      <c r="L706">
        <v>3.0318936189802002E-2</v>
      </c>
      <c r="M706" s="32">
        <f t="shared" si="62"/>
        <v>0.14275486315163913</v>
      </c>
      <c r="N706" s="92">
        <f t="shared" si="63"/>
        <v>3.0318936189802002E-2</v>
      </c>
      <c r="O706" s="50">
        <v>3.5187604782674899</v>
      </c>
      <c r="P706" s="50">
        <v>0.15933109093619699</v>
      </c>
      <c r="Q706" s="77">
        <v>0.20749817460112371</v>
      </c>
      <c r="R706" s="61"/>
      <c r="Y706">
        <v>9494.2905524218295</v>
      </c>
      <c r="Z706">
        <v>127.94071750707199</v>
      </c>
      <c r="AA706">
        <v>34234.7319410856</v>
      </c>
      <c r="AB706">
        <v>888.59306762513097</v>
      </c>
      <c r="AC706">
        <v>428416.05650701001</v>
      </c>
      <c r="AD706">
        <v>26253.4317429402</v>
      </c>
      <c r="AE706">
        <v>542603.89978301397</v>
      </c>
      <c r="AF706">
        <v>29503.475969143299</v>
      </c>
      <c r="AG706">
        <v>15.835881322689501</v>
      </c>
      <c r="AH706">
        <v>1.2507585683610201</v>
      </c>
      <c r="AI706">
        <v>102.79560041121501</v>
      </c>
      <c r="AJ706">
        <v>12.5924489867836</v>
      </c>
      <c r="AK706">
        <v>141.47233324851601</v>
      </c>
      <c r="AL706">
        <v>61.981509452148799</v>
      </c>
      <c r="AM706">
        <v>54.563236550338097</v>
      </c>
      <c r="AN706">
        <v>3.7509628305612601</v>
      </c>
      <c r="AO706">
        <v>27.0225730524071</v>
      </c>
      <c r="AP706">
        <v>1.9381192967441401</v>
      </c>
      <c r="AQ706">
        <v>5.274999464824</v>
      </c>
      <c r="AR706">
        <v>0.37948148742207899</v>
      </c>
      <c r="AS706">
        <v>8.33684714707897</v>
      </c>
      <c r="AT706">
        <v>0.13699440040170099</v>
      </c>
      <c r="AU706">
        <v>1.1406874654733301</v>
      </c>
      <c r="AV706">
        <v>2.4861147729837E-2</v>
      </c>
      <c r="AW706">
        <v>3.9328085771617101</v>
      </c>
      <c r="AX706">
        <v>1.6914802308738099</v>
      </c>
    </row>
    <row r="707" spans="1:50" x14ac:dyDescent="0.25">
      <c r="A707" t="s">
        <v>1385</v>
      </c>
      <c r="B707">
        <v>1076.6417495424801</v>
      </c>
      <c r="C707">
        <v>5411.4150500071601</v>
      </c>
      <c r="D707" s="63">
        <v>0.365118522385938</v>
      </c>
      <c r="E707">
        <v>9.9585926074326994E-2</v>
      </c>
      <c r="F707" s="31">
        <f t="shared" si="60"/>
        <v>0.37515208286781232</v>
      </c>
      <c r="G707" s="31">
        <f t="shared" si="61"/>
        <v>9.9585926074326994E-2</v>
      </c>
      <c r="H707">
        <v>0.29219161717445202</v>
      </c>
      <c r="I707">
        <v>1.1605276802652E-2</v>
      </c>
      <c r="J707" s="64">
        <v>0.14562087966871548</v>
      </c>
      <c r="K707" s="63">
        <v>1.2501581297690201</v>
      </c>
      <c r="L707">
        <v>0.37966753880224302</v>
      </c>
      <c r="M707" s="32">
        <f t="shared" si="62"/>
        <v>1.2845128295113837</v>
      </c>
      <c r="N707" s="92">
        <f t="shared" si="63"/>
        <v>0.37966753880224302</v>
      </c>
      <c r="O707" s="50">
        <v>3.4189019812076502</v>
      </c>
      <c r="P707" s="50">
        <v>0.12597042015173099</v>
      </c>
      <c r="Q707" s="77">
        <v>0.12132307534297161</v>
      </c>
      <c r="R707" s="61"/>
      <c r="Y707">
        <v>7139.3941104474297</v>
      </c>
      <c r="Z707">
        <v>69.265427025842996</v>
      </c>
      <c r="AA707">
        <v>38475.493972609402</v>
      </c>
      <c r="AB707">
        <v>1084.90596001526</v>
      </c>
      <c r="AC707">
        <v>254.92882637711801</v>
      </c>
      <c r="AD707">
        <v>17.707808553187199</v>
      </c>
      <c r="AE707">
        <v>218059.78329187501</v>
      </c>
      <c r="AF707">
        <v>10463.137220161199</v>
      </c>
      <c r="AG707">
        <v>2.82742928361575</v>
      </c>
      <c r="AH707">
        <v>0.42860399664355298</v>
      </c>
      <c r="AI707">
        <v>86.915324702012796</v>
      </c>
      <c r="AJ707">
        <v>9.8512000586238297</v>
      </c>
      <c r="AK707">
        <v>24.790990551488601</v>
      </c>
      <c r="AL707">
        <v>7.17398407054585</v>
      </c>
      <c r="AM707">
        <v>3.37995050384803</v>
      </c>
      <c r="AN707">
        <v>0.37029475227144198</v>
      </c>
      <c r="AO707">
        <v>2.22763256712012</v>
      </c>
      <c r="AP707">
        <v>0.23010691529960201</v>
      </c>
      <c r="AQ707">
        <v>1.0307389558511799</v>
      </c>
      <c r="AR707">
        <v>8.5574897155695995E-2</v>
      </c>
      <c r="AS707">
        <v>10.971205137046899</v>
      </c>
      <c r="AT707">
        <v>0.114479535452988</v>
      </c>
      <c r="AU707">
        <v>1.6508661310691699</v>
      </c>
      <c r="AV707">
        <v>2.0256633474094999E-2</v>
      </c>
      <c r="AW707">
        <v>0.62861978224857795</v>
      </c>
      <c r="AX707">
        <v>0.191194886798461</v>
      </c>
    </row>
    <row r="708" spans="1:50" x14ac:dyDescent="0.25">
      <c r="A708" t="s">
        <v>1386</v>
      </c>
      <c r="B708">
        <v>1128.81103896951</v>
      </c>
      <c r="C708">
        <v>5811.7212334105898</v>
      </c>
      <c r="D708" s="63">
        <v>0.401358018407378</v>
      </c>
      <c r="E708">
        <v>0.10348600808049201</v>
      </c>
      <c r="F708" s="31">
        <f t="shared" si="60"/>
        <v>0.41238745051139764</v>
      </c>
      <c r="G708" s="31">
        <f t="shared" si="61"/>
        <v>0.10348600808049201</v>
      </c>
      <c r="H708">
        <v>0.28698664542020502</v>
      </c>
      <c r="I708">
        <v>1.3841229694184E-2</v>
      </c>
      <c r="J708" s="64">
        <v>0.18705240532065817</v>
      </c>
      <c r="K708" s="63">
        <v>1.39669903926011</v>
      </c>
      <c r="L708">
        <v>0.36498889530177497</v>
      </c>
      <c r="M708" s="32">
        <f t="shared" si="62"/>
        <v>1.4350807247298467</v>
      </c>
      <c r="N708" s="92">
        <f t="shared" si="63"/>
        <v>0.36498889530177497</v>
      </c>
      <c r="O708" s="50">
        <v>3.48585374569819</v>
      </c>
      <c r="P708" s="50">
        <v>0.131875562858391</v>
      </c>
      <c r="Q708" s="77">
        <v>0.14476992441254574</v>
      </c>
      <c r="R708" s="61"/>
      <c r="Y708">
        <v>6591.36707640441</v>
      </c>
      <c r="Z708">
        <v>68.267252348806693</v>
      </c>
      <c r="AA708">
        <v>37111.318510982703</v>
      </c>
      <c r="AB708">
        <v>1038.09154367051</v>
      </c>
      <c r="AC708">
        <v>299.27323349903202</v>
      </c>
      <c r="AD708">
        <v>20.0010572602941</v>
      </c>
      <c r="AE708">
        <v>217059.28531537499</v>
      </c>
      <c r="AF708">
        <v>10558.7277469491</v>
      </c>
      <c r="AG708">
        <v>1.8225694864995099</v>
      </c>
      <c r="AH708">
        <v>0.38368485052337198</v>
      </c>
      <c r="AI708">
        <v>86.267597203781094</v>
      </c>
      <c r="AJ708">
        <v>9.7732839824435302</v>
      </c>
      <c r="AK708">
        <v>24.625204953167501</v>
      </c>
      <c r="AL708">
        <v>7.2240464800821904</v>
      </c>
      <c r="AM708">
        <v>0.30283418963076297</v>
      </c>
      <c r="AN708">
        <v>2.6064929862157998E-2</v>
      </c>
      <c r="AO708">
        <v>0.27852500565615501</v>
      </c>
      <c r="AP708">
        <v>2.4801498484641998E-2</v>
      </c>
      <c r="AQ708">
        <v>0.43652090875673799</v>
      </c>
      <c r="AR708">
        <v>4.4054226096089E-2</v>
      </c>
      <c r="AS708">
        <v>12.0565273195275</v>
      </c>
      <c r="AT708">
        <v>0.13542191226455499</v>
      </c>
      <c r="AU708">
        <v>1.89688774999095</v>
      </c>
      <c r="AV708">
        <v>2.2225233942936001E-2</v>
      </c>
      <c r="AW708">
        <v>0.66147932497617901</v>
      </c>
      <c r="AX708">
        <v>0.20479831762872</v>
      </c>
    </row>
    <row r="709" spans="1:50" x14ac:dyDescent="0.25">
      <c r="A709" t="s">
        <v>1387</v>
      </c>
      <c r="B709">
        <v>427.03977278307002</v>
      </c>
      <c r="C709">
        <v>2098.1716859271901</v>
      </c>
      <c r="D709" s="63">
        <v>0.68843358774051</v>
      </c>
      <c r="E709">
        <v>0.12124575665835401</v>
      </c>
      <c r="F709" s="31">
        <f t="shared" si="60"/>
        <v>0.70735193785654937</v>
      </c>
      <c r="G709" s="31">
        <f t="shared" si="61"/>
        <v>0.12124575665835401</v>
      </c>
      <c r="H709">
        <v>0.29651388709181797</v>
      </c>
      <c r="I709">
        <v>2.5304042443442001E-2</v>
      </c>
      <c r="J709" s="64">
        <v>0.48455197922924503</v>
      </c>
      <c r="K709" s="63">
        <v>2.3234345245616899</v>
      </c>
      <c r="L709">
        <v>0.45929656979168498</v>
      </c>
      <c r="M709" s="32">
        <f t="shared" si="62"/>
        <v>2.3872831638351122</v>
      </c>
      <c r="N709" s="92">
        <f t="shared" si="63"/>
        <v>0.45929656979168498</v>
      </c>
      <c r="O709" s="50">
        <v>3.3713369038560201</v>
      </c>
      <c r="P709" s="50">
        <v>0.30145233987468401</v>
      </c>
      <c r="Q709" s="77">
        <v>0.45232828000035458</v>
      </c>
      <c r="R709" s="61"/>
      <c r="Y709">
        <v>6455.059012445</v>
      </c>
      <c r="Z709">
        <v>64.468581199460601</v>
      </c>
      <c r="AA709">
        <v>37483.288859291599</v>
      </c>
      <c r="AB709">
        <v>1001.3508607497</v>
      </c>
      <c r="AC709">
        <v>250.05983838946099</v>
      </c>
      <c r="AD709">
        <v>15.9864811218032</v>
      </c>
      <c r="AE709">
        <v>215610.95698634599</v>
      </c>
      <c r="AF709">
        <v>10420.720517846999</v>
      </c>
      <c r="AG709">
        <v>1.8083631646177101</v>
      </c>
      <c r="AH709">
        <v>0.17802865960368</v>
      </c>
      <c r="AI709">
        <v>77.554810567918594</v>
      </c>
      <c r="AJ709">
        <v>8.8754239583700691</v>
      </c>
      <c r="AK709">
        <v>10.3281841627294</v>
      </c>
      <c r="AL709">
        <v>3.9600895750563598</v>
      </c>
      <c r="AM709">
        <v>0.153610814892359</v>
      </c>
      <c r="AN709">
        <v>1.9038185882934999E-2</v>
      </c>
      <c r="AO709">
        <v>0.15161738732211</v>
      </c>
      <c r="AP709">
        <v>1.8754348683252001E-2</v>
      </c>
      <c r="AQ709">
        <v>0.40378174836177499</v>
      </c>
      <c r="AR709">
        <v>3.7368015176306002E-2</v>
      </c>
      <c r="AS709">
        <v>8.7852078116158303</v>
      </c>
      <c r="AT709">
        <v>0.110309112398676</v>
      </c>
      <c r="AU709">
        <v>1.29919279683571</v>
      </c>
      <c r="AV709">
        <v>1.6244140077136E-2</v>
      </c>
      <c r="AW709">
        <v>0.25477548851320703</v>
      </c>
      <c r="AX709">
        <v>0.10711950797368699</v>
      </c>
    </row>
    <row r="710" spans="1:50" x14ac:dyDescent="0.25">
      <c r="A710" t="s">
        <v>1388</v>
      </c>
      <c r="B710">
        <v>3190.70067073983</v>
      </c>
      <c r="C710">
        <v>16639.0611044088</v>
      </c>
      <c r="D710" s="63">
        <v>5.7668003169840998E-2</v>
      </c>
      <c r="E710">
        <v>2.7298494406472001E-2</v>
      </c>
      <c r="F710" s="31">
        <f t="shared" si="60"/>
        <v>5.9252736241974524E-2</v>
      </c>
      <c r="G710" s="31">
        <f t="shared" si="61"/>
        <v>2.7298494406472001E-2</v>
      </c>
      <c r="H710">
        <v>0.28148651781622003</v>
      </c>
      <c r="I710">
        <v>7.7235429193570002E-3</v>
      </c>
      <c r="J710" s="64">
        <v>5.7963577778944529E-2</v>
      </c>
      <c r="K710" s="63">
        <v>0.20514108626118499</v>
      </c>
      <c r="L710">
        <v>9.8019728021269001E-2</v>
      </c>
      <c r="M710" s="32">
        <f t="shared" si="62"/>
        <v>0.21077842145543552</v>
      </c>
      <c r="N710" s="92">
        <f t="shared" si="63"/>
        <v>9.8019728021269001E-2</v>
      </c>
      <c r="O710" s="50">
        <v>3.54868435919161</v>
      </c>
      <c r="P710" s="50">
        <v>8.0999026396779999E-2</v>
      </c>
      <c r="Q710" s="77">
        <v>4.7769597729876996E-2</v>
      </c>
      <c r="R710" s="61"/>
      <c r="Y710">
        <v>7131.0637067370899</v>
      </c>
      <c r="Z710">
        <v>68.148865156987299</v>
      </c>
      <c r="AA710">
        <v>37031.846642394397</v>
      </c>
      <c r="AB710">
        <v>1009.42524439034</v>
      </c>
      <c r="AC710">
        <v>277.17797878499999</v>
      </c>
      <c r="AD710">
        <v>18.278158889077801</v>
      </c>
      <c r="AE710">
        <v>221532.862477332</v>
      </c>
      <c r="AF710">
        <v>10623.033561124599</v>
      </c>
      <c r="AG710">
        <v>4.7648220826143897</v>
      </c>
      <c r="AH710">
        <v>0.40326512213787502</v>
      </c>
      <c r="AI710">
        <v>69.620075100736102</v>
      </c>
      <c r="AJ710">
        <v>8.1556352003243493</v>
      </c>
      <c r="AK710">
        <v>80.101208924682496</v>
      </c>
      <c r="AL710">
        <v>15.628548966638499</v>
      </c>
      <c r="AM710">
        <v>7.6907809963404201</v>
      </c>
      <c r="AN710">
        <v>0.76727515298311899</v>
      </c>
      <c r="AO710">
        <v>4.1379976419048603</v>
      </c>
      <c r="AP710">
        <v>0.341893183482887</v>
      </c>
      <c r="AQ710">
        <v>1.35188395544544</v>
      </c>
      <c r="AR710">
        <v>7.3203066086977006E-2</v>
      </c>
      <c r="AS710">
        <v>6.1240500443941102</v>
      </c>
      <c r="AT710">
        <v>8.7692667000522001E-2</v>
      </c>
      <c r="AU710">
        <v>0.862945672076597</v>
      </c>
      <c r="AV710">
        <v>1.3887540404567E-2</v>
      </c>
      <c r="AW710">
        <v>2.0524362234576699</v>
      </c>
      <c r="AX710">
        <v>0.41874988449225398</v>
      </c>
    </row>
    <row r="711" spans="1:50" x14ac:dyDescent="0.25">
      <c r="A711" t="s">
        <v>1389</v>
      </c>
      <c r="B711">
        <v>28861.191786872601</v>
      </c>
      <c r="C711">
        <v>149324.876935771</v>
      </c>
      <c r="D711" s="63">
        <v>2.4888208307395E-2</v>
      </c>
      <c r="E711">
        <v>1.5086535185770999E-2</v>
      </c>
      <c r="F711" s="31">
        <f t="shared" si="60"/>
        <v>2.5572143325826573E-2</v>
      </c>
      <c r="G711" s="31">
        <f t="shared" si="61"/>
        <v>1.5086535185770999E-2</v>
      </c>
      <c r="H711">
        <v>0.28360952532025502</v>
      </c>
      <c r="I711">
        <v>1.5665750413584999E-2</v>
      </c>
      <c r="J711" s="64">
        <v>9.1124364622111834E-2</v>
      </c>
      <c r="K711" s="63">
        <v>8.7750937798657003E-2</v>
      </c>
      <c r="L711">
        <v>4.9780613819481997E-2</v>
      </c>
      <c r="M711" s="32">
        <f t="shared" si="62"/>
        <v>9.0162358440892626E-2</v>
      </c>
      <c r="N711" s="92">
        <f t="shared" si="63"/>
        <v>4.9780613819481997E-2</v>
      </c>
      <c r="O711" s="50">
        <v>3.5256601132527901</v>
      </c>
      <c r="P711" s="50">
        <v>0.106585044219388</v>
      </c>
      <c r="Q711" s="77">
        <v>5.3290199544395789E-2</v>
      </c>
      <c r="R711" s="61"/>
      <c r="Y711">
        <v>8802.1858102987408</v>
      </c>
      <c r="Z711">
        <v>89.201148102724105</v>
      </c>
      <c r="AA711">
        <v>25707.7296703662</v>
      </c>
      <c r="AB711">
        <v>687.38395355140005</v>
      </c>
      <c r="AC711">
        <v>2072.3124519295802</v>
      </c>
      <c r="AD711">
        <v>162.67581112770301</v>
      </c>
      <c r="AE711">
        <v>231119.169857184</v>
      </c>
      <c r="AF711">
        <v>11133.8369421592</v>
      </c>
      <c r="AG711">
        <v>1.0405822021150399</v>
      </c>
      <c r="AH711">
        <v>0.169446030548733</v>
      </c>
      <c r="AI711">
        <v>250.73962376728301</v>
      </c>
      <c r="AJ711">
        <v>27.531691792155801</v>
      </c>
      <c r="AK711">
        <v>640.22283647567099</v>
      </c>
      <c r="AL711">
        <v>141.67870652201401</v>
      </c>
      <c r="AM711">
        <v>1.3917674121054699</v>
      </c>
      <c r="AN711">
        <v>6.9315639630203998E-2</v>
      </c>
      <c r="AO711">
        <v>0.88691376458823301</v>
      </c>
      <c r="AP711">
        <v>4.9921345644805E-2</v>
      </c>
      <c r="AQ711">
        <v>0.744848897283653</v>
      </c>
      <c r="AR711">
        <v>4.7870355651366998E-2</v>
      </c>
      <c r="AS711">
        <v>26.441702261726999</v>
      </c>
      <c r="AT711">
        <v>0.404718259685519</v>
      </c>
      <c r="AU711">
        <v>3.1049969449463699</v>
      </c>
      <c r="AV711">
        <v>7.0789594314416004E-2</v>
      </c>
      <c r="AW711">
        <v>17.0863812256793</v>
      </c>
      <c r="AX711">
        <v>3.7874410652409098</v>
      </c>
    </row>
    <row r="712" spans="1:50" x14ac:dyDescent="0.25">
      <c r="A712" t="s">
        <v>1390</v>
      </c>
      <c r="B712">
        <v>5580.9167882779002</v>
      </c>
      <c r="C712">
        <v>28189.104255316099</v>
      </c>
      <c r="D712" s="63">
        <v>4.5311628678614997E-2</v>
      </c>
      <c r="E712">
        <v>1.0592028829536001E-2</v>
      </c>
      <c r="F712" s="31">
        <f t="shared" si="60"/>
        <v>4.6556805077522953E-2</v>
      </c>
      <c r="G712" s="31">
        <f t="shared" si="61"/>
        <v>1.0592028829536001E-2</v>
      </c>
      <c r="H712">
        <v>0.28271679086217999</v>
      </c>
      <c r="I712">
        <v>4.1129396022400004E-3</v>
      </c>
      <c r="J712" s="64">
        <v>6.2234506214444429E-2</v>
      </c>
      <c r="K712" s="63">
        <v>0.16023900658982401</v>
      </c>
      <c r="L712">
        <v>3.773596504849E-2</v>
      </c>
      <c r="M712" s="32">
        <f t="shared" si="62"/>
        <v>0.16464241990796571</v>
      </c>
      <c r="N712" s="92">
        <f t="shared" si="63"/>
        <v>3.773596504849E-2</v>
      </c>
      <c r="O712" s="50">
        <v>3.5367436815270601</v>
      </c>
      <c r="P712" s="50">
        <v>4.2109142807374003E-2</v>
      </c>
      <c r="Q712" s="77">
        <v>5.0557500795587101E-2</v>
      </c>
      <c r="R712" s="61"/>
      <c r="Y712">
        <v>6902.6183422519598</v>
      </c>
      <c r="Z712">
        <v>73.378214383599698</v>
      </c>
      <c r="AA712">
        <v>34153.375876640101</v>
      </c>
      <c r="AB712">
        <v>943.87689551452797</v>
      </c>
      <c r="AC712">
        <v>220.44714610518599</v>
      </c>
      <c r="AD712">
        <v>15.791285515314501</v>
      </c>
      <c r="AE712">
        <v>224158.23391491201</v>
      </c>
      <c r="AF712">
        <v>10892.6665898724</v>
      </c>
      <c r="AG712">
        <v>1.2728558519156401</v>
      </c>
      <c r="AH712">
        <v>0.23029012093661899</v>
      </c>
      <c r="AI712">
        <v>96.988692653219502</v>
      </c>
      <c r="AJ712">
        <v>10.995223833777001</v>
      </c>
      <c r="AK712">
        <v>119.147087422304</v>
      </c>
      <c r="AL712">
        <v>26.900699662656699</v>
      </c>
      <c r="AM712">
        <v>4.1205353884110103</v>
      </c>
      <c r="AN712">
        <v>0.32774753168050302</v>
      </c>
      <c r="AO712">
        <v>2.0777473854583501</v>
      </c>
      <c r="AP712">
        <v>0.135666165805198</v>
      </c>
      <c r="AQ712">
        <v>0.80296925734250901</v>
      </c>
      <c r="AR712">
        <v>5.2575264082391E-2</v>
      </c>
      <c r="AS712">
        <v>8.9166727993396702</v>
      </c>
      <c r="AT712">
        <v>0.16073577296813299</v>
      </c>
      <c r="AU712">
        <v>1.12328492500149</v>
      </c>
      <c r="AV712">
        <v>2.6004999534868001E-2</v>
      </c>
      <c r="AW712">
        <v>3.4191082769166399</v>
      </c>
      <c r="AX712">
        <v>0.79014020493009596</v>
      </c>
    </row>
    <row r="713" spans="1:50" x14ac:dyDescent="0.25">
      <c r="A713" t="s">
        <v>1391</v>
      </c>
      <c r="B713">
        <v>14435.300716198301</v>
      </c>
      <c r="C713">
        <v>74338.608129171102</v>
      </c>
      <c r="D713" s="63">
        <v>2.0291204151905998E-2</v>
      </c>
      <c r="E713">
        <v>4.2082429289250003E-3</v>
      </c>
      <c r="F713" s="31">
        <f t="shared" si="60"/>
        <v>2.0848812193201165E-2</v>
      </c>
      <c r="G713" s="31">
        <f t="shared" si="61"/>
        <v>4.2082429289250003E-3</v>
      </c>
      <c r="H713">
        <v>0.28234452076729799</v>
      </c>
      <c r="I713">
        <v>3.8654193915950001E-3</v>
      </c>
      <c r="J713" s="64">
        <v>6.6012210352106429E-2</v>
      </c>
      <c r="K713" s="63">
        <v>7.1841582313244001E-2</v>
      </c>
      <c r="L713">
        <v>1.4869043623510001E-2</v>
      </c>
      <c r="M713" s="32">
        <f t="shared" si="62"/>
        <v>7.3815809357501039E-2</v>
      </c>
      <c r="N713" s="92">
        <f t="shared" si="63"/>
        <v>1.4869043623510001E-2</v>
      </c>
      <c r="O713" s="50">
        <v>3.5408345412526301</v>
      </c>
      <c r="P713" s="50">
        <v>3.7642183572129E-2</v>
      </c>
      <c r="Q713" s="77">
        <v>5.1364377439552224E-2</v>
      </c>
      <c r="R713" s="61"/>
      <c r="Y713">
        <v>6741.9831938243096</v>
      </c>
      <c r="Z713">
        <v>76.427464871629695</v>
      </c>
      <c r="AA713">
        <v>40735.683544897802</v>
      </c>
      <c r="AB713">
        <v>1125.0974485510401</v>
      </c>
      <c r="AC713">
        <v>289.93629308325501</v>
      </c>
      <c r="AD713">
        <v>20.171695780484701</v>
      </c>
      <c r="AE713">
        <v>218455.44543961601</v>
      </c>
      <c r="AF713">
        <v>10582.463434687101</v>
      </c>
      <c r="AG713">
        <v>8.4411052063199108</v>
      </c>
      <c r="AH713">
        <v>0.37370226332600798</v>
      </c>
      <c r="AI713">
        <v>82.684094504447998</v>
      </c>
      <c r="AJ713">
        <v>9.7519722697477196</v>
      </c>
      <c r="AK713">
        <v>315.47928893685202</v>
      </c>
      <c r="AL713">
        <v>82.624670625864297</v>
      </c>
      <c r="AM713">
        <v>2.2918592190468501</v>
      </c>
      <c r="AN713">
        <v>0.17205018061893301</v>
      </c>
      <c r="AO713">
        <v>1.7264073310522401</v>
      </c>
      <c r="AP713">
        <v>0.110183116862845</v>
      </c>
      <c r="AQ713">
        <v>0.96444434665918699</v>
      </c>
      <c r="AR713">
        <v>5.6821053643819001E-2</v>
      </c>
      <c r="AS713">
        <v>8.6619429045582894</v>
      </c>
      <c r="AT713">
        <v>0.15974023256726999</v>
      </c>
      <c r="AU713">
        <v>1.27510713599956</v>
      </c>
      <c r="AV713">
        <v>3.2708146809313998E-2</v>
      </c>
      <c r="AW713">
        <v>8.5157177306828693</v>
      </c>
      <c r="AX713">
        <v>2.2327082541187901</v>
      </c>
    </row>
    <row r="714" spans="1:50" x14ac:dyDescent="0.25">
      <c r="A714" t="s">
        <v>1392</v>
      </c>
      <c r="B714">
        <v>6890.2915112275095</v>
      </c>
      <c r="C714">
        <v>34852.461298899303</v>
      </c>
      <c r="D714" s="63">
        <v>0.18804762746028</v>
      </c>
      <c r="E714">
        <v>8.8610455923062006E-2</v>
      </c>
      <c r="F714" s="31">
        <f t="shared" si="60"/>
        <v>0.19321522956182804</v>
      </c>
      <c r="G714" s="31">
        <f t="shared" si="61"/>
        <v>8.8610455923062006E-2</v>
      </c>
      <c r="H714">
        <v>0.28289699733775597</v>
      </c>
      <c r="I714">
        <v>1.2504149385128E-2</v>
      </c>
      <c r="J714" s="64">
        <v>9.3801266645721582E-2</v>
      </c>
      <c r="K714" s="63">
        <v>0.66512649490602005</v>
      </c>
      <c r="L714">
        <v>0.26961853851186202</v>
      </c>
      <c r="M714" s="32">
        <f t="shared" si="62"/>
        <v>0.68340435950496392</v>
      </c>
      <c r="N714" s="92">
        <f t="shared" si="63"/>
        <v>0.26961853851186202</v>
      </c>
      <c r="O714" s="50">
        <v>3.53562231315744</v>
      </c>
      <c r="P714" s="50">
        <v>0.144351418581385</v>
      </c>
      <c r="Q714" s="77">
        <v>0.10071860174292319</v>
      </c>
      <c r="R714" s="61"/>
      <c r="Y714">
        <v>12822.502569616099</v>
      </c>
      <c r="Z714">
        <v>142.25146526087599</v>
      </c>
      <c r="AA714">
        <v>22433.305286086699</v>
      </c>
      <c r="AB714">
        <v>577.72099859272805</v>
      </c>
      <c r="AC714">
        <v>123.631596782958</v>
      </c>
      <c r="AD714">
        <v>10.8788923948063</v>
      </c>
      <c r="AE714">
        <v>231923.24479482701</v>
      </c>
      <c r="AF714">
        <v>12359.7224910893</v>
      </c>
      <c r="AG714">
        <v>2.8684668719018001E-2</v>
      </c>
      <c r="AH714">
        <v>4.5644255211240003E-3</v>
      </c>
      <c r="AI714">
        <v>454.53231065700299</v>
      </c>
      <c r="AJ714">
        <v>50.0818361467038</v>
      </c>
      <c r="AK714">
        <v>146.91804196380701</v>
      </c>
      <c r="AL714">
        <v>40.129872104439599</v>
      </c>
      <c r="AM714">
        <v>1.9666510066059999E-2</v>
      </c>
      <c r="AN714">
        <v>6.5869773754400002E-3</v>
      </c>
      <c r="AO714">
        <v>8.1638013515220001E-2</v>
      </c>
      <c r="AP714">
        <v>1.3295071989275001E-2</v>
      </c>
      <c r="AQ714">
        <v>0.65945563027746201</v>
      </c>
      <c r="AR714">
        <v>4.2893647273427003E-2</v>
      </c>
      <c r="AS714">
        <v>47.8123756420242</v>
      </c>
      <c r="AT714">
        <v>0.41599523220497098</v>
      </c>
      <c r="AU714">
        <v>5.4816233119592104</v>
      </c>
      <c r="AV714">
        <v>5.1300842112015001E-2</v>
      </c>
      <c r="AW714">
        <v>4.0109779513339303</v>
      </c>
      <c r="AX714">
        <v>1.07349704688644</v>
      </c>
    </row>
    <row r="715" spans="1:50" s="56" customFormat="1" x14ac:dyDescent="0.25">
      <c r="A715" s="56" t="s">
        <v>1393</v>
      </c>
      <c r="B715" s="56">
        <v>578.80953481075903</v>
      </c>
      <c r="C715" s="56">
        <v>2682.3312237637001</v>
      </c>
      <c r="D715" s="83">
        <v>2.0975368485756598</v>
      </c>
      <c r="E715" s="56">
        <v>0.13473863024285401</v>
      </c>
      <c r="F715" s="57">
        <f t="shared" si="60"/>
        <v>2.1551777556860863</v>
      </c>
      <c r="G715" s="57">
        <f t="shared" si="61"/>
        <v>0.13473863024285401</v>
      </c>
      <c r="H715" s="56">
        <v>0.31232231151983803</v>
      </c>
      <c r="I715" s="56">
        <v>9.2789063846200007E-3</v>
      </c>
      <c r="J715" s="84">
        <v>0.46249948549849978</v>
      </c>
      <c r="K715" s="83">
        <v>6.7191545509981401</v>
      </c>
      <c r="L715" s="56">
        <v>0.40613810198412897</v>
      </c>
      <c r="M715" s="58">
        <f t="shared" si="62"/>
        <v>6.9037988224910007</v>
      </c>
      <c r="N715" s="112">
        <f t="shared" si="63"/>
        <v>0.40613810198412897</v>
      </c>
      <c r="O715" s="60">
        <v>3.2027653702068299</v>
      </c>
      <c r="P715" s="60">
        <v>9.2727486436988998E-2</v>
      </c>
      <c r="Q715" s="106">
        <v>0.47898758748724701</v>
      </c>
      <c r="R715" s="62" t="s">
        <v>337</v>
      </c>
      <c r="Y715" s="56">
        <v>14167.1035972605</v>
      </c>
      <c r="Z715" s="56">
        <v>170.206511611601</v>
      </c>
      <c r="AA715" s="56">
        <v>18457.991432154398</v>
      </c>
      <c r="AB715" s="56">
        <v>472.95196739441297</v>
      </c>
      <c r="AC715" s="56">
        <v>128.536384980252</v>
      </c>
      <c r="AD715" s="56">
        <v>9.6269008591751692</v>
      </c>
      <c r="AE715" s="56">
        <v>222205.44594174199</v>
      </c>
      <c r="AF715" s="56">
        <v>11941.9733466245</v>
      </c>
      <c r="AG715" s="56">
        <v>28.698194835164699</v>
      </c>
      <c r="AH715" s="56">
        <v>3.5338326818850301</v>
      </c>
      <c r="AI715" s="56">
        <v>504.906413899185</v>
      </c>
      <c r="AJ715" s="56">
        <v>56.262770823403201</v>
      </c>
      <c r="AK715" s="56">
        <v>15.614819051397401</v>
      </c>
      <c r="AL715" s="56">
        <v>1.32595508578279</v>
      </c>
      <c r="AM715" s="56">
        <v>845.52779319348201</v>
      </c>
      <c r="AN715" s="56">
        <v>156.998718285047</v>
      </c>
      <c r="AO715" s="56">
        <v>385.06307642375998</v>
      </c>
      <c r="AP715" s="56">
        <v>62.794495648143098</v>
      </c>
      <c r="AQ715" s="56">
        <v>73.372585376918494</v>
      </c>
      <c r="AR715" s="56">
        <v>13.5439831343961</v>
      </c>
      <c r="AS715" s="56">
        <v>43.7154783613652</v>
      </c>
      <c r="AT715" s="56">
        <v>0.48312884873149298</v>
      </c>
      <c r="AU715" s="56">
        <v>5.0308848393781602</v>
      </c>
      <c r="AV715" s="56">
        <v>6.5353004027002004E-2</v>
      </c>
      <c r="AW715" s="56">
        <v>0.328615974129565</v>
      </c>
      <c r="AX715" s="56">
        <v>3.2476687895908997E-2</v>
      </c>
    </row>
    <row r="716" spans="1:50" x14ac:dyDescent="0.25">
      <c r="A716" t="s">
        <v>1394</v>
      </c>
      <c r="B716">
        <v>83.229371131250403</v>
      </c>
      <c r="C716">
        <v>309.23379904314697</v>
      </c>
      <c r="D716" s="63">
        <v>7.2211088273263302</v>
      </c>
      <c r="E716">
        <v>0.26516208312689199</v>
      </c>
      <c r="F716" s="31">
        <f t="shared" si="60"/>
        <v>7.4195469446031925</v>
      </c>
      <c r="G716" s="31">
        <f t="shared" si="61"/>
        <v>0.26516208312689199</v>
      </c>
      <c r="H716">
        <v>0.39174339524518198</v>
      </c>
      <c r="I716">
        <v>3.2738174172110002E-2</v>
      </c>
      <c r="J716" s="64">
        <v>0.4393946454107821</v>
      </c>
      <c r="K716" s="63">
        <v>18.392732793959102</v>
      </c>
      <c r="L716">
        <v>1.3072534782919401</v>
      </c>
      <c r="M716" s="32">
        <f t="shared" si="62"/>
        <v>18.898170304248087</v>
      </c>
      <c r="N716" s="92">
        <f t="shared" si="63"/>
        <v>1.3072534782919401</v>
      </c>
      <c r="O716" s="50">
        <v>2.5570598653275298</v>
      </c>
      <c r="P716" s="50">
        <v>0.21453570815737899</v>
      </c>
      <c r="Q716" s="77">
        <v>0.84713934352962939</v>
      </c>
      <c r="R716" s="61"/>
      <c r="Y716">
        <v>21554.687365536302</v>
      </c>
      <c r="Z716">
        <v>410.986900390188</v>
      </c>
      <c r="AA716">
        <v>14834.065058639</v>
      </c>
      <c r="AB716">
        <v>425.17333356028598</v>
      </c>
      <c r="AC716">
        <v>250.50950899506799</v>
      </c>
      <c r="AD716">
        <v>18.819979125952202</v>
      </c>
      <c r="AE716">
        <v>226507.06950451399</v>
      </c>
      <c r="AF716">
        <v>12099.996646486199</v>
      </c>
      <c r="AG716">
        <v>0.105999448686102</v>
      </c>
      <c r="AH716">
        <v>1.0130441059996E-2</v>
      </c>
      <c r="AI716">
        <v>310.45543395280799</v>
      </c>
      <c r="AJ716">
        <v>34.639266253774601</v>
      </c>
      <c r="AK716">
        <v>2.5299814058560601</v>
      </c>
      <c r="AL716">
        <v>0.22266801328329999</v>
      </c>
      <c r="AM716">
        <v>10.6971178348549</v>
      </c>
      <c r="AN716">
        <v>0.662670637077584</v>
      </c>
      <c r="AO716">
        <v>6.5008526770644801</v>
      </c>
      <c r="AP716">
        <v>0.40574937426014901</v>
      </c>
      <c r="AQ716">
        <v>2.0411005157615998</v>
      </c>
      <c r="AR716">
        <v>0.102622144232613</v>
      </c>
      <c r="AS716">
        <v>18.1335465387615</v>
      </c>
      <c r="AT716">
        <v>0.271555279179093</v>
      </c>
      <c r="AU716">
        <v>1.83166852951125</v>
      </c>
      <c r="AV716">
        <v>2.9974760699161999E-2</v>
      </c>
      <c r="AW716">
        <v>3.4706633792957998E-2</v>
      </c>
      <c r="AX716">
        <v>1.409819607416E-3</v>
      </c>
    </row>
    <row r="717" spans="1:50" x14ac:dyDescent="0.25">
      <c r="A717" t="s">
        <v>1395</v>
      </c>
      <c r="B717">
        <v>79.0399847882491</v>
      </c>
      <c r="C717">
        <v>309.43239976727301</v>
      </c>
      <c r="D717" s="63">
        <v>5.8665897809354304</v>
      </c>
      <c r="E717">
        <v>0.216050882600513</v>
      </c>
      <c r="F717" s="31">
        <f t="shared" si="60"/>
        <v>6.0278053309018116</v>
      </c>
      <c r="G717" s="31">
        <f t="shared" si="61"/>
        <v>0.216050882600513</v>
      </c>
      <c r="H717">
        <v>0.37157413819836699</v>
      </c>
      <c r="I717">
        <v>3.1825215365824E-2</v>
      </c>
      <c r="J717" s="64">
        <v>0.42997623377545169</v>
      </c>
      <c r="K717" s="63">
        <v>15.768636652907601</v>
      </c>
      <c r="L717">
        <v>1.3328102242913999</v>
      </c>
      <c r="M717" s="32">
        <f t="shared" si="62"/>
        <v>16.201963257484543</v>
      </c>
      <c r="N717" s="92">
        <f t="shared" si="63"/>
        <v>1.3328102242913999</v>
      </c>
      <c r="O717" s="50">
        <v>2.6812713554955101</v>
      </c>
      <c r="P717" s="50">
        <v>0.21735701662887899</v>
      </c>
      <c r="Q717" s="77">
        <v>0.95908859445070682</v>
      </c>
      <c r="R717" s="61"/>
      <c r="Y717">
        <v>25167.553985781102</v>
      </c>
      <c r="Z717">
        <v>389.71231146843002</v>
      </c>
      <c r="AA717">
        <v>13158.3521728946</v>
      </c>
      <c r="AB717">
        <v>373.42505547848998</v>
      </c>
      <c r="AC717">
        <v>364.020199557203</v>
      </c>
      <c r="AD717">
        <v>22.5119496560797</v>
      </c>
      <c r="AE717">
        <v>223242.35713009501</v>
      </c>
      <c r="AF717">
        <v>12031.233971605299</v>
      </c>
      <c r="AG717">
        <v>0.19611262844563701</v>
      </c>
      <c r="AH717">
        <v>1.7572277775774001E-2</v>
      </c>
      <c r="AI717">
        <v>269.32536267288202</v>
      </c>
      <c r="AJ717">
        <v>30.066568547969201</v>
      </c>
      <c r="AK717">
        <v>2.4114882266599902</v>
      </c>
      <c r="AL717">
        <v>0.19175846939258601</v>
      </c>
      <c r="AM717">
        <v>15.2992939456702</v>
      </c>
      <c r="AN717">
        <v>0.60444210263044695</v>
      </c>
      <c r="AO717">
        <v>10.0165274522794</v>
      </c>
      <c r="AP717">
        <v>0.362764280332464</v>
      </c>
      <c r="AQ717">
        <v>2.4019720283071999</v>
      </c>
      <c r="AR717">
        <v>0.10160000149111401</v>
      </c>
      <c r="AS717">
        <v>14.5896164505114</v>
      </c>
      <c r="AT717">
        <v>0.188738263953598</v>
      </c>
      <c r="AU717">
        <v>1.4370010834209599</v>
      </c>
      <c r="AV717">
        <v>2.0635851822584001E-2</v>
      </c>
      <c r="AW717">
        <v>3.3489285773299002E-2</v>
      </c>
      <c r="AX717">
        <v>1.208359576372E-3</v>
      </c>
    </row>
    <row r="718" spans="1:50" s="56" customFormat="1" x14ac:dyDescent="0.25">
      <c r="A718" s="56" t="s">
        <v>1396</v>
      </c>
      <c r="B718" s="56">
        <v>818.07259953022697</v>
      </c>
      <c r="C718" s="56">
        <v>3899.1630505169701</v>
      </c>
      <c r="D718" s="83">
        <v>1.03385681405775</v>
      </c>
      <c r="E718" s="56">
        <v>6.5814355770140998E-2</v>
      </c>
      <c r="F718" s="57">
        <f t="shared" si="60"/>
        <v>1.0622674923373954</v>
      </c>
      <c r="G718" s="57">
        <f t="shared" si="61"/>
        <v>6.5814355770140998E-2</v>
      </c>
      <c r="H718" s="56">
        <v>0.30461376869815698</v>
      </c>
      <c r="I718" s="56">
        <v>7.8812378831430007E-3</v>
      </c>
      <c r="J718" s="84">
        <v>0.40642897917008558</v>
      </c>
      <c r="K718" s="83">
        <v>3.3948240820357798</v>
      </c>
      <c r="L718" s="56">
        <v>0.23096684072767201</v>
      </c>
      <c r="M718" s="58">
        <f t="shared" si="62"/>
        <v>3.4881148100159538</v>
      </c>
      <c r="N718" s="112">
        <f t="shared" si="63"/>
        <v>0.23096684072767201</v>
      </c>
      <c r="O718" s="60">
        <v>3.2826978170348702</v>
      </c>
      <c r="P718" s="60">
        <v>7.9830745469335995E-2</v>
      </c>
      <c r="Q718" s="106">
        <v>0.35744310070284863</v>
      </c>
      <c r="R718" s="62" t="s">
        <v>337</v>
      </c>
      <c r="Y718" s="56">
        <v>16512.376135256</v>
      </c>
      <c r="Z718" s="56">
        <v>203.67233127800301</v>
      </c>
      <c r="AA718" s="56">
        <v>17987.130127842302</v>
      </c>
      <c r="AB718" s="56">
        <v>477.230081493841</v>
      </c>
      <c r="AC718" s="56">
        <v>164.66086320739399</v>
      </c>
      <c r="AD718" s="56">
        <v>10.3199945267431</v>
      </c>
      <c r="AE718" s="56">
        <v>233395.33057116799</v>
      </c>
      <c r="AF718" s="56">
        <v>12466.753449059899</v>
      </c>
      <c r="AG718" s="56">
        <v>19.5023020555047</v>
      </c>
      <c r="AH718" s="56">
        <v>0.55019168740399205</v>
      </c>
      <c r="AI718" s="56">
        <v>502.40111688565599</v>
      </c>
      <c r="AJ718" s="56">
        <v>55.909956565008699</v>
      </c>
      <c r="AK718" s="56">
        <v>19.0090275183281</v>
      </c>
      <c r="AL718" s="56">
        <v>1.8736181954518101</v>
      </c>
      <c r="AM718" s="56">
        <v>1546.8534133462199</v>
      </c>
      <c r="AN718" s="56">
        <v>49.913690295475902</v>
      </c>
      <c r="AO718" s="56">
        <v>763.91650342181003</v>
      </c>
      <c r="AP718" s="56">
        <v>23.260858596416401</v>
      </c>
      <c r="AQ718" s="56">
        <v>148.36197599828699</v>
      </c>
      <c r="AR718" s="56">
        <v>4.4457619444983996</v>
      </c>
      <c r="AS718" s="56">
        <v>31.703332537779801</v>
      </c>
      <c r="AT718" s="56">
        <v>0.31670214670125002</v>
      </c>
      <c r="AU718" s="56">
        <v>3.4818137789852401</v>
      </c>
      <c r="AV718" s="56">
        <v>4.0959851191678998E-2</v>
      </c>
      <c r="AW718" s="56">
        <v>0.45991441232504698</v>
      </c>
      <c r="AX718" s="56">
        <v>3.7812049581630001E-2</v>
      </c>
    </row>
    <row r="719" spans="1:50" x14ac:dyDescent="0.25">
      <c r="A719" t="s">
        <v>1397</v>
      </c>
      <c r="B719">
        <v>144.97514891853601</v>
      </c>
      <c r="C719">
        <v>467.39205567226401</v>
      </c>
      <c r="D719" s="63">
        <v>10.8436527464628</v>
      </c>
      <c r="E719">
        <v>1.3572158169115001</v>
      </c>
      <c r="F719" s="31">
        <f t="shared" si="60"/>
        <v>11.141639397386724</v>
      </c>
      <c r="G719" s="31">
        <f t="shared" si="61"/>
        <v>1.3572158169115001</v>
      </c>
      <c r="H719">
        <v>0.45303020893490797</v>
      </c>
      <c r="I719">
        <v>4.3386628903269997E-2</v>
      </c>
      <c r="J719" s="64">
        <v>0.76516559444449406</v>
      </c>
      <c r="K719" s="63">
        <v>23.993152789164402</v>
      </c>
      <c r="L719">
        <v>2.4411712970343702</v>
      </c>
      <c r="M719" s="32">
        <f t="shared" si="62"/>
        <v>24.652491428266554</v>
      </c>
      <c r="N719" s="92">
        <f t="shared" si="63"/>
        <v>2.4411712970343702</v>
      </c>
      <c r="O719" s="50">
        <v>2.2090136352321199</v>
      </c>
      <c r="P719" s="50">
        <v>0.21294912549356099</v>
      </c>
      <c r="Q719" s="77">
        <v>0.94747231547341548</v>
      </c>
      <c r="R719" s="61"/>
      <c r="Y719">
        <v>25369.092968773199</v>
      </c>
      <c r="Z719">
        <v>338.20239741947898</v>
      </c>
      <c r="AA719">
        <v>15131.428824288399</v>
      </c>
      <c r="AB719">
        <v>395.45634264574699</v>
      </c>
      <c r="AC719">
        <v>224.16523078364099</v>
      </c>
      <c r="AD719">
        <v>14.8029945040738</v>
      </c>
      <c r="AE719">
        <v>219561.71107898399</v>
      </c>
      <c r="AF719">
        <v>11697.994885944699</v>
      </c>
      <c r="AG719">
        <v>0.80102911103735197</v>
      </c>
      <c r="AH719">
        <v>5.8307068916517997E-2</v>
      </c>
      <c r="AI719">
        <v>462.41127143037102</v>
      </c>
      <c r="AJ719">
        <v>51.176020731352502</v>
      </c>
      <c r="AK719">
        <v>3.0634892034705898</v>
      </c>
      <c r="AL719">
        <v>0.57960651848405997</v>
      </c>
      <c r="AM719">
        <v>8.4393653696941406</v>
      </c>
      <c r="AN719">
        <v>0.37916261466330398</v>
      </c>
      <c r="AO719">
        <v>5.6401383869992099</v>
      </c>
      <c r="AP719">
        <v>0.25387102254442701</v>
      </c>
      <c r="AQ719">
        <v>1.5708029154994201</v>
      </c>
      <c r="AR719">
        <v>9.0797322750831994E-2</v>
      </c>
      <c r="AS719">
        <v>37.8710384359035</v>
      </c>
      <c r="AT719">
        <v>0.63336552990138995</v>
      </c>
      <c r="AU719">
        <v>4.2189529214744503</v>
      </c>
      <c r="AV719">
        <v>8.6456862795799005E-2</v>
      </c>
      <c r="AW719">
        <v>5.3053032973784997E-2</v>
      </c>
      <c r="AX719">
        <v>1.2874222620504999E-2</v>
      </c>
    </row>
    <row r="720" spans="1:50" x14ac:dyDescent="0.25">
      <c r="A720" t="s">
        <v>1398</v>
      </c>
      <c r="B720">
        <v>2311.7772128500001</v>
      </c>
      <c r="C720">
        <v>11787.8585692385</v>
      </c>
      <c r="D720" s="63">
        <v>0.31709853149494799</v>
      </c>
      <c r="E720">
        <v>6.7859220933059003E-2</v>
      </c>
      <c r="F720" s="31">
        <f t="shared" si="60"/>
        <v>0.32581248901667853</v>
      </c>
      <c r="G720" s="31">
        <f t="shared" si="61"/>
        <v>6.7859220933059003E-2</v>
      </c>
      <c r="H720">
        <v>0.28684404648027401</v>
      </c>
      <c r="I720">
        <v>2.4259123825913002E-2</v>
      </c>
      <c r="J720" s="64">
        <v>0.39519790373064179</v>
      </c>
      <c r="K720" s="63">
        <v>1.1058945555961599</v>
      </c>
      <c r="L720">
        <v>0.234556073911563</v>
      </c>
      <c r="M720" s="32">
        <f t="shared" si="62"/>
        <v>1.1362848514311679</v>
      </c>
      <c r="N720" s="92">
        <f t="shared" si="63"/>
        <v>0.234556073911563</v>
      </c>
      <c r="O720" s="50">
        <v>3.4854898023301599</v>
      </c>
      <c r="P720" s="50">
        <v>0.238893015752766</v>
      </c>
      <c r="Q720" s="77">
        <v>0.32315186959926495</v>
      </c>
      <c r="R720" s="61"/>
      <c r="Y720">
        <v>17060.2957066657</v>
      </c>
      <c r="Z720">
        <v>307.48969419811499</v>
      </c>
      <c r="AA720">
        <v>17093.927782043898</v>
      </c>
      <c r="AB720">
        <v>444.09823134426398</v>
      </c>
      <c r="AC720">
        <v>184.07290736305001</v>
      </c>
      <c r="AD720">
        <v>15.0426444549789</v>
      </c>
      <c r="AE720">
        <v>232124.63196038501</v>
      </c>
      <c r="AF720">
        <v>12367.3328297098</v>
      </c>
      <c r="AG720">
        <v>6.3230234835077004E-2</v>
      </c>
      <c r="AH720">
        <v>6.8362773899480001E-3</v>
      </c>
      <c r="AI720">
        <v>352.59023679100898</v>
      </c>
      <c r="AJ720">
        <v>39.217023837851301</v>
      </c>
      <c r="AK720">
        <v>55.859574996615798</v>
      </c>
      <c r="AL720">
        <v>17.367746939022801</v>
      </c>
      <c r="AM720">
        <v>4.6458336853275402</v>
      </c>
      <c r="AN720">
        <v>0.19932845999363399</v>
      </c>
      <c r="AO720">
        <v>3.0151967059957299</v>
      </c>
      <c r="AP720">
        <v>0.14641541061308999</v>
      </c>
      <c r="AQ720">
        <v>1.4940132218878801</v>
      </c>
      <c r="AR720">
        <v>7.7482705046728995E-2</v>
      </c>
      <c r="AS720">
        <v>28.459862470366001</v>
      </c>
      <c r="AT720">
        <v>0.28273460441825699</v>
      </c>
      <c r="AU720">
        <v>3.20529423254087</v>
      </c>
      <c r="AV720">
        <v>4.3288666770484999E-2</v>
      </c>
      <c r="AW720">
        <v>1.37399158767722</v>
      </c>
      <c r="AX720">
        <v>0.43350891602720798</v>
      </c>
    </row>
    <row r="721" spans="1:50" x14ac:dyDescent="0.25">
      <c r="A721" t="s">
        <v>1399</v>
      </c>
      <c r="B721">
        <v>91.064734017889705</v>
      </c>
      <c r="C721">
        <v>294.43904680354098</v>
      </c>
      <c r="D721" s="63">
        <v>9.4778226980732292</v>
      </c>
      <c r="E721">
        <v>0.35476245205948298</v>
      </c>
      <c r="F721" s="31">
        <f t="shared" si="60"/>
        <v>9.7382759521458357</v>
      </c>
      <c r="G721" s="31">
        <f t="shared" si="61"/>
        <v>0.35476245205948298</v>
      </c>
      <c r="H721">
        <v>0.45163557741441201</v>
      </c>
      <c r="I721">
        <v>3.461332727995E-2</v>
      </c>
      <c r="J721" s="64">
        <v>0.48839798683083907</v>
      </c>
      <c r="K721" s="63">
        <v>21.046313423453199</v>
      </c>
      <c r="L721">
        <v>1.40014868759974</v>
      </c>
      <c r="M721" s="32">
        <f t="shared" si="62"/>
        <v>21.624672081553516</v>
      </c>
      <c r="N721" s="92">
        <f t="shared" si="63"/>
        <v>1.40014868759974</v>
      </c>
      <c r="O721" s="50">
        <v>2.2193777444856302</v>
      </c>
      <c r="P721" s="50">
        <v>0.166814035091188</v>
      </c>
      <c r="Q721" s="77">
        <v>0.88510901265350395</v>
      </c>
      <c r="R721" s="61"/>
      <c r="Y721">
        <v>24417.455911288798</v>
      </c>
      <c r="Z721">
        <v>328.60517235044</v>
      </c>
      <c r="AA721">
        <v>15096.1309283871</v>
      </c>
      <c r="AB721">
        <v>392.01316917510701</v>
      </c>
      <c r="AC721">
        <v>575.06941937681995</v>
      </c>
      <c r="AD721">
        <v>151.00813006010199</v>
      </c>
      <c r="AE721">
        <v>221759.06865119399</v>
      </c>
      <c r="AF721">
        <v>11845.7299642138</v>
      </c>
      <c r="AG721">
        <v>0.16117457600697899</v>
      </c>
      <c r="AH721">
        <v>1.1644102519188E-2</v>
      </c>
      <c r="AI721">
        <v>345.794561145736</v>
      </c>
      <c r="AJ721">
        <v>38.152043065846399</v>
      </c>
      <c r="AK721">
        <v>2.1705827189154401</v>
      </c>
      <c r="AL721">
        <v>0.17399462952000699</v>
      </c>
      <c r="AM721">
        <v>16.587625946448998</v>
      </c>
      <c r="AN721">
        <v>0.43524061465740899</v>
      </c>
      <c r="AO721">
        <v>11.0029664177287</v>
      </c>
      <c r="AP721">
        <v>0.25939947320794998</v>
      </c>
      <c r="AQ721">
        <v>2.84169099371262</v>
      </c>
      <c r="AR721">
        <v>9.5436039278830001E-2</v>
      </c>
      <c r="AS721">
        <v>22.0745879285397</v>
      </c>
      <c r="AT721">
        <v>0.21695397518257001</v>
      </c>
      <c r="AU721">
        <v>2.3450934171146098</v>
      </c>
      <c r="AV721">
        <v>2.8517881718003998E-2</v>
      </c>
      <c r="AW721">
        <v>3.3767977379246E-2</v>
      </c>
      <c r="AX721">
        <v>1.248248362875E-3</v>
      </c>
    </row>
    <row r="722" spans="1:50" x14ac:dyDescent="0.25">
      <c r="A722" t="s">
        <v>1400</v>
      </c>
      <c r="B722">
        <v>97096.472734485098</v>
      </c>
      <c r="C722">
        <v>502322.12672160298</v>
      </c>
      <c r="D722" s="63">
        <v>6.4652173525699998E-3</v>
      </c>
      <c r="E722">
        <v>5.0823410532200002E-4</v>
      </c>
      <c r="F722" s="31">
        <f t="shared" si="60"/>
        <v>6.6428833578758232E-3</v>
      </c>
      <c r="G722" s="31">
        <f t="shared" si="61"/>
        <v>5.0823410532200002E-4</v>
      </c>
      <c r="H722">
        <v>0.281958572377217</v>
      </c>
      <c r="I722">
        <v>1.668193099883E-3</v>
      </c>
      <c r="J722" s="64">
        <v>7.526279494793979E-2</v>
      </c>
      <c r="K722" s="63">
        <v>2.2925116554976002E-2</v>
      </c>
      <c r="L722">
        <v>1.814024745801E-3</v>
      </c>
      <c r="M722" s="32">
        <f t="shared" si="62"/>
        <v>2.3555105255645734E-2</v>
      </c>
      <c r="N722" s="92">
        <f t="shared" si="63"/>
        <v>1.814024745801E-3</v>
      </c>
      <c r="O722" s="50">
        <v>3.5459951490259498</v>
      </c>
      <c r="P722" s="50">
        <v>2.1321486072465E-2</v>
      </c>
      <c r="Q722" s="77">
        <v>7.5988466302474272E-2</v>
      </c>
      <c r="R722" s="61"/>
      <c r="Y722">
        <v>29503.005390793602</v>
      </c>
      <c r="Z722">
        <v>418.14527067254397</v>
      </c>
      <c r="AA722">
        <v>12497.433072677801</v>
      </c>
      <c r="AB722">
        <v>343.10328950225897</v>
      </c>
      <c r="AC722">
        <v>461.85810292107197</v>
      </c>
      <c r="AD722">
        <v>28.925036550340302</v>
      </c>
      <c r="AE722">
        <v>218116.70727090701</v>
      </c>
      <c r="AF722">
        <v>11672.383614673399</v>
      </c>
      <c r="AG722">
        <v>0.34143523875945803</v>
      </c>
      <c r="AH722">
        <v>1.9735341542223998E-2</v>
      </c>
      <c r="AI722">
        <v>284.82049121951599</v>
      </c>
      <c r="AJ722">
        <v>31.928455471025199</v>
      </c>
      <c r="AK722">
        <v>2527.9156597760598</v>
      </c>
      <c r="AL722">
        <v>192.34036124279999</v>
      </c>
      <c r="AM722">
        <v>25.3248103751604</v>
      </c>
      <c r="AN722">
        <v>0.74422521743951398</v>
      </c>
      <c r="AO722">
        <v>16.3691749473494</v>
      </c>
      <c r="AP722">
        <v>0.45393155688326198</v>
      </c>
      <c r="AQ722">
        <v>4.1837681968692699</v>
      </c>
      <c r="AR722">
        <v>0.132034099456001</v>
      </c>
      <c r="AS722">
        <v>22.6772523930949</v>
      </c>
      <c r="AT722">
        <v>0.30799597832353898</v>
      </c>
      <c r="AU722">
        <v>2.6353094365780798</v>
      </c>
      <c r="AV722">
        <v>4.4986060680422997E-2</v>
      </c>
      <c r="AW722">
        <v>55.331234783787899</v>
      </c>
      <c r="AX722">
        <v>3.89374535837706</v>
      </c>
    </row>
    <row r="723" spans="1:50" x14ac:dyDescent="0.25">
      <c r="A723" t="s">
        <v>1401</v>
      </c>
      <c r="B723">
        <v>882.41079610965403</v>
      </c>
      <c r="C723">
        <v>4341.2118870939803</v>
      </c>
      <c r="D723" s="63">
        <v>0.491660779419134</v>
      </c>
      <c r="E723">
        <v>7.4006356405978996E-2</v>
      </c>
      <c r="F723" s="31">
        <f t="shared" si="60"/>
        <v>0.50517175699055661</v>
      </c>
      <c r="G723" s="31">
        <f t="shared" si="61"/>
        <v>7.4006356405978996E-2</v>
      </c>
      <c r="H723">
        <v>0.292911649858482</v>
      </c>
      <c r="I723">
        <v>1.8912355486789E-2</v>
      </c>
      <c r="J723" s="64">
        <v>0.42894886189071285</v>
      </c>
      <c r="K723" s="63">
        <v>1.6745431399275901</v>
      </c>
      <c r="L723">
        <v>0.25275645805649</v>
      </c>
      <c r="M723" s="32">
        <f t="shared" si="62"/>
        <v>1.7205600600339097</v>
      </c>
      <c r="N723" s="92">
        <f t="shared" si="63"/>
        <v>0.25275645805649</v>
      </c>
      <c r="O723" s="50">
        <v>3.408751693333</v>
      </c>
      <c r="P723" s="50">
        <v>0.191723424341668</v>
      </c>
      <c r="Q723" s="77">
        <v>0.37262663112925681</v>
      </c>
      <c r="R723" s="61"/>
      <c r="Y723">
        <v>28745.349060075201</v>
      </c>
      <c r="Z723">
        <v>461.30877093513999</v>
      </c>
      <c r="AA723">
        <v>12954.928287632099</v>
      </c>
      <c r="AB723">
        <v>355.012908579586</v>
      </c>
      <c r="AC723">
        <v>391.58477719163398</v>
      </c>
      <c r="AD723">
        <v>29.098499271835301</v>
      </c>
      <c r="AE723">
        <v>223045.57212854299</v>
      </c>
      <c r="AF723">
        <v>11938.504756188901</v>
      </c>
      <c r="AG723">
        <v>5.12275076898315</v>
      </c>
      <c r="AH723">
        <v>0.21386939231885499</v>
      </c>
      <c r="AI723">
        <v>260.81124701495798</v>
      </c>
      <c r="AJ723">
        <v>29.307286772197699</v>
      </c>
      <c r="AK723">
        <v>18.576268782357801</v>
      </c>
      <c r="AL723">
        <v>7.6405741053341698</v>
      </c>
      <c r="AM723">
        <v>32.072316903972201</v>
      </c>
      <c r="AN723">
        <v>0.944287903253482</v>
      </c>
      <c r="AO723">
        <v>22.289044247972399</v>
      </c>
      <c r="AP723">
        <v>0.59188439272568405</v>
      </c>
      <c r="AQ723">
        <v>4.9711355799220103</v>
      </c>
      <c r="AR723">
        <v>0.15905553685867199</v>
      </c>
      <c r="AS723">
        <v>16.5028536523625</v>
      </c>
      <c r="AT723">
        <v>0.22783436762700801</v>
      </c>
      <c r="AU723">
        <v>1.69098483874379</v>
      </c>
      <c r="AV723">
        <v>2.8467243907476E-2</v>
      </c>
      <c r="AW723">
        <v>0.47017644447206203</v>
      </c>
      <c r="AX723">
        <v>0.198235207272596</v>
      </c>
    </row>
    <row r="724" spans="1:50" x14ac:dyDescent="0.25">
      <c r="A724" t="s">
        <v>1402</v>
      </c>
      <c r="B724">
        <v>10907.9451016437</v>
      </c>
      <c r="C724">
        <v>56533.062906515697</v>
      </c>
      <c r="D724" s="63">
        <v>4.6931424661153E-2</v>
      </c>
      <c r="E724">
        <v>9.8932829605249996E-3</v>
      </c>
      <c r="F724" s="31">
        <f t="shared" si="60"/>
        <v>4.8221113512765049E-2</v>
      </c>
      <c r="G724" s="31">
        <f t="shared" si="61"/>
        <v>9.8932829605249996E-3</v>
      </c>
      <c r="H724">
        <v>0.28155517507673</v>
      </c>
      <c r="I724">
        <v>3.1463803903789998E-3</v>
      </c>
      <c r="J724" s="64">
        <v>5.3011613117334183E-2</v>
      </c>
      <c r="K724" s="63">
        <v>0.166692204603032</v>
      </c>
      <c r="L724">
        <v>3.4026245821938E-2</v>
      </c>
      <c r="M724" s="32">
        <f t="shared" si="62"/>
        <v>0.17127295363162717</v>
      </c>
      <c r="N724" s="92">
        <f t="shared" si="63"/>
        <v>3.4026245821938E-2</v>
      </c>
      <c r="O724" s="50">
        <v>3.55103390065358</v>
      </c>
      <c r="P724" s="50">
        <v>3.7304976111081002E-2</v>
      </c>
      <c r="Q724" s="77">
        <v>5.1465145272461855E-2</v>
      </c>
      <c r="R724" s="61"/>
      <c r="Y724">
        <v>29516.534027045702</v>
      </c>
      <c r="Z724">
        <v>397.00891008923003</v>
      </c>
      <c r="AA724">
        <v>12328.2054659193</v>
      </c>
      <c r="AB724">
        <v>344.697259543825</v>
      </c>
      <c r="AC724">
        <v>326.95939178893298</v>
      </c>
      <c r="AD724">
        <v>21.303981748258</v>
      </c>
      <c r="AE724">
        <v>221829.152864106</v>
      </c>
      <c r="AF724">
        <v>11968.700181674099</v>
      </c>
      <c r="AG724">
        <v>0.39309853572104497</v>
      </c>
      <c r="AH724">
        <v>2.1194310033594999E-2</v>
      </c>
      <c r="AI724">
        <v>269.89340354441299</v>
      </c>
      <c r="AJ724">
        <v>30.155183544733099</v>
      </c>
      <c r="AK724">
        <v>242.835536515059</v>
      </c>
      <c r="AL724">
        <v>48.004545832440002</v>
      </c>
      <c r="AM724">
        <v>32.887373443039799</v>
      </c>
      <c r="AN724">
        <v>0.87957285070312297</v>
      </c>
      <c r="AO724">
        <v>24.144274259633502</v>
      </c>
      <c r="AP724">
        <v>0.62410752885805598</v>
      </c>
      <c r="AQ724">
        <v>5.4942128430265296</v>
      </c>
      <c r="AR724">
        <v>0.18503282755287701</v>
      </c>
      <c r="AS724">
        <v>20.457812570882599</v>
      </c>
      <c r="AT724">
        <v>0.268733637741078</v>
      </c>
      <c r="AU724">
        <v>2.2962017237375498</v>
      </c>
      <c r="AV724">
        <v>4.3039101347310003E-2</v>
      </c>
      <c r="AW724">
        <v>6.6257578356351603</v>
      </c>
      <c r="AX724">
        <v>1.23761097883784</v>
      </c>
    </row>
    <row r="725" spans="1:50" s="56" customFormat="1" x14ac:dyDescent="0.25">
      <c r="A725" s="56" t="s">
        <v>1403</v>
      </c>
      <c r="B725" s="56">
        <v>1149.15745348266</v>
      </c>
      <c r="C725" s="56">
        <v>5390.14619731723</v>
      </c>
      <c r="D725" s="83">
        <v>1.4016872996355001</v>
      </c>
      <c r="E725" s="56">
        <v>0.29077407127066002</v>
      </c>
      <c r="F725" s="57">
        <f t="shared" si="60"/>
        <v>1.4402060639141909</v>
      </c>
      <c r="G725" s="57">
        <f t="shared" si="61"/>
        <v>0.29077407127066002</v>
      </c>
      <c r="H725" s="56">
        <v>0.310793232897354</v>
      </c>
      <c r="I725" s="56">
        <v>2.9750701086221E-2</v>
      </c>
      <c r="J725" s="84">
        <v>0.4614462399022799</v>
      </c>
      <c r="K725" s="83">
        <v>4.5200724867293403</v>
      </c>
      <c r="L725" s="56">
        <v>0.82563106239367001</v>
      </c>
      <c r="M725" s="58">
        <f t="shared" si="62"/>
        <v>4.6442853598032423</v>
      </c>
      <c r="N725" s="112">
        <f t="shared" si="63"/>
        <v>0.82563106239367001</v>
      </c>
      <c r="O725" s="60">
        <v>3.2153897428063298</v>
      </c>
      <c r="P725" s="60">
        <v>0.25213425490482</v>
      </c>
      <c r="Q725" s="106">
        <v>0.42929675570459958</v>
      </c>
      <c r="R725" s="62" t="s">
        <v>337</v>
      </c>
      <c r="Y725" s="56">
        <v>13171.955549604399</v>
      </c>
      <c r="Z725" s="56">
        <v>154.379961310982</v>
      </c>
      <c r="AA725" s="56">
        <v>21317.9577559303</v>
      </c>
      <c r="AB725" s="56">
        <v>572.50886921228505</v>
      </c>
      <c r="AC725" s="56">
        <v>107.071958657374</v>
      </c>
      <c r="AD725" s="56">
        <v>8.51878315439156</v>
      </c>
      <c r="AE725" s="56">
        <v>235636.99569826099</v>
      </c>
      <c r="AF725" s="56">
        <v>12611.8438996275</v>
      </c>
      <c r="AG725" s="56">
        <v>19.460184263867301</v>
      </c>
      <c r="AH725" s="56">
        <v>1.59372316342049</v>
      </c>
      <c r="AI725" s="56">
        <v>604.96342603657899</v>
      </c>
      <c r="AJ725" s="56">
        <v>66.714912584855995</v>
      </c>
      <c r="AK725" s="56">
        <v>26.4929405718851</v>
      </c>
      <c r="AL725" s="56">
        <v>8.6415691483818193</v>
      </c>
      <c r="AM725" s="56">
        <v>960.87286167529999</v>
      </c>
      <c r="AN725" s="56">
        <v>104.86827915668199</v>
      </c>
      <c r="AO725" s="56">
        <v>382.43687982022101</v>
      </c>
      <c r="AP725" s="56">
        <v>36.039209788602598</v>
      </c>
      <c r="AQ725" s="56">
        <v>69.446602659438994</v>
      </c>
      <c r="AR725" s="56">
        <v>7.50698843170073</v>
      </c>
      <c r="AS725" s="56">
        <v>56.179444223130801</v>
      </c>
      <c r="AT725" s="56">
        <v>0.52728286306247996</v>
      </c>
      <c r="AU725" s="56">
        <v>6.3526106254110903</v>
      </c>
      <c r="AV725" s="56">
        <v>6.5800110938858E-2</v>
      </c>
      <c r="AW725" s="56">
        <v>0.61286754199368898</v>
      </c>
      <c r="AX725" s="56">
        <v>0.20304004095318001</v>
      </c>
    </row>
    <row r="726" spans="1:50" x14ac:dyDescent="0.25">
      <c r="A726" t="s">
        <v>1404</v>
      </c>
      <c r="B726">
        <v>312.54174682731298</v>
      </c>
      <c r="C726">
        <v>1251.73173179123</v>
      </c>
      <c r="D726" s="63">
        <v>4.3107831784163597</v>
      </c>
      <c r="E726">
        <v>0.56656140468789495</v>
      </c>
      <c r="F726" s="31">
        <f t="shared" si="60"/>
        <v>4.4292447219782831</v>
      </c>
      <c r="G726" s="31">
        <f t="shared" si="61"/>
        <v>0.56656140468789495</v>
      </c>
      <c r="H726">
        <v>0.36718638094309503</v>
      </c>
      <c r="I726">
        <v>2.3841114579717999E-2</v>
      </c>
      <c r="J726" s="64">
        <v>0.49402529202045231</v>
      </c>
      <c r="K726" s="63">
        <v>11.714558177914199</v>
      </c>
      <c r="L726">
        <v>1.3467893693750801</v>
      </c>
      <c r="M726" s="32">
        <f t="shared" si="62"/>
        <v>12.036477556937914</v>
      </c>
      <c r="N726" s="92">
        <f t="shared" si="63"/>
        <v>1.3467893693750801</v>
      </c>
      <c r="O726" s="50">
        <v>2.72672020441115</v>
      </c>
      <c r="P726" s="50">
        <v>0.16237525512185999</v>
      </c>
      <c r="Q726" s="77">
        <v>0.51797107014418797</v>
      </c>
      <c r="R726" s="61"/>
      <c r="Y726">
        <v>15671.3984300761</v>
      </c>
      <c r="Z726">
        <v>177.18667014285899</v>
      </c>
      <c r="AA726">
        <v>18078.540566907799</v>
      </c>
      <c r="AB726">
        <v>459.77800968453897</v>
      </c>
      <c r="AC726">
        <v>80.729079435073999</v>
      </c>
      <c r="AD726">
        <v>5.6662472792903902</v>
      </c>
      <c r="AE726">
        <v>230860.70393642501</v>
      </c>
      <c r="AF726">
        <v>12337.3710450775</v>
      </c>
      <c r="AG726">
        <v>7.1599209129937003E-2</v>
      </c>
      <c r="AH726">
        <v>7.0413720099999997E-3</v>
      </c>
      <c r="AI726">
        <v>429.65503507134503</v>
      </c>
      <c r="AJ726">
        <v>47.367956987490601</v>
      </c>
      <c r="AK726">
        <v>6.35888323307086</v>
      </c>
      <c r="AL726">
        <v>1.32102484822032</v>
      </c>
      <c r="AM726">
        <v>0.168553421170447</v>
      </c>
      <c r="AN726">
        <v>1.8924690179098001E-2</v>
      </c>
      <c r="AO726">
        <v>0.217758453577999</v>
      </c>
      <c r="AP726">
        <v>3.1048131127582E-2</v>
      </c>
      <c r="AQ726">
        <v>0.87575330342954605</v>
      </c>
      <c r="AR726">
        <v>5.7118044814913997E-2</v>
      </c>
      <c r="AS726">
        <v>37.172455666306</v>
      </c>
      <c r="AT726">
        <v>0.33473215425740599</v>
      </c>
      <c r="AU726">
        <v>4.2226086315747198</v>
      </c>
      <c r="AV726">
        <v>4.7157565017568001E-2</v>
      </c>
      <c r="AW726">
        <v>0.13646060378938701</v>
      </c>
      <c r="AX726">
        <v>3.3338620923347002E-2</v>
      </c>
    </row>
    <row r="727" spans="1:50" x14ac:dyDescent="0.25">
      <c r="A727" t="s">
        <v>1405</v>
      </c>
      <c r="B727">
        <v>127.434667093917</v>
      </c>
      <c r="C727">
        <v>488.08275440313901</v>
      </c>
      <c r="D727" s="63">
        <v>5.3987642623506797</v>
      </c>
      <c r="E727">
        <v>0.22244016668723199</v>
      </c>
      <c r="F727" s="31">
        <f t="shared" si="60"/>
        <v>5.5471238344690716</v>
      </c>
      <c r="G727" s="31">
        <f t="shared" si="61"/>
        <v>0.22244016668723199</v>
      </c>
      <c r="H727">
        <v>0.38126059159683701</v>
      </c>
      <c r="I727">
        <v>2.7313762782006999E-2</v>
      </c>
      <c r="J727" s="64">
        <v>0.57512100780068143</v>
      </c>
      <c r="K727" s="63">
        <v>14.1701359605518</v>
      </c>
      <c r="L727">
        <v>0.80048275306714201</v>
      </c>
      <c r="M727" s="32">
        <f t="shared" si="62"/>
        <v>14.559535313034651</v>
      </c>
      <c r="N727" s="92">
        <f t="shared" si="63"/>
        <v>0.80048275306714201</v>
      </c>
      <c r="O727" s="50">
        <v>2.6242352277349701</v>
      </c>
      <c r="P727" s="50">
        <v>0.16359125381143499</v>
      </c>
      <c r="Q727" s="77">
        <v>0.90619287275587745</v>
      </c>
      <c r="R727" s="61"/>
      <c r="Y727">
        <v>19642.296807064999</v>
      </c>
      <c r="Z727">
        <v>306.05323860206499</v>
      </c>
      <c r="AA727">
        <v>15502.7320087608</v>
      </c>
      <c r="AB727">
        <v>425.95186703269098</v>
      </c>
      <c r="AC727">
        <v>55047.894268100797</v>
      </c>
      <c r="AD727">
        <v>3821.0993040927701</v>
      </c>
      <c r="AE727">
        <v>262689.55385011801</v>
      </c>
      <c r="AF727">
        <v>14176.9717267289</v>
      </c>
      <c r="AG727">
        <v>0.226828076453091</v>
      </c>
      <c r="AH727">
        <v>1.9088436668178999E-2</v>
      </c>
      <c r="AI727">
        <v>336.09680908233202</v>
      </c>
      <c r="AJ727">
        <v>37.509713060204803</v>
      </c>
      <c r="AK727">
        <v>3.43968003015492</v>
      </c>
      <c r="AL727">
        <v>0.29336203211415801</v>
      </c>
      <c r="AM727">
        <v>7.9637863986591801</v>
      </c>
      <c r="AN727">
        <v>0.434258894193083</v>
      </c>
      <c r="AO727">
        <v>6.1634404975713597</v>
      </c>
      <c r="AP727">
        <v>0.30007666974769698</v>
      </c>
      <c r="AQ727">
        <v>2.2641469288065101</v>
      </c>
      <c r="AR727">
        <v>0.100381465797068</v>
      </c>
      <c r="AS727">
        <v>23.144882057834799</v>
      </c>
      <c r="AT727">
        <v>0.31605396575632999</v>
      </c>
      <c r="AU727">
        <v>2.5103317561512899</v>
      </c>
      <c r="AV727">
        <v>3.5309861913992997E-2</v>
      </c>
      <c r="AW727">
        <v>6.3794936318580006E-2</v>
      </c>
      <c r="AX727">
        <v>3.4032776701189999E-3</v>
      </c>
    </row>
    <row r="728" spans="1:50" x14ac:dyDescent="0.25">
      <c r="A728" t="s">
        <v>1406</v>
      </c>
      <c r="B728">
        <v>400.71464953929302</v>
      </c>
      <c r="C728">
        <v>1885.93523569489</v>
      </c>
      <c r="D728" s="63">
        <v>1.47054652593232</v>
      </c>
      <c r="E728">
        <v>0.20336436124388199</v>
      </c>
      <c r="F728" s="31">
        <f t="shared" si="60"/>
        <v>1.5109575612666379</v>
      </c>
      <c r="G728" s="31">
        <f t="shared" si="61"/>
        <v>0.20336436124388199</v>
      </c>
      <c r="H728">
        <v>0.30955536541311002</v>
      </c>
      <c r="I728">
        <v>2.7795878646197002E-2</v>
      </c>
      <c r="J728" s="64">
        <v>0.64930088315524515</v>
      </c>
      <c r="K728" s="63">
        <v>4.7600931684846497</v>
      </c>
      <c r="L728">
        <v>0.66846052770106101</v>
      </c>
      <c r="M728" s="32">
        <f t="shared" si="62"/>
        <v>4.8909018779230147</v>
      </c>
      <c r="N728" s="92">
        <f t="shared" si="63"/>
        <v>0.66846052770106101</v>
      </c>
      <c r="O728" s="50">
        <v>3.22923795492428</v>
      </c>
      <c r="P728" s="50">
        <v>0.25202342439129899</v>
      </c>
      <c r="Q728" s="77">
        <v>0.55575137474243852</v>
      </c>
      <c r="R728" s="61"/>
      <c r="Y728">
        <v>15751.552462748101</v>
      </c>
      <c r="Z728">
        <v>185.00888125851699</v>
      </c>
      <c r="AA728">
        <v>18635.944458883499</v>
      </c>
      <c r="AB728">
        <v>478.34629545251198</v>
      </c>
      <c r="AC728">
        <v>159.82790844381501</v>
      </c>
      <c r="AD728">
        <v>18.9218515804547</v>
      </c>
      <c r="AE728">
        <v>200841.91075755699</v>
      </c>
      <c r="AF728">
        <v>10738.2103180552</v>
      </c>
      <c r="AG728">
        <v>93.923388711422206</v>
      </c>
      <c r="AH728">
        <v>2.1207292345766802</v>
      </c>
      <c r="AI728">
        <v>203.09778204156899</v>
      </c>
      <c r="AJ728">
        <v>22.703982510008899</v>
      </c>
      <c r="AK728">
        <v>8.9981661445561798</v>
      </c>
      <c r="AL728">
        <v>4.1069016756086896</v>
      </c>
      <c r="AM728">
        <v>3.4221938466427102</v>
      </c>
      <c r="AN728">
        <v>0.46692864988613503</v>
      </c>
      <c r="AO728">
        <v>2.51272297044002</v>
      </c>
      <c r="AP728">
        <v>0.31553613969331401</v>
      </c>
      <c r="AQ728">
        <v>1.1500862033831201</v>
      </c>
      <c r="AR728">
        <v>7.2464373354381995E-2</v>
      </c>
      <c r="AS728">
        <v>19.5842153160009</v>
      </c>
      <c r="AT728">
        <v>0.22398813572906201</v>
      </c>
      <c r="AU728">
        <v>2.3224285039811701</v>
      </c>
      <c r="AV728">
        <v>2.8366859960963001E-2</v>
      </c>
      <c r="AW728">
        <v>0.213204866801469</v>
      </c>
      <c r="AX728">
        <v>0.10983767593317099</v>
      </c>
    </row>
    <row r="729" spans="1:50" x14ac:dyDescent="0.25">
      <c r="A729" t="s">
        <v>1407</v>
      </c>
      <c r="B729">
        <v>2611.0174298747802</v>
      </c>
      <c r="C729">
        <v>13197.352694257301</v>
      </c>
      <c r="D729" s="63">
        <v>0.25899248439556799</v>
      </c>
      <c r="E729">
        <v>6.6322966235527997E-2</v>
      </c>
      <c r="F729" s="31">
        <f t="shared" si="60"/>
        <v>0.26610967127382512</v>
      </c>
      <c r="G729" s="31">
        <f t="shared" si="61"/>
        <v>6.6322966235527997E-2</v>
      </c>
      <c r="H729">
        <v>0.28833535101968899</v>
      </c>
      <c r="I729">
        <v>1.9328251786616998E-2</v>
      </c>
      <c r="J729" s="64">
        <v>0.2617688125197935</v>
      </c>
      <c r="K729" s="63">
        <v>0.89840911226293296</v>
      </c>
      <c r="L729">
        <v>0.22196681492112499</v>
      </c>
      <c r="M729" s="32">
        <f t="shared" si="62"/>
        <v>0.9230976493068821</v>
      </c>
      <c r="N729" s="92">
        <f t="shared" si="63"/>
        <v>0.22196681492112499</v>
      </c>
      <c r="O729" s="50">
        <v>3.4677305422999498</v>
      </c>
      <c r="P729" s="50">
        <v>0.175651842155162</v>
      </c>
      <c r="Q729" s="77">
        <v>0.20501869425783273</v>
      </c>
      <c r="R729" s="61"/>
      <c r="Y729">
        <v>16072.2906340629</v>
      </c>
      <c r="Z729">
        <v>187.21083985199999</v>
      </c>
      <c r="AA729">
        <v>17882.708255243499</v>
      </c>
      <c r="AB729">
        <v>496.62896192833102</v>
      </c>
      <c r="AC729">
        <v>50.305117342550503</v>
      </c>
      <c r="AD729">
        <v>3.71423963118631</v>
      </c>
      <c r="AE729">
        <v>214887.63014423801</v>
      </c>
      <c r="AF729">
        <v>11518.7732912104</v>
      </c>
      <c r="AG729">
        <v>54.567162561909001</v>
      </c>
      <c r="AH729">
        <v>0.61708023857941796</v>
      </c>
      <c r="AI729">
        <v>233.234595212111</v>
      </c>
      <c r="AJ729">
        <v>25.906221581389001</v>
      </c>
      <c r="AK729">
        <v>53.991410622221899</v>
      </c>
      <c r="AL729">
        <v>17.298282974538701</v>
      </c>
      <c r="AM729">
        <v>1.1781950757055499</v>
      </c>
      <c r="AN729">
        <v>0.19444216007205001</v>
      </c>
      <c r="AO729">
        <v>0.98638423820683097</v>
      </c>
      <c r="AP729">
        <v>0.14303520630625599</v>
      </c>
      <c r="AQ729">
        <v>1.0032094285097</v>
      </c>
      <c r="AR729">
        <v>5.3447303748412001E-2</v>
      </c>
      <c r="AS729">
        <v>22.433876554120399</v>
      </c>
      <c r="AT729">
        <v>0.205040109546687</v>
      </c>
      <c r="AU729">
        <v>2.73481382735168</v>
      </c>
      <c r="AV729">
        <v>2.9933899180805999E-2</v>
      </c>
      <c r="AW729">
        <v>1.4239699567905</v>
      </c>
      <c r="AX729">
        <v>0.465000218539104</v>
      </c>
    </row>
    <row r="730" spans="1:50" x14ac:dyDescent="0.25">
      <c r="A730" t="s">
        <v>1408</v>
      </c>
      <c r="B730">
        <v>1431.8819759959099</v>
      </c>
      <c r="C730">
        <v>7293.4089851799699</v>
      </c>
      <c r="D730" s="63">
        <v>0.25332900810429998</v>
      </c>
      <c r="E730">
        <v>3.8650420948961997E-2</v>
      </c>
      <c r="F730" s="31">
        <f t="shared" si="60"/>
        <v>0.2602905610488559</v>
      </c>
      <c r="G730" s="31">
        <f t="shared" si="61"/>
        <v>3.8650420948961997E-2</v>
      </c>
      <c r="H730">
        <v>0.28702347390572402</v>
      </c>
      <c r="I730">
        <v>1.4553299246647999E-2</v>
      </c>
      <c r="J730" s="64">
        <v>0.33233397135926862</v>
      </c>
      <c r="K730" s="63">
        <v>0.88488618837077904</v>
      </c>
      <c r="L730">
        <v>0.13565438639857599</v>
      </c>
      <c r="M730" s="32">
        <f t="shared" si="62"/>
        <v>0.90920311163332623</v>
      </c>
      <c r="N730" s="92">
        <f t="shared" si="63"/>
        <v>0.13565438639857599</v>
      </c>
      <c r="O730" s="50">
        <v>3.48798624959334</v>
      </c>
      <c r="P730" s="50">
        <v>0.13636781741462001</v>
      </c>
      <c r="Q730" s="77">
        <v>0.25502966515249437</v>
      </c>
      <c r="R730" s="61"/>
      <c r="Y730">
        <v>17918.109800333899</v>
      </c>
      <c r="Z730">
        <v>215.316558940302</v>
      </c>
      <c r="AA730">
        <v>23647.126465321398</v>
      </c>
      <c r="AB730">
        <v>611.68097887905401</v>
      </c>
      <c r="AC730">
        <v>7039.1382910052398</v>
      </c>
      <c r="AD730">
        <v>506.68063689581498</v>
      </c>
      <c r="AE730">
        <v>215192.015692104</v>
      </c>
      <c r="AF730">
        <v>11474.613489183401</v>
      </c>
      <c r="AG730">
        <v>10.382356100954301</v>
      </c>
      <c r="AH730">
        <v>1.4278085052967999</v>
      </c>
      <c r="AI730">
        <v>133.58522013558499</v>
      </c>
      <c r="AJ730">
        <v>15.3356210032838</v>
      </c>
      <c r="AK730">
        <v>29.4721722367788</v>
      </c>
      <c r="AL730">
        <v>10.8096804727827</v>
      </c>
      <c r="AM730">
        <v>0.39823385005893203</v>
      </c>
      <c r="AN730">
        <v>4.4007655305158003E-2</v>
      </c>
      <c r="AO730">
        <v>0.3546488337259</v>
      </c>
      <c r="AP730">
        <v>3.4805821364567002E-2</v>
      </c>
      <c r="AQ730">
        <v>0.63683447762636702</v>
      </c>
      <c r="AR730">
        <v>4.2475542462453997E-2</v>
      </c>
      <c r="AS730">
        <v>12.6403457870249</v>
      </c>
      <c r="AT730">
        <v>0.18886692669098001</v>
      </c>
      <c r="AU730">
        <v>1.4893092256892</v>
      </c>
      <c r="AV730">
        <v>2.6975875700965001E-2</v>
      </c>
      <c r="AW730">
        <v>0.80366030217030404</v>
      </c>
      <c r="AX730">
        <v>0.28974161766332301</v>
      </c>
    </row>
    <row r="731" spans="1:50" x14ac:dyDescent="0.25">
      <c r="A731" t="s">
        <v>1409</v>
      </c>
      <c r="B731">
        <v>317.213513072453</v>
      </c>
      <c r="C731">
        <v>1093.4495322504699</v>
      </c>
      <c r="D731" s="63">
        <v>7.5422883231799904</v>
      </c>
      <c r="E731">
        <v>0.73679661142153197</v>
      </c>
      <c r="F731" s="31">
        <f t="shared" si="60"/>
        <v>7.7495525440358408</v>
      </c>
      <c r="G731" s="31">
        <f t="shared" si="61"/>
        <v>0.73679661142153197</v>
      </c>
      <c r="H731">
        <v>0.40544236740008399</v>
      </c>
      <c r="I731">
        <v>3.6237055856464001E-2</v>
      </c>
      <c r="J731" s="64">
        <v>0.91491192215448569</v>
      </c>
      <c r="K731" s="63">
        <v>18.184208402157601</v>
      </c>
      <c r="L731">
        <v>1.53241085348483</v>
      </c>
      <c r="M731" s="32">
        <f t="shared" si="62"/>
        <v>18.683915603057152</v>
      </c>
      <c r="N731" s="92">
        <f t="shared" si="63"/>
        <v>1.53241085348483</v>
      </c>
      <c r="O731" s="50">
        <v>2.4338839937622101</v>
      </c>
      <c r="P731" s="50">
        <v>0.23020952757838001</v>
      </c>
      <c r="Q731" s="77">
        <v>0.8909583456110447</v>
      </c>
      <c r="R731" s="61"/>
      <c r="Y731">
        <v>14816.5531239102</v>
      </c>
      <c r="Z731">
        <v>164.373247776619</v>
      </c>
      <c r="AA731">
        <v>20553.1572825853</v>
      </c>
      <c r="AB731">
        <v>520.50030158536401</v>
      </c>
      <c r="AC731">
        <v>78.065986521535706</v>
      </c>
      <c r="AD731">
        <v>6.1292435256884001</v>
      </c>
      <c r="AE731">
        <v>232216.65805176599</v>
      </c>
      <c r="AF731">
        <v>12385.7958192077</v>
      </c>
      <c r="AG731">
        <v>0.154598540008025</v>
      </c>
      <c r="AH731">
        <v>1.0642515099184E-2</v>
      </c>
      <c r="AI731">
        <v>595.46821222745996</v>
      </c>
      <c r="AJ731">
        <v>65.525923403886495</v>
      </c>
      <c r="AK731">
        <v>5.5570730201900096</v>
      </c>
      <c r="AL731">
        <v>2.1900250480566901</v>
      </c>
      <c r="AM731">
        <v>0.498260075571136</v>
      </c>
      <c r="AN731">
        <v>0.10664039068548201</v>
      </c>
      <c r="AO731">
        <v>0.42602340833493701</v>
      </c>
      <c r="AP731">
        <v>7.6669145237835995E-2</v>
      </c>
      <c r="AQ731">
        <v>0.80612800787831895</v>
      </c>
      <c r="AR731">
        <v>5.1434415007112003E-2</v>
      </c>
      <c r="AS731">
        <v>59.1246274896681</v>
      </c>
      <c r="AT731">
        <v>0.454332915060499</v>
      </c>
      <c r="AU731">
        <v>6.6578916932741201</v>
      </c>
      <c r="AV731">
        <v>6.0992286797732997E-2</v>
      </c>
      <c r="AW731">
        <v>0.125162835868248</v>
      </c>
      <c r="AX731">
        <v>6.6168058360952006E-2</v>
      </c>
    </row>
    <row r="732" spans="1:50" x14ac:dyDescent="0.25">
      <c r="A732" t="s">
        <v>1410</v>
      </c>
      <c r="B732">
        <v>139.73974540831199</v>
      </c>
      <c r="C732">
        <v>405.83434992993602</v>
      </c>
      <c r="D732" s="63">
        <v>13.920587724035499</v>
      </c>
      <c r="E732">
        <v>0.50326677177696399</v>
      </c>
      <c r="F732" s="31">
        <f t="shared" si="60"/>
        <v>14.303129420248627</v>
      </c>
      <c r="G732" s="31">
        <f t="shared" si="61"/>
        <v>0.50326677177696399</v>
      </c>
      <c r="H732">
        <v>0.50098648718724004</v>
      </c>
      <c r="I732">
        <v>3.3764780599609003E-2</v>
      </c>
      <c r="J732" s="64">
        <v>0.53641728727818327</v>
      </c>
      <c r="K732" s="63">
        <v>27.686966053388101</v>
      </c>
      <c r="L732">
        <v>1.4891908425996101</v>
      </c>
      <c r="M732" s="32">
        <f t="shared" si="62"/>
        <v>28.447811727940412</v>
      </c>
      <c r="N732" s="92">
        <f t="shared" si="63"/>
        <v>1.4891908425996101</v>
      </c>
      <c r="O732" s="50">
        <v>1.99039098880836</v>
      </c>
      <c r="P732" s="50">
        <v>0.122360069838425</v>
      </c>
      <c r="Q732" s="77">
        <v>0.87493072786470927</v>
      </c>
      <c r="R732" s="61"/>
      <c r="Y732">
        <v>13393.231248877901</v>
      </c>
      <c r="Z732">
        <v>160.970369032452</v>
      </c>
      <c r="AA732">
        <v>19234.349747058899</v>
      </c>
      <c r="AB732">
        <v>500.07174922873099</v>
      </c>
      <c r="AC732">
        <v>99.195386162169299</v>
      </c>
      <c r="AD732">
        <v>7.7258959004451997</v>
      </c>
      <c r="AE732">
        <v>238053.76441810501</v>
      </c>
      <c r="AF732">
        <v>12709.863120346399</v>
      </c>
      <c r="AG732">
        <v>3.3408569720023998E-2</v>
      </c>
      <c r="AH732">
        <v>4.8333287938770002E-3</v>
      </c>
      <c r="AI732">
        <v>472.77583997939001</v>
      </c>
      <c r="AJ732">
        <v>51.9837545799938</v>
      </c>
      <c r="AK732">
        <v>3.3144069411918</v>
      </c>
      <c r="AL732">
        <v>0.28166266078570301</v>
      </c>
      <c r="AM732">
        <v>3.9381702808309001E-2</v>
      </c>
      <c r="AN732">
        <v>9.1335053678650007E-3</v>
      </c>
      <c r="AO732">
        <v>0.104932410892123</v>
      </c>
      <c r="AP732">
        <v>1.4813346842246999E-2</v>
      </c>
      <c r="AQ732">
        <v>0.84445421950191102</v>
      </c>
      <c r="AR732">
        <v>5.1344850891001999E-2</v>
      </c>
      <c r="AS732">
        <v>40.688320331910298</v>
      </c>
      <c r="AT732">
        <v>0.38461902939680798</v>
      </c>
      <c r="AU732">
        <v>4.5502113345817703</v>
      </c>
      <c r="AV732">
        <v>4.7547792813322998E-2</v>
      </c>
      <c r="AW732">
        <v>4.4819299132844999E-2</v>
      </c>
      <c r="AX732">
        <v>2.028630026441E-3</v>
      </c>
    </row>
    <row r="733" spans="1:50" x14ac:dyDescent="0.25">
      <c r="A733" t="s">
        <v>1411</v>
      </c>
      <c r="B733">
        <v>166.806646034902</v>
      </c>
      <c r="C733">
        <v>381.22709150020597</v>
      </c>
      <c r="D733" s="63">
        <v>20.299863329527799</v>
      </c>
      <c r="E733">
        <v>0.66557918956734896</v>
      </c>
      <c r="F733" s="31">
        <f t="shared" si="60"/>
        <v>20.857709327478311</v>
      </c>
      <c r="G733" s="31">
        <f t="shared" si="61"/>
        <v>0.66557918956734896</v>
      </c>
      <c r="H733">
        <v>0.63661264008131202</v>
      </c>
      <c r="I733">
        <v>3.7046178123119999E-2</v>
      </c>
      <c r="J733" s="64">
        <v>0.56342805397525475</v>
      </c>
      <c r="K733" s="63">
        <v>31.844716388810198</v>
      </c>
      <c r="L733">
        <v>1.56867501988798</v>
      </c>
      <c r="M733" s="32">
        <f t="shared" si="62"/>
        <v>32.719818221024354</v>
      </c>
      <c r="N733" s="92">
        <f t="shared" si="63"/>
        <v>1.56867501988798</v>
      </c>
      <c r="O733" s="50">
        <v>1.5666301535088001</v>
      </c>
      <c r="P733" s="50">
        <v>9.1177591645339007E-2</v>
      </c>
      <c r="Q733" s="77">
        <v>0.84639669734670875</v>
      </c>
      <c r="R733" s="61"/>
      <c r="Y733">
        <v>13233.3034931658</v>
      </c>
      <c r="Z733">
        <v>162.15316785500301</v>
      </c>
      <c r="AA733">
        <v>20131.9264974289</v>
      </c>
      <c r="AB733">
        <v>562.28949473009197</v>
      </c>
      <c r="AC733">
        <v>91.408226162922006</v>
      </c>
      <c r="AD733">
        <v>7.0574022176898996</v>
      </c>
      <c r="AE733">
        <v>235573.12422054901</v>
      </c>
      <c r="AF733">
        <v>12651.4768180682</v>
      </c>
      <c r="AG733">
        <v>1.7008250699478</v>
      </c>
      <c r="AH733">
        <v>3.6788514008280003E-2</v>
      </c>
      <c r="AI733">
        <v>540.08995094459794</v>
      </c>
      <c r="AJ733">
        <v>59.435341777207299</v>
      </c>
      <c r="AK733">
        <v>2.98424311812528</v>
      </c>
      <c r="AL733">
        <v>0.21510253878329999</v>
      </c>
      <c r="AM733">
        <v>0.13381445064492001</v>
      </c>
      <c r="AN733">
        <v>1.6740139762133E-2</v>
      </c>
      <c r="AO733">
        <v>0.23066373322071501</v>
      </c>
      <c r="AP733">
        <v>2.1794201362238998E-2</v>
      </c>
      <c r="AQ733">
        <v>0.949759387314416</v>
      </c>
      <c r="AR733">
        <v>5.0800656925392998E-2</v>
      </c>
      <c r="AS733">
        <v>53.025074363402801</v>
      </c>
      <c r="AT733">
        <v>0.50776922767641897</v>
      </c>
      <c r="AU733">
        <v>6.1072181320500896</v>
      </c>
      <c r="AV733">
        <v>7.4412282189649001E-2</v>
      </c>
      <c r="AW733">
        <v>4.1146044753244002E-2</v>
      </c>
      <c r="AX733">
        <v>1.754459762005E-3</v>
      </c>
    </row>
    <row r="734" spans="1:50" x14ac:dyDescent="0.25">
      <c r="A734" t="s">
        <v>1412</v>
      </c>
      <c r="B734">
        <v>20965.036216102199</v>
      </c>
      <c r="C734">
        <v>102702.841289259</v>
      </c>
      <c r="D734" s="63">
        <v>7.5725537135947998E-2</v>
      </c>
      <c r="E734">
        <v>1.8639217488995E-2</v>
      </c>
      <c r="F734" s="31">
        <f t="shared" si="60"/>
        <v>7.7806496359574664E-2</v>
      </c>
      <c r="G734" s="31">
        <f t="shared" si="61"/>
        <v>1.8639217488995E-2</v>
      </c>
      <c r="H734">
        <v>0.28705762277945202</v>
      </c>
      <c r="I734">
        <v>4.1072080623870003E-3</v>
      </c>
      <c r="J734" s="64">
        <v>5.8128927017831566E-2</v>
      </c>
      <c r="K734" s="63">
        <v>0.26514515930697802</v>
      </c>
      <c r="L734">
        <v>6.1561217594374003E-2</v>
      </c>
      <c r="M734" s="32">
        <f t="shared" si="62"/>
        <v>0.272431423435673</v>
      </c>
      <c r="N734" s="92">
        <f t="shared" si="63"/>
        <v>6.1561217594374003E-2</v>
      </c>
      <c r="O734" s="50">
        <v>3.4915981790765098</v>
      </c>
      <c r="P734" s="50">
        <v>4.6270059413761999E-2</v>
      </c>
      <c r="Q734" s="77">
        <v>5.7075838519446358E-2</v>
      </c>
      <c r="R734" s="61"/>
      <c r="Y734">
        <v>14703.196162819801</v>
      </c>
      <c r="Z734">
        <v>179.49549246789201</v>
      </c>
      <c r="AA734">
        <v>25608.301731647101</v>
      </c>
      <c r="AB734">
        <v>745.51400606437301</v>
      </c>
      <c r="AC734">
        <v>66.974358977721906</v>
      </c>
      <c r="AD734">
        <v>6.3054783146747804</v>
      </c>
      <c r="AE734">
        <v>232254.73378369299</v>
      </c>
      <c r="AF734">
        <v>12418.149294639899</v>
      </c>
      <c r="AG734">
        <v>16.762572348843101</v>
      </c>
      <c r="AH734">
        <v>1.0370837908900401</v>
      </c>
      <c r="AI734">
        <v>506.70414849278899</v>
      </c>
      <c r="AJ734">
        <v>55.956430740933897</v>
      </c>
      <c r="AK734">
        <v>300.56818738288302</v>
      </c>
      <c r="AL734">
        <v>113.76650580307501</v>
      </c>
      <c r="AM734">
        <v>7.1310129166769904</v>
      </c>
      <c r="AN734">
        <v>0.34354859696360601</v>
      </c>
      <c r="AO734">
        <v>4.81033749091534</v>
      </c>
      <c r="AP734">
        <v>0.214485941431687</v>
      </c>
      <c r="AQ734">
        <v>2.43650531689903</v>
      </c>
      <c r="AR734">
        <v>0.10891913884958</v>
      </c>
      <c r="AS734">
        <v>50.494145218089599</v>
      </c>
      <c r="AT734">
        <v>0.44700619670481001</v>
      </c>
      <c r="AU734">
        <v>5.9420452064512697</v>
      </c>
      <c r="AV734">
        <v>6.0590167988594998E-2</v>
      </c>
      <c r="AW734">
        <v>11.117795212286</v>
      </c>
      <c r="AX734">
        <v>4.9884203616513201</v>
      </c>
    </row>
    <row r="735" spans="1:50" x14ac:dyDescent="0.25">
      <c r="A735" t="s">
        <v>1413</v>
      </c>
      <c r="B735">
        <v>149.13127739470701</v>
      </c>
      <c r="C735">
        <v>400.25148809966998</v>
      </c>
      <c r="D735" s="63">
        <v>15.6214981433434</v>
      </c>
      <c r="E735">
        <v>0.84955613513908801</v>
      </c>
      <c r="F735" s="31">
        <f t="shared" si="60"/>
        <v>16.050781339973582</v>
      </c>
      <c r="G735" s="31">
        <f t="shared" si="61"/>
        <v>0.84955613513908801</v>
      </c>
      <c r="H735">
        <v>0.54118549890695999</v>
      </c>
      <c r="I735">
        <v>3.7010118071945E-2</v>
      </c>
      <c r="J735" s="64">
        <v>0.79523425561544792</v>
      </c>
      <c r="K735" s="63">
        <v>28.642266067083799</v>
      </c>
      <c r="L735">
        <v>1.4887427604564001</v>
      </c>
      <c r="M735" s="32">
        <f t="shared" si="62"/>
        <v>29.429363656776196</v>
      </c>
      <c r="N735" s="92">
        <f t="shared" si="63"/>
        <v>1.4887427604564001</v>
      </c>
      <c r="O735" s="50">
        <v>1.8398627930332001</v>
      </c>
      <c r="P735" s="50">
        <v>0.11951522262893401</v>
      </c>
      <c r="Q735" s="77">
        <v>0.80015569377535878</v>
      </c>
      <c r="R735" s="61"/>
      <c r="Y735">
        <v>12952.739763643</v>
      </c>
      <c r="Z735">
        <v>150.778730026603</v>
      </c>
      <c r="AA735">
        <v>22674.241901256501</v>
      </c>
      <c r="AB735">
        <v>713.73947274053103</v>
      </c>
      <c r="AC735">
        <v>72.009795244044795</v>
      </c>
      <c r="AD735">
        <v>5.1695486837056004</v>
      </c>
      <c r="AE735">
        <v>234458.215120362</v>
      </c>
      <c r="AF735">
        <v>12497.3654549772</v>
      </c>
      <c r="AG735">
        <v>7.8516656354159204</v>
      </c>
      <c r="AH735">
        <v>9.8757549148193999E-2</v>
      </c>
      <c r="AI735">
        <v>550.539309132536</v>
      </c>
      <c r="AJ735">
        <v>60.882970548405197</v>
      </c>
      <c r="AK735">
        <v>3.0207018881510601</v>
      </c>
      <c r="AL735">
        <v>0.38031672711647801</v>
      </c>
      <c r="AM735">
        <v>0.86676489837854398</v>
      </c>
      <c r="AN735">
        <v>4.5383951464657998E-2</v>
      </c>
      <c r="AO735">
        <v>0.94954470217611298</v>
      </c>
      <c r="AP735">
        <v>4.6125812634550997E-2</v>
      </c>
      <c r="AQ735">
        <v>1.2397410849341399</v>
      </c>
      <c r="AR735">
        <v>7.8001216272093998E-2</v>
      </c>
      <c r="AS735">
        <v>47.037147371998202</v>
      </c>
      <c r="AT735">
        <v>0.65950701364728403</v>
      </c>
      <c r="AU735">
        <v>5.1640139092462096</v>
      </c>
      <c r="AV735">
        <v>7.6317974365639002E-2</v>
      </c>
      <c r="AW735">
        <v>4.5265783619494002E-2</v>
      </c>
      <c r="AX735">
        <v>2.5021180257549999E-3</v>
      </c>
    </row>
    <row r="736" spans="1:50" x14ac:dyDescent="0.25">
      <c r="A736" t="s">
        <v>1414</v>
      </c>
      <c r="B736">
        <v>7828.2827585508103</v>
      </c>
      <c r="C736">
        <v>39950.562344987098</v>
      </c>
      <c r="D736" s="63">
        <v>9.9759452135045001E-2</v>
      </c>
      <c r="E736">
        <v>3.0538177060484999E-2</v>
      </c>
      <c r="F736" s="31">
        <f t="shared" si="60"/>
        <v>0.10250087015485612</v>
      </c>
      <c r="G736" s="31">
        <f t="shared" si="61"/>
        <v>3.0538177060484999E-2</v>
      </c>
      <c r="H736">
        <v>0.28272311781528098</v>
      </c>
      <c r="I736">
        <v>3.2494927430310001E-3</v>
      </c>
      <c r="J736" s="64">
        <v>3.7546131466802898E-2</v>
      </c>
      <c r="K736" s="63">
        <v>0.35261176625505503</v>
      </c>
      <c r="L736">
        <v>0.110522903048357</v>
      </c>
      <c r="M736" s="32">
        <f t="shared" si="62"/>
        <v>0.36230163753362288</v>
      </c>
      <c r="N736" s="92">
        <f t="shared" si="63"/>
        <v>0.110522903048357</v>
      </c>
      <c r="O736" s="50">
        <v>3.53598877028573</v>
      </c>
      <c r="P736" s="50">
        <v>3.2358329550338003E-2</v>
      </c>
      <c r="Q736" s="77">
        <v>2.9195756506523108E-2</v>
      </c>
      <c r="R736" s="61"/>
      <c r="Y736">
        <v>12627.771674269499</v>
      </c>
      <c r="Z736">
        <v>140.09114163885101</v>
      </c>
      <c r="AA736">
        <v>18787.954234778601</v>
      </c>
      <c r="AB736">
        <v>488.54335257810601</v>
      </c>
      <c r="AC736">
        <v>76.122521274193403</v>
      </c>
      <c r="AD736">
        <v>7.1788473002576199</v>
      </c>
      <c r="AE736">
        <v>235550.150882013</v>
      </c>
      <c r="AF736">
        <v>12557.1378900375</v>
      </c>
      <c r="AG736">
        <v>0.20676959007503801</v>
      </c>
      <c r="AH736">
        <v>1.2207228245575E-2</v>
      </c>
      <c r="AI736">
        <v>456.859112958926</v>
      </c>
      <c r="AJ736">
        <v>50.406497725761398</v>
      </c>
      <c r="AK736">
        <v>190.22374307942101</v>
      </c>
      <c r="AL736">
        <v>25.834885080752901</v>
      </c>
      <c r="AM736">
        <v>0.37356600273082502</v>
      </c>
      <c r="AN736">
        <v>2.8933095216245999E-2</v>
      </c>
      <c r="AO736">
        <v>0.40088042407527702</v>
      </c>
      <c r="AP736">
        <v>7.6597285731046003E-2</v>
      </c>
      <c r="AQ736">
        <v>1.0076777073657499</v>
      </c>
      <c r="AR736">
        <v>5.9560439735594002E-2</v>
      </c>
      <c r="AS736">
        <v>31.062085123808</v>
      </c>
      <c r="AT736">
        <v>0.47091889790091401</v>
      </c>
      <c r="AU736">
        <v>3.28150405225789</v>
      </c>
      <c r="AV736">
        <v>5.4864358995742997E-2</v>
      </c>
      <c r="AW736">
        <v>4.4846332986120396</v>
      </c>
      <c r="AX736">
        <v>0.63383199490709996</v>
      </c>
    </row>
    <row r="737" spans="1:50" x14ac:dyDescent="0.25">
      <c r="A737" t="s">
        <v>1415</v>
      </c>
      <c r="B737">
        <v>449.91341346609403</v>
      </c>
      <c r="C737">
        <v>1991.9363960160999</v>
      </c>
      <c r="D737" s="63">
        <v>4.0897375825963804</v>
      </c>
      <c r="E737">
        <v>0.393119925909929</v>
      </c>
      <c r="F737" s="31">
        <f t="shared" si="60"/>
        <v>4.2021247305335123</v>
      </c>
      <c r="G737" s="31">
        <f t="shared" si="61"/>
        <v>0.393119925909929</v>
      </c>
      <c r="H737">
        <v>0.34418629319501498</v>
      </c>
      <c r="I737">
        <v>2.7305057037531E-2</v>
      </c>
      <c r="J737" s="64">
        <v>0.82531531115227541</v>
      </c>
      <c r="K737" s="63">
        <v>11.765882388598101</v>
      </c>
      <c r="L737">
        <v>1.1147342821688799</v>
      </c>
      <c r="M737" s="32">
        <f t="shared" si="62"/>
        <v>12.089212171478394</v>
      </c>
      <c r="N737" s="92">
        <f t="shared" si="63"/>
        <v>1.1147342821688799</v>
      </c>
      <c r="O737" s="50">
        <v>2.93002646941506</v>
      </c>
      <c r="P737" s="50">
        <v>0.236972432749714</v>
      </c>
      <c r="Q737" s="77">
        <v>0.85364918236595122</v>
      </c>
      <c r="R737" s="61"/>
      <c r="Y737">
        <v>12986.027079756799</v>
      </c>
      <c r="Z737">
        <v>157.35981000095299</v>
      </c>
      <c r="AA737">
        <v>24733.4413396977</v>
      </c>
      <c r="AB737">
        <v>668.08506844322903</v>
      </c>
      <c r="AC737">
        <v>89.089922289568705</v>
      </c>
      <c r="AD737">
        <v>6.7460283881616396</v>
      </c>
      <c r="AE737">
        <v>232786.353053684</v>
      </c>
      <c r="AF737">
        <v>12457.134355967901</v>
      </c>
      <c r="AG737">
        <v>9.0681062370643701</v>
      </c>
      <c r="AH737">
        <v>0.62608476684339098</v>
      </c>
      <c r="AI737">
        <v>492.59006222010203</v>
      </c>
      <c r="AJ737">
        <v>54.3416915208335</v>
      </c>
      <c r="AK737">
        <v>9.5605566006946905</v>
      </c>
      <c r="AL737">
        <v>4.8283430951003004</v>
      </c>
      <c r="AM737">
        <v>4.2240859754258402</v>
      </c>
      <c r="AN737">
        <v>0.31931482306240599</v>
      </c>
      <c r="AO737">
        <v>2.63990780374675</v>
      </c>
      <c r="AP737">
        <v>0.13828576846907201</v>
      </c>
      <c r="AQ737">
        <v>1.57587876437098</v>
      </c>
      <c r="AR737">
        <v>8.0835639873959003E-2</v>
      </c>
      <c r="AS737">
        <v>52.801743655217699</v>
      </c>
      <c r="AT737">
        <v>0.44799965509796602</v>
      </c>
      <c r="AU737">
        <v>6.0013462209391299</v>
      </c>
      <c r="AV737">
        <v>5.9799771101339001E-2</v>
      </c>
      <c r="AW737">
        <v>0.22034811768285401</v>
      </c>
      <c r="AX737">
        <v>0.122237719592641</v>
      </c>
    </row>
    <row r="738" spans="1:50" x14ac:dyDescent="0.25">
      <c r="A738" t="s">
        <v>1416</v>
      </c>
      <c r="B738">
        <v>129.449459284233</v>
      </c>
      <c r="C738">
        <v>449.91285460599101</v>
      </c>
      <c r="D738" s="63">
        <v>8.0199441399356601</v>
      </c>
      <c r="E738">
        <v>0.52865188625037995</v>
      </c>
      <c r="F738" s="31">
        <f t="shared" si="60"/>
        <v>8.2403344780194701</v>
      </c>
      <c r="G738" s="31">
        <f t="shared" si="61"/>
        <v>0.52865188625037995</v>
      </c>
      <c r="H738">
        <v>0.41903669662214899</v>
      </c>
      <c r="I738">
        <v>3.6128978594176998E-2</v>
      </c>
      <c r="J738" s="64">
        <v>0.76453050122021449</v>
      </c>
      <c r="K738" s="63">
        <v>19.261746708188898</v>
      </c>
      <c r="L738">
        <v>1.4577096030661401</v>
      </c>
      <c r="M738" s="32">
        <f t="shared" si="62"/>
        <v>19.791064967148309</v>
      </c>
      <c r="N738" s="92">
        <f t="shared" si="63"/>
        <v>1.4577096030661401</v>
      </c>
      <c r="O738" s="50">
        <v>2.3846194027288901</v>
      </c>
      <c r="P738" s="50">
        <v>0.168864422303308</v>
      </c>
      <c r="Q738" s="77">
        <v>0.93571531574338396</v>
      </c>
      <c r="R738" s="61"/>
      <c r="Y738">
        <v>16772.788971826099</v>
      </c>
      <c r="Z738">
        <v>186.075518004374</v>
      </c>
      <c r="AA738">
        <v>16300.988425481301</v>
      </c>
      <c r="AB738">
        <v>419.77154227206802</v>
      </c>
      <c r="AC738">
        <v>75.841719467593094</v>
      </c>
      <c r="AD738">
        <v>5.4092302289855398</v>
      </c>
      <c r="AE738">
        <v>230943.42711687801</v>
      </c>
      <c r="AF738">
        <v>12304.3995971771</v>
      </c>
      <c r="AG738">
        <v>0.15847411573926001</v>
      </c>
      <c r="AH738">
        <v>1.7507660191622001E-2</v>
      </c>
      <c r="AI738">
        <v>346.89846622322602</v>
      </c>
      <c r="AJ738">
        <v>38.378560382090498</v>
      </c>
      <c r="AK738">
        <v>3.47093015058375</v>
      </c>
      <c r="AL738">
        <v>0.324540637991652</v>
      </c>
      <c r="AM738">
        <v>8.1809159059563203</v>
      </c>
      <c r="AN738">
        <v>0.56642399774841301</v>
      </c>
      <c r="AO738">
        <v>4.0402665256885797</v>
      </c>
      <c r="AP738">
        <v>0.25834620845061701</v>
      </c>
      <c r="AQ738">
        <v>1.7563497200316101</v>
      </c>
      <c r="AR738">
        <v>8.5583824412359996E-2</v>
      </c>
      <c r="AS738">
        <v>27.289777981296702</v>
      </c>
      <c r="AT738">
        <v>0.25235011305576199</v>
      </c>
      <c r="AU738">
        <v>3.11456280371715</v>
      </c>
      <c r="AV738">
        <v>3.4379377187141999E-2</v>
      </c>
      <c r="AW738">
        <v>5.2878691080224999E-2</v>
      </c>
      <c r="AX738">
        <v>6.5320971655310001E-3</v>
      </c>
    </row>
    <row r="739" spans="1:50" x14ac:dyDescent="0.25">
      <c r="A739" t="s">
        <v>1417</v>
      </c>
      <c r="B739">
        <v>91.826684397989595</v>
      </c>
      <c r="C739">
        <v>432.46129653379199</v>
      </c>
      <c r="D739" s="63">
        <v>1.1995478770272201</v>
      </c>
      <c r="E739">
        <v>4.1026384207435998E-2</v>
      </c>
      <c r="F739" s="31">
        <f t="shared" si="60"/>
        <v>1.2325117926796136</v>
      </c>
      <c r="G739" s="31">
        <f t="shared" si="61"/>
        <v>4.1026384207435998E-2</v>
      </c>
      <c r="H739">
        <v>0.30956568012103303</v>
      </c>
      <c r="I739">
        <v>2.2294020406971E-2</v>
      </c>
      <c r="J739" s="64">
        <v>0.47490863789471832</v>
      </c>
      <c r="K739" s="63">
        <v>3.8763205423398102</v>
      </c>
      <c r="L739">
        <v>0.26127692905278799</v>
      </c>
      <c r="M739" s="32">
        <f t="shared" si="62"/>
        <v>3.982842929521218</v>
      </c>
      <c r="N739" s="92">
        <f t="shared" si="63"/>
        <v>0.26127692905278799</v>
      </c>
      <c r="O739" s="50">
        <v>3.2319139459173498</v>
      </c>
      <c r="P739" s="50">
        <v>0.23276628103927399</v>
      </c>
      <c r="Q739" s="77">
        <v>0.93588201387665493</v>
      </c>
      <c r="R739" s="61"/>
      <c r="Y739">
        <v>16295.469630481601</v>
      </c>
      <c r="Z739">
        <v>180.78018853690301</v>
      </c>
      <c r="AA739">
        <v>17465.823897541501</v>
      </c>
      <c r="AB739">
        <v>450.01676029837</v>
      </c>
      <c r="AC739">
        <v>110.45440067099101</v>
      </c>
      <c r="AD739">
        <v>7.55298196528316</v>
      </c>
      <c r="AE739">
        <v>232558.21288079</v>
      </c>
      <c r="AF739">
        <v>12394.451671724701</v>
      </c>
      <c r="AG739">
        <v>3.1600412927579999E-3</v>
      </c>
      <c r="AH739">
        <v>1.5119911392220001E-3</v>
      </c>
      <c r="AI739">
        <v>210.470438951967</v>
      </c>
      <c r="AJ739">
        <v>23.470366736006898</v>
      </c>
      <c r="AK739">
        <v>4.0326225344658599</v>
      </c>
      <c r="AL739">
        <v>0.25616109974458201</v>
      </c>
      <c r="AM739">
        <v>5.0114752127058002E-2</v>
      </c>
      <c r="AN739">
        <v>1.0520948385424E-2</v>
      </c>
      <c r="AO739">
        <v>0.150374680967096</v>
      </c>
      <c r="AP739">
        <v>1.8066316092886E-2</v>
      </c>
      <c r="AQ739">
        <v>1.0858544707973501</v>
      </c>
      <c r="AR739">
        <v>6.1236949057929001E-2</v>
      </c>
      <c r="AS739">
        <v>5.43295274713787</v>
      </c>
      <c r="AT739">
        <v>6.9978405701658003E-2</v>
      </c>
      <c r="AU739">
        <v>0.43610085606099502</v>
      </c>
      <c r="AV739">
        <v>6.9639320715029996E-3</v>
      </c>
      <c r="AW739">
        <v>4.9671265204300999E-2</v>
      </c>
      <c r="AX739">
        <v>1.9141420121659999E-3</v>
      </c>
    </row>
    <row r="740" spans="1:50" x14ac:dyDescent="0.25">
      <c r="A740" t="s">
        <v>1418</v>
      </c>
      <c r="B740">
        <v>322.04395160189802</v>
      </c>
      <c r="C740">
        <v>1702.55949436264</v>
      </c>
      <c r="D740" s="63">
        <v>0.20701848138593801</v>
      </c>
      <c r="E740">
        <v>2.6824955385354999E-2</v>
      </c>
      <c r="F740" s="31">
        <f t="shared" si="60"/>
        <v>0.21270740793033283</v>
      </c>
      <c r="G740" s="31">
        <f t="shared" si="61"/>
        <v>2.6824955385354999E-2</v>
      </c>
      <c r="H740">
        <v>0.27581298994230502</v>
      </c>
      <c r="I740">
        <v>1.6827532689241E-2</v>
      </c>
      <c r="J740" s="64">
        <v>0.47084269488639779</v>
      </c>
      <c r="K740" s="63">
        <v>0.75052904313838698</v>
      </c>
      <c r="L740">
        <v>0.101507426419938</v>
      </c>
      <c r="M740" s="32">
        <f t="shared" si="62"/>
        <v>0.77115379396867323</v>
      </c>
      <c r="N740" s="92">
        <f t="shared" si="63"/>
        <v>0.101507426419938</v>
      </c>
      <c r="O740" s="50">
        <v>3.62191910724425</v>
      </c>
      <c r="P740" s="50">
        <v>0.181851420074507</v>
      </c>
      <c r="Q740" s="77">
        <v>0.37123390705082149</v>
      </c>
      <c r="R740" s="61"/>
      <c r="Y740">
        <v>16605.811397789999</v>
      </c>
      <c r="Z740">
        <v>184.35885396451101</v>
      </c>
      <c r="AA740">
        <v>19685.334427561502</v>
      </c>
      <c r="AB740">
        <v>645.69751510749904</v>
      </c>
      <c r="AC740">
        <v>94.060821507079794</v>
      </c>
      <c r="AD740">
        <v>7.2723499485003398</v>
      </c>
      <c r="AE740">
        <v>229339.41402982199</v>
      </c>
      <c r="AF740">
        <v>12236.763699779</v>
      </c>
      <c r="AG740">
        <v>3.2815328175789</v>
      </c>
      <c r="AH740">
        <v>0.58689080974041796</v>
      </c>
      <c r="AI740">
        <v>203.782660151572</v>
      </c>
      <c r="AJ740">
        <v>22.779460258077499</v>
      </c>
      <c r="AK740">
        <v>8.4047009777946293</v>
      </c>
      <c r="AL740">
        <v>2.2966994357074402</v>
      </c>
      <c r="AM740">
        <v>1.61874269079578</v>
      </c>
      <c r="AN740">
        <v>0.22064666735251501</v>
      </c>
      <c r="AO740">
        <v>1.5826743183529799</v>
      </c>
      <c r="AP740">
        <v>0.225854171520328</v>
      </c>
      <c r="AQ740">
        <v>1.7867112421571401</v>
      </c>
      <c r="AR740">
        <v>0.13107105932225499</v>
      </c>
      <c r="AS740">
        <v>3.8993405059910899</v>
      </c>
      <c r="AT740">
        <v>6.2632296087567998E-2</v>
      </c>
      <c r="AU740">
        <v>0.29641832467121099</v>
      </c>
      <c r="AV740">
        <v>5.4743852954399997E-3</v>
      </c>
      <c r="AW740">
        <v>0.19407082672815301</v>
      </c>
      <c r="AX740">
        <v>7.1796810325257004E-2</v>
      </c>
    </row>
    <row r="741" spans="1:50" x14ac:dyDescent="0.25">
      <c r="A741" t="s">
        <v>1419</v>
      </c>
      <c r="B741">
        <v>108.25390371486699</v>
      </c>
      <c r="C741">
        <v>381.77756543677498</v>
      </c>
      <c r="D741" s="63">
        <v>8.45065162523513</v>
      </c>
      <c r="E741">
        <v>0.40661866066268898</v>
      </c>
      <c r="F741" s="31">
        <f t="shared" si="60"/>
        <v>8.6828779270917682</v>
      </c>
      <c r="G741" s="31">
        <f t="shared" si="61"/>
        <v>0.40661866066268898</v>
      </c>
      <c r="H741">
        <v>0.414874338665849</v>
      </c>
      <c r="I741">
        <v>2.9990383394762999E-2</v>
      </c>
      <c r="J741" s="64">
        <v>0.66562812248791914</v>
      </c>
      <c r="K741" s="63">
        <v>20.274065859364502</v>
      </c>
      <c r="L741">
        <v>1.2376156526492299</v>
      </c>
      <c r="M741" s="32">
        <f t="shared" si="62"/>
        <v>20.831202935523066</v>
      </c>
      <c r="N741" s="92">
        <f t="shared" si="63"/>
        <v>1.2376156526492299</v>
      </c>
      <c r="O741" s="50">
        <v>2.4120574809052102</v>
      </c>
      <c r="P741" s="50">
        <v>0.16443271426404599</v>
      </c>
      <c r="Q741" s="77">
        <v>0.89545624150072378</v>
      </c>
      <c r="R741" s="61"/>
      <c r="Y741">
        <v>18402.433875533501</v>
      </c>
      <c r="Z741">
        <v>211.65860936624901</v>
      </c>
      <c r="AA741">
        <v>14137.431554512999</v>
      </c>
      <c r="AB741">
        <v>370.62886801427697</v>
      </c>
      <c r="AC741">
        <v>237.76204970383799</v>
      </c>
      <c r="AD741">
        <v>30.169275840536301</v>
      </c>
      <c r="AE741">
        <v>207280.29063014101</v>
      </c>
      <c r="AF741">
        <v>11071.1651431056</v>
      </c>
      <c r="AG741">
        <v>8.8022069237115499</v>
      </c>
      <c r="AH741">
        <v>0.36006171932328901</v>
      </c>
      <c r="AI741">
        <v>254.61184491750001</v>
      </c>
      <c r="AJ741">
        <v>28.296476718208801</v>
      </c>
      <c r="AK741">
        <v>2.1468059158293702</v>
      </c>
      <c r="AL741">
        <v>0.203167425812639</v>
      </c>
      <c r="AM741">
        <v>7.0529369728745204</v>
      </c>
      <c r="AN741">
        <v>0.23154079739018099</v>
      </c>
      <c r="AO741">
        <v>5.16592311297733</v>
      </c>
      <c r="AP741">
        <v>0.18055076716980401</v>
      </c>
      <c r="AQ741">
        <v>1.5882289837247801</v>
      </c>
      <c r="AR741">
        <v>7.2295722160353001E-2</v>
      </c>
      <c r="AS741">
        <v>21.670008982163999</v>
      </c>
      <c r="AT741">
        <v>0.28886225641636898</v>
      </c>
      <c r="AU741">
        <v>2.60916752038115</v>
      </c>
      <c r="AV741">
        <v>4.6010753749416003E-2</v>
      </c>
      <c r="AW741">
        <v>4.2511165767654999E-2</v>
      </c>
      <c r="AX741">
        <v>3.726992704835E-3</v>
      </c>
    </row>
    <row r="742" spans="1:50" x14ac:dyDescent="0.25">
      <c r="A742" t="s">
        <v>1420</v>
      </c>
      <c r="B742">
        <v>113.017219427455</v>
      </c>
      <c r="C742">
        <v>302.26693660012398</v>
      </c>
      <c r="D742" s="63">
        <v>15.659309676343399</v>
      </c>
      <c r="E742">
        <v>0.57747375049874705</v>
      </c>
      <c r="F742" s="31">
        <f t="shared" si="60"/>
        <v>16.089631944617462</v>
      </c>
      <c r="G742" s="31">
        <f t="shared" si="61"/>
        <v>0.57747375049874705</v>
      </c>
      <c r="H742">
        <v>0.54417607463862905</v>
      </c>
      <c r="I742">
        <v>3.7600389642527002E-2</v>
      </c>
      <c r="J742" s="64">
        <v>0.53371171198691902</v>
      </c>
      <c r="K742" s="63">
        <v>28.7675374804158</v>
      </c>
      <c r="L742">
        <v>1.72258519718262</v>
      </c>
      <c r="M742" s="32">
        <f t="shared" si="62"/>
        <v>29.558077564052638</v>
      </c>
      <c r="N742" s="92">
        <f t="shared" si="63"/>
        <v>1.72258519718262</v>
      </c>
      <c r="O742" s="50">
        <v>1.83583699223353</v>
      </c>
      <c r="P742" s="50">
        <v>0.126897051395015</v>
      </c>
      <c r="Q742" s="77">
        <v>0.86628463006362721</v>
      </c>
      <c r="R742" s="61"/>
      <c r="Y742">
        <v>22158.542739844001</v>
      </c>
      <c r="Z742">
        <v>284.399094060484</v>
      </c>
      <c r="AA742">
        <v>14825.880305672799</v>
      </c>
      <c r="AB742">
        <v>416.63504742107398</v>
      </c>
      <c r="AC742">
        <v>549.99945991823495</v>
      </c>
      <c r="AD742">
        <v>43.739358394129098</v>
      </c>
      <c r="AE742">
        <v>205036.87843295699</v>
      </c>
      <c r="AF742">
        <v>10978.373335357201</v>
      </c>
      <c r="AG742">
        <v>10.3284355558543</v>
      </c>
      <c r="AH742">
        <v>0.22259097522922799</v>
      </c>
      <c r="AI742">
        <v>374.87145127538201</v>
      </c>
      <c r="AJ742">
        <v>41.5037119182929</v>
      </c>
      <c r="AK742">
        <v>2.31576997554366</v>
      </c>
      <c r="AL742">
        <v>0.185019612703925</v>
      </c>
      <c r="AM742">
        <v>90.321904680266499</v>
      </c>
      <c r="AN742">
        <v>2.4066643271931998</v>
      </c>
      <c r="AO742">
        <v>64.592444488735794</v>
      </c>
      <c r="AP742">
        <v>1.34209877560952</v>
      </c>
      <c r="AQ742">
        <v>10.7058275682444</v>
      </c>
      <c r="AR742">
        <v>0.27134306975093703</v>
      </c>
      <c r="AS742">
        <v>32.528237955293498</v>
      </c>
      <c r="AT742">
        <v>0.435552280962896</v>
      </c>
      <c r="AU742">
        <v>3.8041834979240998</v>
      </c>
      <c r="AV742">
        <v>5.7563180550913001E-2</v>
      </c>
      <c r="AW742">
        <v>3.3372081253400999E-2</v>
      </c>
      <c r="AX742">
        <v>1.3334295776480001E-3</v>
      </c>
    </row>
    <row r="743" spans="1:50" x14ac:dyDescent="0.25">
      <c r="A743" t="s">
        <v>1421</v>
      </c>
      <c r="B743">
        <v>127.977839475644</v>
      </c>
      <c r="C743">
        <v>388.350122459879</v>
      </c>
      <c r="D743" s="63">
        <v>12.574144325324699</v>
      </c>
      <c r="E743">
        <v>0.41117705188432202</v>
      </c>
      <c r="F743" s="31">
        <f t="shared" si="60"/>
        <v>12.919685375314501</v>
      </c>
      <c r="G743" s="31">
        <f t="shared" si="61"/>
        <v>0.41117705188432202</v>
      </c>
      <c r="H743">
        <v>0.479975151354601</v>
      </c>
      <c r="I743">
        <v>3.7891871210433997E-2</v>
      </c>
      <c r="J743" s="64">
        <v>0.41421243172825367</v>
      </c>
      <c r="K743" s="63">
        <v>26.0564096995585</v>
      </c>
      <c r="L743">
        <v>1.4599439855065499</v>
      </c>
      <c r="M743" s="32">
        <f t="shared" si="62"/>
        <v>26.772447223353776</v>
      </c>
      <c r="N743" s="92">
        <f t="shared" si="63"/>
        <v>1.4599439855065499</v>
      </c>
      <c r="O743" s="50">
        <v>2.0804486909012598</v>
      </c>
      <c r="P743" s="50">
        <v>0.14623203493141701</v>
      </c>
      <c r="Q743" s="77">
        <v>0.79714275799127476</v>
      </c>
      <c r="R743" s="61"/>
      <c r="Y743">
        <v>17119.955403053398</v>
      </c>
      <c r="Z743">
        <v>207.922797396356</v>
      </c>
      <c r="AA743">
        <v>17044.300007917798</v>
      </c>
      <c r="AB743">
        <v>436.69287186755099</v>
      </c>
      <c r="AC743">
        <v>99.694703565519703</v>
      </c>
      <c r="AD743">
        <v>8.5802054835739892</v>
      </c>
      <c r="AE743">
        <v>229749.139058309</v>
      </c>
      <c r="AF743">
        <v>12250.2788710163</v>
      </c>
      <c r="AG743">
        <v>6.7995336464603998E-2</v>
      </c>
      <c r="AH743">
        <v>6.9324242409150002E-3</v>
      </c>
      <c r="AI743">
        <v>378.23285431154301</v>
      </c>
      <c r="AJ743">
        <v>41.710445221423498</v>
      </c>
      <c r="AK743">
        <v>3.02043836516214</v>
      </c>
      <c r="AL743">
        <v>0.218584452595635</v>
      </c>
      <c r="AM743">
        <v>0.66023823882539001</v>
      </c>
      <c r="AN743">
        <v>9.7697793592776E-2</v>
      </c>
      <c r="AO743">
        <v>0.57698523588997797</v>
      </c>
      <c r="AP743">
        <v>7.1118533371529999E-2</v>
      </c>
      <c r="AQ743">
        <v>0.88740675696252103</v>
      </c>
      <c r="AR743">
        <v>4.9983608433948001E-2</v>
      </c>
      <c r="AS743">
        <v>33.7101406259792</v>
      </c>
      <c r="AT743">
        <v>0.32749868311369701</v>
      </c>
      <c r="AU743">
        <v>3.9809549995853901</v>
      </c>
      <c r="AV743">
        <v>4.0405291381649999E-2</v>
      </c>
      <c r="AW743">
        <v>4.3276605312503998E-2</v>
      </c>
      <c r="AX743">
        <v>1.8687743210180001E-3</v>
      </c>
    </row>
    <row r="744" spans="1:50" x14ac:dyDescent="0.25">
      <c r="A744" t="s">
        <v>1422</v>
      </c>
      <c r="B744">
        <v>254.66802450177599</v>
      </c>
      <c r="C744">
        <v>100.150135609413</v>
      </c>
      <c r="D744" s="63">
        <v>199.296905500707</v>
      </c>
      <c r="E744">
        <v>12.59271981276</v>
      </c>
      <c r="F744" s="31">
        <f t="shared" si="60"/>
        <v>204.77364095122479</v>
      </c>
      <c r="G744" s="31">
        <f t="shared" si="61"/>
        <v>12.59271981276</v>
      </c>
      <c r="H744">
        <v>3.6996520971949498</v>
      </c>
      <c r="I744">
        <v>0.27330015528247298</v>
      </c>
      <c r="J744" s="64">
        <v>0.85534238440413635</v>
      </c>
      <c r="K744" s="63">
        <v>53.886164874890902</v>
      </c>
      <c r="L744">
        <v>2.15596680906692</v>
      </c>
      <c r="M744" s="32">
        <f t="shared" si="62"/>
        <v>55.366971958780695</v>
      </c>
      <c r="N744" s="92">
        <f t="shared" si="63"/>
        <v>2.15596680906692</v>
      </c>
      <c r="O744" s="50">
        <v>0.26923031363327399</v>
      </c>
      <c r="P744" s="50">
        <v>2.1056855820848999E-2</v>
      </c>
      <c r="Q744" s="77">
        <v>0.51155840984114231</v>
      </c>
      <c r="R744" s="61"/>
      <c r="Y744">
        <v>4158.0024019156199</v>
      </c>
      <c r="Z744">
        <v>46.533621872540699</v>
      </c>
      <c r="AA744">
        <v>36087.241365672402</v>
      </c>
      <c r="AB744">
        <v>923.22249564846402</v>
      </c>
      <c r="AC744">
        <v>399.97513943124898</v>
      </c>
      <c r="AD744">
        <v>26.4558092488586</v>
      </c>
      <c r="AE744">
        <v>187601.07456815901</v>
      </c>
      <c r="AF744">
        <v>10020.095326316699</v>
      </c>
      <c r="AG744">
        <v>9.8263463335080004E-3</v>
      </c>
      <c r="AH744">
        <v>3.881646980371E-3</v>
      </c>
      <c r="AI744">
        <v>903.24641261355998</v>
      </c>
      <c r="AJ744">
        <v>99.702661245650006</v>
      </c>
      <c r="AK744">
        <v>1.4120556178891699</v>
      </c>
      <c r="AL744">
        <v>0.19730033815238401</v>
      </c>
      <c r="AM744">
        <v>1.37208273489222</v>
      </c>
      <c r="AN744">
        <v>9.2362593159473996E-2</v>
      </c>
      <c r="AO744">
        <v>0.94108376816564998</v>
      </c>
      <c r="AP744">
        <v>7.5189987184483997E-2</v>
      </c>
      <c r="AQ744">
        <v>0.63866598277035003</v>
      </c>
      <c r="AR744">
        <v>6.5525325430181997E-2</v>
      </c>
      <c r="AS744">
        <v>224.519790343381</v>
      </c>
      <c r="AT744">
        <v>2.6538753778877799</v>
      </c>
      <c r="AU744">
        <v>35.527853200061102</v>
      </c>
      <c r="AV744">
        <v>0.53022575197976995</v>
      </c>
      <c r="AW744">
        <v>2.4316221393916999E-2</v>
      </c>
      <c r="AX744">
        <v>1.736335414839E-3</v>
      </c>
    </row>
    <row r="745" spans="1:50" x14ac:dyDescent="0.25">
      <c r="A745" t="s">
        <v>1423</v>
      </c>
      <c r="B745">
        <v>542.96265972974197</v>
      </c>
      <c r="C745">
        <v>88.115906821653795</v>
      </c>
      <c r="D745" s="63">
        <v>516.73809050318005</v>
      </c>
      <c r="E745">
        <v>34.697457590101699</v>
      </c>
      <c r="F745" s="31">
        <f t="shared" si="60"/>
        <v>530.93819969093454</v>
      </c>
      <c r="G745" s="31">
        <f t="shared" si="61"/>
        <v>34.697457590101699</v>
      </c>
      <c r="H745">
        <v>8.9660747859015597</v>
      </c>
      <c r="I745">
        <v>0.67767806259563801</v>
      </c>
      <c r="J745" s="64">
        <v>0.88839500370011482</v>
      </c>
      <c r="K745" s="63">
        <v>58.052561947998498</v>
      </c>
      <c r="L745">
        <v>1.5970286372981</v>
      </c>
      <c r="M745" s="32">
        <f t="shared" si="62"/>
        <v>59.647862804352513</v>
      </c>
      <c r="N745" s="92">
        <f t="shared" si="63"/>
        <v>1.5970286372981</v>
      </c>
      <c r="O745" s="50">
        <v>0.11137170045076</v>
      </c>
      <c r="P745" s="50">
        <v>9.4890992895519995E-3</v>
      </c>
      <c r="Q745" s="77">
        <v>0.3228800211056233</v>
      </c>
      <c r="R745" s="61"/>
      <c r="Y745">
        <v>4067.8585397944398</v>
      </c>
      <c r="Z745">
        <v>56.230140941884599</v>
      </c>
      <c r="AA745">
        <v>37470.4567919611</v>
      </c>
      <c r="AB745">
        <v>704.16469238738603</v>
      </c>
      <c r="AC745">
        <v>379.34388783431399</v>
      </c>
      <c r="AD745">
        <v>23.3475680017347</v>
      </c>
      <c r="AE745">
        <v>184273.25291177499</v>
      </c>
      <c r="AF745">
        <v>11028.7326396237</v>
      </c>
      <c r="AG745">
        <v>1.1429001456685E-2</v>
      </c>
      <c r="AH745">
        <v>3.9430163262089996E-3</v>
      </c>
      <c r="AI745">
        <v>1048.1404709107301</v>
      </c>
      <c r="AJ745">
        <v>88.781314423606901</v>
      </c>
      <c r="AK745">
        <v>1.0917186344890699</v>
      </c>
      <c r="AL745">
        <v>0.162207471295127</v>
      </c>
      <c r="AM745">
        <v>1.3101597884980999E-2</v>
      </c>
      <c r="AN745">
        <v>7.3382444606759998E-3</v>
      </c>
      <c r="AO745">
        <v>5.3490228746976003E-2</v>
      </c>
      <c r="AP745">
        <v>1.4725117967417E-2</v>
      </c>
      <c r="AQ745">
        <v>0.34994197326445797</v>
      </c>
      <c r="AR745">
        <v>4.0606118702206997E-2</v>
      </c>
      <c r="AS745">
        <v>421.77982692652301</v>
      </c>
      <c r="AT745">
        <v>5.8275458251403496</v>
      </c>
      <c r="AU745">
        <v>72.014380300726899</v>
      </c>
      <c r="AV745">
        <v>0.94717809069817704</v>
      </c>
      <c r="AW745">
        <v>1.893958662712E-2</v>
      </c>
      <c r="AX745">
        <v>1.440627560155E-3</v>
      </c>
    </row>
    <row r="746" spans="1:50" x14ac:dyDescent="0.25">
      <c r="A746" t="s">
        <v>1424</v>
      </c>
      <c r="B746">
        <v>197.34937148210599</v>
      </c>
      <c r="C746">
        <v>104.588298274463</v>
      </c>
      <c r="D746" s="63">
        <v>142.422102693635</v>
      </c>
      <c r="E746">
        <v>10.151999966656801</v>
      </c>
      <c r="F746" s="31">
        <f t="shared" si="60"/>
        <v>146.33590244280745</v>
      </c>
      <c r="G746" s="31">
        <f t="shared" si="61"/>
        <v>10.151999966656801</v>
      </c>
      <c r="H746">
        <v>2.7515718199982899</v>
      </c>
      <c r="I746">
        <v>0.23206775583115499</v>
      </c>
      <c r="J746" s="64">
        <v>0.84516258902206431</v>
      </c>
      <c r="K746" s="63">
        <v>51.882169122251803</v>
      </c>
      <c r="L746">
        <v>2.3436990500416002</v>
      </c>
      <c r="M746" s="32">
        <f t="shared" si="62"/>
        <v>53.307905834860158</v>
      </c>
      <c r="N746" s="92">
        <f t="shared" si="63"/>
        <v>2.3436990500416002</v>
      </c>
      <c r="O746" s="50">
        <v>0.36445868845312002</v>
      </c>
      <c r="P746" s="50">
        <v>2.8924791160267999E-2</v>
      </c>
      <c r="Q746" s="77">
        <v>0.56919594167876519</v>
      </c>
      <c r="R746" s="61"/>
      <c r="Y746">
        <v>4314.8528856064904</v>
      </c>
      <c r="Z746">
        <v>73.799797688157895</v>
      </c>
      <c r="AA746">
        <v>35285.251724770198</v>
      </c>
      <c r="AB746">
        <v>626.41331454744102</v>
      </c>
      <c r="AC746">
        <v>367.06021966334299</v>
      </c>
      <c r="AD746">
        <v>24.544849262998198</v>
      </c>
      <c r="AE746">
        <v>189346.38026084099</v>
      </c>
      <c r="AF746">
        <v>11357.7807476656</v>
      </c>
      <c r="AG746">
        <v>8.5217253475979998E-3</v>
      </c>
      <c r="AH746">
        <v>3.4306071610969999E-3</v>
      </c>
      <c r="AI746">
        <v>772.54852128528796</v>
      </c>
      <c r="AJ746">
        <v>66.185693523045899</v>
      </c>
      <c r="AK746">
        <v>1.3600981079551799</v>
      </c>
      <c r="AL746">
        <v>0.182824361014499</v>
      </c>
      <c r="AM746">
        <v>6.5435851029262998E-2</v>
      </c>
      <c r="AN746">
        <v>1.6557980629327E-2</v>
      </c>
      <c r="AO746">
        <v>6.7655295154431E-2</v>
      </c>
      <c r="AP746">
        <v>1.6686118577320001E-2</v>
      </c>
      <c r="AQ746">
        <v>0.45501552248798299</v>
      </c>
      <c r="AR746">
        <v>4.8609432032348E-2</v>
      </c>
      <c r="AS746">
        <v>155.457517437326</v>
      </c>
      <c r="AT746">
        <v>1.9653414204231101</v>
      </c>
      <c r="AU746">
        <v>23.773393611091599</v>
      </c>
      <c r="AV746">
        <v>0.27433588782204998</v>
      </c>
      <c r="AW746">
        <v>2.2823887176147001E-2</v>
      </c>
      <c r="AX746">
        <v>1.6392241512890001E-3</v>
      </c>
    </row>
    <row r="747" spans="1:50" x14ac:dyDescent="0.25">
      <c r="A747" t="s">
        <v>1425</v>
      </c>
      <c r="B747">
        <v>573.72168265560799</v>
      </c>
      <c r="C747">
        <v>135.57176651609799</v>
      </c>
      <c r="D747" s="63">
        <v>360.75997976623</v>
      </c>
      <c r="E747">
        <v>34.156735884386599</v>
      </c>
      <c r="F747" s="31">
        <f t="shared" si="60"/>
        <v>370.67376626155908</v>
      </c>
      <c r="G747" s="31">
        <f t="shared" si="61"/>
        <v>34.156735884386599</v>
      </c>
      <c r="H747">
        <v>6.1970482241320903</v>
      </c>
      <c r="I747">
        <v>0.61539595482596499</v>
      </c>
      <c r="J747" s="64">
        <v>0.95342875572099473</v>
      </c>
      <c r="K747" s="63">
        <v>58.136814194571599</v>
      </c>
      <c r="L747">
        <v>1.55602992157241</v>
      </c>
      <c r="M747" s="32">
        <f t="shared" si="62"/>
        <v>59.734430326541329</v>
      </c>
      <c r="N747" s="92">
        <f t="shared" si="63"/>
        <v>1.55602992157241</v>
      </c>
      <c r="O747" s="50">
        <v>0.16211065504154401</v>
      </c>
      <c r="P747" s="50">
        <v>2.5567610362551001E-2</v>
      </c>
      <c r="Q747" s="77">
        <v>0.16970245923611227</v>
      </c>
      <c r="R747" s="61"/>
      <c r="Y747">
        <v>4121.5205273482097</v>
      </c>
      <c r="Z747">
        <v>53.767248977853797</v>
      </c>
      <c r="AA747">
        <v>36883.501930829698</v>
      </c>
      <c r="AB747">
        <v>591.13073344955001</v>
      </c>
      <c r="AC747">
        <v>400.80948645913401</v>
      </c>
      <c r="AD747">
        <v>24.9334853707458</v>
      </c>
      <c r="AE747">
        <v>184019.549622905</v>
      </c>
      <c r="AF747">
        <v>10949.8588011007</v>
      </c>
      <c r="AG747">
        <v>1.5798697579028999E-2</v>
      </c>
      <c r="AH747">
        <v>4.6763518624040002E-3</v>
      </c>
      <c r="AI747">
        <v>1070.4654571732499</v>
      </c>
      <c r="AJ747">
        <v>90.351179917655401</v>
      </c>
      <c r="AK747">
        <v>1.3563005416312299</v>
      </c>
      <c r="AL747">
        <v>0.182706805101984</v>
      </c>
      <c r="AM747">
        <v>9.1536029020160004E-3</v>
      </c>
      <c r="AN747">
        <v>6.1865972605370002E-3</v>
      </c>
      <c r="AO747">
        <v>4.2023892907136998E-2</v>
      </c>
      <c r="AP747">
        <v>1.3158116355352001E-2</v>
      </c>
      <c r="AQ747">
        <v>0.28653963312932901</v>
      </c>
      <c r="AR747">
        <v>3.6985643617483001E-2</v>
      </c>
      <c r="AS747">
        <v>441.87325487458702</v>
      </c>
      <c r="AT747">
        <v>6.6972192563224997</v>
      </c>
      <c r="AU747">
        <v>77.606054758338502</v>
      </c>
      <c r="AV747">
        <v>1.02308689030703</v>
      </c>
      <c r="AW747">
        <v>2.9639230813150001E-2</v>
      </c>
      <c r="AX747">
        <v>5.2647233408670002E-3</v>
      </c>
    </row>
    <row r="748" spans="1:50" x14ac:dyDescent="0.25">
      <c r="A748" t="s">
        <v>1426</v>
      </c>
      <c r="B748">
        <v>584.13340069708602</v>
      </c>
      <c r="C748">
        <v>87.631237445019295</v>
      </c>
      <c r="D748" s="63">
        <v>584.04505170281197</v>
      </c>
      <c r="E748">
        <v>39.429876257129202</v>
      </c>
      <c r="F748" s="31">
        <f t="shared" si="60"/>
        <v>600.09477526135936</v>
      </c>
      <c r="G748" s="31">
        <f t="shared" si="61"/>
        <v>39.429876257129202</v>
      </c>
      <c r="H748">
        <v>9.7108396801291708</v>
      </c>
      <c r="I748">
        <v>0.69724613316739303</v>
      </c>
      <c r="J748" s="64">
        <v>0.94026384128129736</v>
      </c>
      <c r="K748" s="63">
        <v>60.171376936827897</v>
      </c>
      <c r="L748">
        <v>1.5955598502144399</v>
      </c>
      <c r="M748" s="32">
        <f t="shared" si="62"/>
        <v>61.824903429617436</v>
      </c>
      <c r="N748" s="92">
        <f t="shared" si="63"/>
        <v>1.5955598502144399</v>
      </c>
      <c r="O748" s="50">
        <v>0.102975921254588</v>
      </c>
      <c r="P748" s="50">
        <v>7.8058517528770003E-3</v>
      </c>
      <c r="Q748" s="77">
        <v>0.34981508746682688</v>
      </c>
      <c r="R748" s="61"/>
      <c r="Y748">
        <v>4142.3792695818302</v>
      </c>
      <c r="Z748">
        <v>53.695872090892799</v>
      </c>
      <c r="AA748">
        <v>37282.019382820297</v>
      </c>
      <c r="AB748">
        <v>622.14573092236196</v>
      </c>
      <c r="AC748">
        <v>403.57076939839999</v>
      </c>
      <c r="AD748">
        <v>25.855470082196501</v>
      </c>
      <c r="AE748">
        <v>188853.211350792</v>
      </c>
      <c r="AF748">
        <v>11248.0285585646</v>
      </c>
      <c r="AG748">
        <v>1.5745137175752998E-2</v>
      </c>
      <c r="AH748">
        <v>4.7353969648499996E-3</v>
      </c>
      <c r="AI748">
        <v>1084.16277627818</v>
      </c>
      <c r="AJ748">
        <v>92.170122315326097</v>
      </c>
      <c r="AK748">
        <v>1.3766061914427099</v>
      </c>
      <c r="AL748">
        <v>0.186657959586329</v>
      </c>
      <c r="AM748">
        <v>6.1945122272650003E-3</v>
      </c>
      <c r="AN748">
        <v>5.1621543775000004E-3</v>
      </c>
      <c r="AO748">
        <v>4.6398143700261997E-2</v>
      </c>
      <c r="AP748">
        <v>1.4022069444696E-2</v>
      </c>
      <c r="AQ748">
        <v>0.314117265111581</v>
      </c>
      <c r="AR748">
        <v>3.9296594495598997E-2</v>
      </c>
      <c r="AS748">
        <v>439.33511990766601</v>
      </c>
      <c r="AT748">
        <v>6.4241872448458901</v>
      </c>
      <c r="AU748">
        <v>84.332238894101096</v>
      </c>
      <c r="AV748">
        <v>0.94929432053129104</v>
      </c>
      <c r="AW748">
        <v>1.9715513589307999E-2</v>
      </c>
      <c r="AX748">
        <v>1.41000087206E-3</v>
      </c>
    </row>
    <row r="749" spans="1:50" x14ac:dyDescent="0.25">
      <c r="A749" t="s">
        <v>1427</v>
      </c>
      <c r="B749">
        <v>461.84128096907102</v>
      </c>
      <c r="C749">
        <v>98.024523723108203</v>
      </c>
      <c r="D749" s="63">
        <v>388.295578519922</v>
      </c>
      <c r="E749">
        <v>24.8638320217371</v>
      </c>
      <c r="F749" s="31">
        <f t="shared" si="60"/>
        <v>398.96605107350524</v>
      </c>
      <c r="G749" s="31">
        <f t="shared" si="61"/>
        <v>24.8638320217371</v>
      </c>
      <c r="H749">
        <v>6.8697015683449196</v>
      </c>
      <c r="I749">
        <v>0.479027787001299</v>
      </c>
      <c r="J749" s="64">
        <v>0.91829618998376938</v>
      </c>
      <c r="K749" s="63">
        <v>56.176273279235197</v>
      </c>
      <c r="L749">
        <v>1.66818388287241</v>
      </c>
      <c r="M749" s="32">
        <f t="shared" si="62"/>
        <v>57.720013191169109</v>
      </c>
      <c r="N749" s="92">
        <f t="shared" si="63"/>
        <v>1.66818388287241</v>
      </c>
      <c r="O749" s="50">
        <v>0.14558603234901199</v>
      </c>
      <c r="P749" s="50">
        <v>1.0880312269198E-2</v>
      </c>
      <c r="Q749" s="77">
        <v>0.39734645849008093</v>
      </c>
      <c r="R749" s="61"/>
      <c r="Y749">
        <v>4117.8928206350602</v>
      </c>
      <c r="Z749">
        <v>54.328881650762597</v>
      </c>
      <c r="AA749">
        <v>36956.358959080702</v>
      </c>
      <c r="AB749">
        <v>658.39307051714798</v>
      </c>
      <c r="AC749">
        <v>399.904369901976</v>
      </c>
      <c r="AD749">
        <v>25.2282145991405</v>
      </c>
      <c r="AE749">
        <v>186178.35276125901</v>
      </c>
      <c r="AF749">
        <v>11064.424455382201</v>
      </c>
      <c r="AG749">
        <v>9.1813583940349996E-3</v>
      </c>
      <c r="AH749">
        <v>3.584439326929E-3</v>
      </c>
      <c r="AI749">
        <v>1038.9654181224701</v>
      </c>
      <c r="AJ749">
        <v>87.962147483197498</v>
      </c>
      <c r="AK749">
        <v>1.39526655417529</v>
      </c>
      <c r="AL749">
        <v>0.186353811868298</v>
      </c>
      <c r="AM749">
        <v>1.2431081066814001E-2</v>
      </c>
      <c r="AN749">
        <v>7.2523508313669998E-3</v>
      </c>
      <c r="AO749">
        <v>4.5590542733033999E-2</v>
      </c>
      <c r="AP749">
        <v>1.3778027983875001E-2</v>
      </c>
      <c r="AQ749">
        <v>0.35743303270458099</v>
      </c>
      <c r="AR749">
        <v>4.3402692719367003E-2</v>
      </c>
      <c r="AS749">
        <v>368.41536505280101</v>
      </c>
      <c r="AT749">
        <v>4.5662075980624302</v>
      </c>
      <c r="AU749">
        <v>61.239861539067199</v>
      </c>
      <c r="AV749">
        <v>0.74114808055558801</v>
      </c>
      <c r="AW749">
        <v>2.1671325309494002E-2</v>
      </c>
      <c r="AX749">
        <v>1.6952255269939999E-3</v>
      </c>
    </row>
    <row r="750" spans="1:50" x14ac:dyDescent="0.25">
      <c r="A750" t="s">
        <v>1428</v>
      </c>
      <c r="B750">
        <v>541.88877941994303</v>
      </c>
      <c r="C750">
        <v>180.579527532367</v>
      </c>
      <c r="D750" s="63">
        <v>244.56869551501799</v>
      </c>
      <c r="E750">
        <v>26.342313141014799</v>
      </c>
      <c r="F750" s="31">
        <f t="shared" si="60"/>
        <v>251.28951258665705</v>
      </c>
      <c r="G750" s="31">
        <f t="shared" si="61"/>
        <v>26.342313141014799</v>
      </c>
      <c r="H750">
        <v>4.3762332005895601</v>
      </c>
      <c r="I750">
        <v>0.494394632241625</v>
      </c>
      <c r="J750" s="64">
        <v>0.95341010519489722</v>
      </c>
      <c r="K750" s="63">
        <v>56.375842085592602</v>
      </c>
      <c r="L750">
        <v>1.5507642163294899</v>
      </c>
      <c r="M750" s="32">
        <f t="shared" si="62"/>
        <v>57.925066204889639</v>
      </c>
      <c r="N750" s="92">
        <f t="shared" si="63"/>
        <v>1.5507642163294899</v>
      </c>
      <c r="O750" s="50">
        <v>0.228656938328369</v>
      </c>
      <c r="P750" s="50">
        <v>6.4504699090111001E-2</v>
      </c>
      <c r="Q750" s="77">
        <v>9.7509237335036317E-2</v>
      </c>
      <c r="R750" s="61"/>
      <c r="Y750">
        <v>4103.3434156616404</v>
      </c>
      <c r="Z750">
        <v>56.993988516244002</v>
      </c>
      <c r="AA750">
        <v>37043.637981315202</v>
      </c>
      <c r="AB750">
        <v>630.81207006484703</v>
      </c>
      <c r="AC750">
        <v>361.61882815241302</v>
      </c>
      <c r="AD750">
        <v>22.717862665975598</v>
      </c>
      <c r="AE750">
        <v>186392.35275206299</v>
      </c>
      <c r="AF750">
        <v>11162.789927313999</v>
      </c>
      <c r="AG750">
        <v>1.8458183625302001E-2</v>
      </c>
      <c r="AH750">
        <v>5.1041620071910002E-3</v>
      </c>
      <c r="AI750">
        <v>1070.1043962072899</v>
      </c>
      <c r="AJ750">
        <v>91.023151716320598</v>
      </c>
      <c r="AK750">
        <v>1.9938262433226199</v>
      </c>
      <c r="AL750">
        <v>0.224778657999787</v>
      </c>
      <c r="AM750">
        <v>2.6394756504730002E-3</v>
      </c>
      <c r="AN750">
        <v>3.3544697187820002E-3</v>
      </c>
      <c r="AO750">
        <v>4.4894592647476E-2</v>
      </c>
      <c r="AP750">
        <v>1.3725083005874E-2</v>
      </c>
      <c r="AQ750">
        <v>0.32194821290345299</v>
      </c>
      <c r="AR750">
        <v>3.9607590850435997E-2</v>
      </c>
      <c r="AS750">
        <v>424.64502615771602</v>
      </c>
      <c r="AT750">
        <v>5.6606696199431301</v>
      </c>
      <c r="AU750">
        <v>72.519090542507996</v>
      </c>
      <c r="AV750">
        <v>0.90701523438351295</v>
      </c>
      <c r="AW750">
        <v>4.0242189750948003E-2</v>
      </c>
      <c r="AX750">
        <v>1.4091958557501E-2</v>
      </c>
    </row>
    <row r="751" spans="1:50" x14ac:dyDescent="0.25">
      <c r="A751" t="s">
        <v>1429</v>
      </c>
      <c r="B751">
        <v>166.523453951379</v>
      </c>
      <c r="C751">
        <v>101.557671608615</v>
      </c>
      <c r="D751" s="63">
        <v>125.252356349317</v>
      </c>
      <c r="E751">
        <v>7.8506488303509201</v>
      </c>
      <c r="F751" s="31">
        <f t="shared" si="60"/>
        <v>128.69432660247156</v>
      </c>
      <c r="G751" s="31">
        <f t="shared" si="61"/>
        <v>7.8506488303509201</v>
      </c>
      <c r="H751">
        <v>2.3861898863012501</v>
      </c>
      <c r="I751">
        <v>0.18822011466295599</v>
      </c>
      <c r="J751" s="64">
        <v>0.79461839279190427</v>
      </c>
      <c r="K751" s="63">
        <v>52.826092484845901</v>
      </c>
      <c r="L751">
        <v>2.5997313222501002</v>
      </c>
      <c r="M751" s="32">
        <f t="shared" si="62"/>
        <v>54.277768478997551</v>
      </c>
      <c r="N751" s="92">
        <f t="shared" si="63"/>
        <v>2.5997313222501002</v>
      </c>
      <c r="O751" s="50">
        <v>0.419381203717752</v>
      </c>
      <c r="P751" s="50">
        <v>3.6072221495956999E-2</v>
      </c>
      <c r="Q751" s="77">
        <v>0.57215810211024842</v>
      </c>
      <c r="R751" s="61"/>
      <c r="Y751">
        <v>4174.0303745834099</v>
      </c>
      <c r="Z751">
        <v>51.691914564978198</v>
      </c>
      <c r="AA751">
        <v>35822.229345668798</v>
      </c>
      <c r="AB751">
        <v>589.66344060932295</v>
      </c>
      <c r="AC751">
        <v>386.06415672910299</v>
      </c>
      <c r="AD751">
        <v>23.817345686777099</v>
      </c>
      <c r="AE751">
        <v>188650.317202376</v>
      </c>
      <c r="AF751">
        <v>11268.662826063801</v>
      </c>
      <c r="AG751">
        <v>1.6788687350405999E-2</v>
      </c>
      <c r="AH751">
        <v>4.8641702677010004E-3</v>
      </c>
      <c r="AI751">
        <v>766.20381994321303</v>
      </c>
      <c r="AJ751">
        <v>65.255829131823702</v>
      </c>
      <c r="AK751">
        <v>1.3916651855503299</v>
      </c>
      <c r="AL751">
        <v>0.18666650955139399</v>
      </c>
      <c r="AM751">
        <v>1.5407313476284001E-2</v>
      </c>
      <c r="AN751">
        <v>8.1030337045379999E-3</v>
      </c>
      <c r="AO751">
        <v>4.7955666169724999E-2</v>
      </c>
      <c r="AP751">
        <v>1.4173223415004E-2</v>
      </c>
      <c r="AQ751">
        <v>0.42787940305275601</v>
      </c>
      <c r="AR751">
        <v>4.5753362173921001E-2</v>
      </c>
      <c r="AS751">
        <v>138.52988958614901</v>
      </c>
      <c r="AT751">
        <v>1.63269290394192</v>
      </c>
      <c r="AU751">
        <v>20.767070772326399</v>
      </c>
      <c r="AV751">
        <v>0.22042697136563799</v>
      </c>
      <c r="AW751">
        <v>2.2596592598687001E-2</v>
      </c>
      <c r="AX751">
        <v>1.5702809688950001E-3</v>
      </c>
    </row>
    <row r="752" spans="1:50" x14ac:dyDescent="0.25">
      <c r="A752" t="s">
        <v>1430</v>
      </c>
      <c r="B752">
        <v>281.944333286855</v>
      </c>
      <c r="C752">
        <v>96.166815944809898</v>
      </c>
      <c r="D752" s="63">
        <v>246.53314566527899</v>
      </c>
      <c r="E752">
        <v>15.8767355931867</v>
      </c>
      <c r="F752" s="31">
        <f t="shared" si="60"/>
        <v>253.30794638383759</v>
      </c>
      <c r="G752" s="31">
        <f t="shared" si="61"/>
        <v>15.8767355931867</v>
      </c>
      <c r="H752">
        <v>4.2647911529219202</v>
      </c>
      <c r="I752">
        <v>0.31549701223167698</v>
      </c>
      <c r="J752" s="64">
        <v>0.87053936206236782</v>
      </c>
      <c r="K752" s="63">
        <v>57.9618280544884</v>
      </c>
      <c r="L752">
        <v>2.1955801043598502</v>
      </c>
      <c r="M752" s="32">
        <f t="shared" si="62"/>
        <v>59.554635517731754</v>
      </c>
      <c r="N752" s="92">
        <f t="shared" si="63"/>
        <v>2.1955801043598502</v>
      </c>
      <c r="O752" s="50">
        <v>0.23478089366282201</v>
      </c>
      <c r="P752" s="50">
        <v>1.7634453563676999E-2</v>
      </c>
      <c r="Q752" s="77">
        <v>0.50432205028657062</v>
      </c>
      <c r="R752" s="61"/>
      <c r="Y752">
        <v>4151.1777374264002</v>
      </c>
      <c r="Z752">
        <v>57.735251550953201</v>
      </c>
      <c r="AA752">
        <v>36164.236326609003</v>
      </c>
      <c r="AB752">
        <v>637.66575234174695</v>
      </c>
      <c r="AC752">
        <v>397.95818230869702</v>
      </c>
      <c r="AD752">
        <v>24.777915846288899</v>
      </c>
      <c r="AE752">
        <v>187618.67900619001</v>
      </c>
      <c r="AF752">
        <v>11217.520103668599</v>
      </c>
      <c r="AG752">
        <v>3.8780825320688002E-2</v>
      </c>
      <c r="AH752">
        <v>7.2180054443550003E-3</v>
      </c>
      <c r="AI752">
        <v>916.89392123917503</v>
      </c>
      <c r="AJ752">
        <v>77.360168733538401</v>
      </c>
      <c r="AK752">
        <v>1.52810266121745</v>
      </c>
      <c r="AL752">
        <v>0.191185646719571</v>
      </c>
      <c r="AM752">
        <v>1.0617280251996999E-2</v>
      </c>
      <c r="AN752">
        <v>6.5628141099170001E-3</v>
      </c>
      <c r="AO752">
        <v>3.8668269039652002E-2</v>
      </c>
      <c r="AP752">
        <v>1.2415202465749E-2</v>
      </c>
      <c r="AQ752">
        <v>0.34469293039032101</v>
      </c>
      <c r="AR752">
        <v>3.9996851068641003E-2</v>
      </c>
      <c r="AS752">
        <v>234.04417133727799</v>
      </c>
      <c r="AT752">
        <v>2.6813017505591601</v>
      </c>
      <c r="AU752">
        <v>36.808576927640999</v>
      </c>
      <c r="AV752">
        <v>0.36585481326559899</v>
      </c>
      <c r="AW752">
        <v>2.0367543407345999E-2</v>
      </c>
      <c r="AX752">
        <v>1.3049260201989999E-3</v>
      </c>
    </row>
    <row r="753" spans="1:50" x14ac:dyDescent="0.25">
      <c r="A753" t="s">
        <v>1431</v>
      </c>
      <c r="B753">
        <v>271.502291607904</v>
      </c>
      <c r="C753">
        <v>122.346099269082</v>
      </c>
      <c r="D753" s="63">
        <v>175.992036441811</v>
      </c>
      <c r="E753">
        <v>14.268412641873899</v>
      </c>
      <c r="F753" s="31">
        <f t="shared" si="60"/>
        <v>180.82834748521685</v>
      </c>
      <c r="G753" s="31">
        <f t="shared" si="61"/>
        <v>14.268412641873899</v>
      </c>
      <c r="H753">
        <v>3.2343105146792501</v>
      </c>
      <c r="I753">
        <v>0.278120582407128</v>
      </c>
      <c r="J753" s="64">
        <v>0.94282529674858462</v>
      </c>
      <c r="K753" s="63">
        <v>54.807089187594201</v>
      </c>
      <c r="L753">
        <v>2.1182481754916802</v>
      </c>
      <c r="M753" s="32">
        <f t="shared" si="62"/>
        <v>56.313203532617592</v>
      </c>
      <c r="N753" s="92">
        <f t="shared" si="63"/>
        <v>2.1182481754916802</v>
      </c>
      <c r="O753" s="50">
        <v>0.30961519433450102</v>
      </c>
      <c r="P753" s="50">
        <v>4.5906994715344998E-2</v>
      </c>
      <c r="Q753" s="77">
        <v>0.26066547114755034</v>
      </c>
      <c r="R753" s="61"/>
      <c r="Y753">
        <v>4158.5030914507397</v>
      </c>
      <c r="Z753">
        <v>55.395977400627203</v>
      </c>
      <c r="AA753">
        <v>36410.171716530698</v>
      </c>
      <c r="AB753">
        <v>655.23017118786197</v>
      </c>
      <c r="AC753">
        <v>402.84942875575302</v>
      </c>
      <c r="AD753">
        <v>24.9984030414473</v>
      </c>
      <c r="AE753">
        <v>188227.759754192</v>
      </c>
      <c r="AF753">
        <v>11208.4816123452</v>
      </c>
      <c r="AG753">
        <v>9.6177950767810001E-3</v>
      </c>
      <c r="AH753">
        <v>3.6573367055630001E-3</v>
      </c>
      <c r="AI753">
        <v>918.41600631084202</v>
      </c>
      <c r="AJ753">
        <v>77.929008497473106</v>
      </c>
      <c r="AK753">
        <v>1.5179049808513001</v>
      </c>
      <c r="AL753">
        <v>0.19389883109026501</v>
      </c>
      <c r="AM753">
        <v>2.6033170584590002E-3</v>
      </c>
      <c r="AN753">
        <v>3.3085163105879998E-3</v>
      </c>
      <c r="AO753">
        <v>4.3180806954452998E-2</v>
      </c>
      <c r="AP753">
        <v>1.3357831748880999E-2</v>
      </c>
      <c r="AQ753">
        <v>0.42583508373988499</v>
      </c>
      <c r="AR753">
        <v>4.5349165475940999E-2</v>
      </c>
      <c r="AS753">
        <v>222.31340718351399</v>
      </c>
      <c r="AT753">
        <v>2.3089028238118199</v>
      </c>
      <c r="AU753">
        <v>34.646811738938602</v>
      </c>
      <c r="AV753">
        <v>0.317153623399269</v>
      </c>
      <c r="AW753">
        <v>2.686843127977E-2</v>
      </c>
      <c r="AX753">
        <v>4.1064945944390002E-3</v>
      </c>
    </row>
    <row r="754" spans="1:50" x14ac:dyDescent="0.25">
      <c r="A754" t="s">
        <v>1432</v>
      </c>
      <c r="B754">
        <v>265.35328249513202</v>
      </c>
      <c r="C754">
        <v>123.719156875593</v>
      </c>
      <c r="D754" s="63">
        <v>172.11047458402101</v>
      </c>
      <c r="E754">
        <v>9.8040760708733394</v>
      </c>
      <c r="F754" s="31">
        <f t="shared" si="60"/>
        <v>176.84011920741133</v>
      </c>
      <c r="G754" s="31">
        <f t="shared" si="61"/>
        <v>9.8040760708733394</v>
      </c>
      <c r="H754">
        <v>3.12652265727445</v>
      </c>
      <c r="I754">
        <v>0.21342096361966101</v>
      </c>
      <c r="J754" s="64">
        <v>0.83449525961811033</v>
      </c>
      <c r="K754" s="63">
        <v>54.989987772299799</v>
      </c>
      <c r="L754">
        <v>2.1451366406043801</v>
      </c>
      <c r="M754" s="32">
        <f t="shared" si="62"/>
        <v>56.501128222270438</v>
      </c>
      <c r="N754" s="92">
        <f t="shared" si="63"/>
        <v>2.1451366406043801</v>
      </c>
      <c r="O754" s="50">
        <v>0.31957551016573499</v>
      </c>
      <c r="P754" s="50">
        <v>2.6039952381859001E-2</v>
      </c>
      <c r="Q754" s="77">
        <v>0.47874543195699243</v>
      </c>
      <c r="R754" s="61"/>
      <c r="Y754">
        <v>4171.4613088146798</v>
      </c>
      <c r="Z754">
        <v>59.312250471499901</v>
      </c>
      <c r="AA754">
        <v>36272.446388499797</v>
      </c>
      <c r="AB754">
        <v>652.73535885511501</v>
      </c>
      <c r="AC754">
        <v>406.88313223723401</v>
      </c>
      <c r="AD754">
        <v>24.8830949097763</v>
      </c>
      <c r="AE754">
        <v>188463.52109632999</v>
      </c>
      <c r="AF754">
        <v>11270.443537233999</v>
      </c>
      <c r="AG754">
        <v>2.1903578245180001E-2</v>
      </c>
      <c r="AH754">
        <v>5.4855908273149998E-3</v>
      </c>
      <c r="AI754">
        <v>930.24872671132505</v>
      </c>
      <c r="AJ754">
        <v>78.759593280396899</v>
      </c>
      <c r="AK754">
        <v>1.6525604396721201</v>
      </c>
      <c r="AL754">
        <v>0.201257855532395</v>
      </c>
      <c r="AM754">
        <v>0.34694928077981002</v>
      </c>
      <c r="AN754">
        <v>3.8419368897821E-2</v>
      </c>
      <c r="AO754">
        <v>0.37675205404821299</v>
      </c>
      <c r="AP754">
        <v>3.9296054415053003E-2</v>
      </c>
      <c r="AQ754">
        <v>0.51925683729627303</v>
      </c>
      <c r="AR754">
        <v>5.3722394143019998E-2</v>
      </c>
      <c r="AS754">
        <v>217.39574382316499</v>
      </c>
      <c r="AT754">
        <v>2.6879849903437401</v>
      </c>
      <c r="AU754">
        <v>33.752620931785103</v>
      </c>
      <c r="AV754">
        <v>0.384761493830094</v>
      </c>
      <c r="AW754">
        <v>2.6832789054432E-2</v>
      </c>
      <c r="AX754">
        <v>1.6786124816140001E-3</v>
      </c>
    </row>
    <row r="755" spans="1:50" x14ac:dyDescent="0.25">
      <c r="A755" t="s">
        <v>1433</v>
      </c>
      <c r="B755">
        <v>475.70937270558198</v>
      </c>
      <c r="C755">
        <v>87.112554575420603</v>
      </c>
      <c r="D755" s="63">
        <v>469.656519767124</v>
      </c>
      <c r="E755">
        <v>31.849050451845201</v>
      </c>
      <c r="F755" s="31">
        <f t="shared" si="60"/>
        <v>482.56281404657176</v>
      </c>
      <c r="G755" s="31">
        <f t="shared" si="61"/>
        <v>31.849050451845201</v>
      </c>
      <c r="H755">
        <v>7.9512830350122101</v>
      </c>
      <c r="I755">
        <v>0.58900226191526095</v>
      </c>
      <c r="J755" s="64">
        <v>0.91545369843668678</v>
      </c>
      <c r="K755" s="63">
        <v>58.856600101387798</v>
      </c>
      <c r="L755">
        <v>1.73993606780605</v>
      </c>
      <c r="M755" s="32">
        <f t="shared" si="62"/>
        <v>60.473996154088049</v>
      </c>
      <c r="N755" s="92">
        <f t="shared" si="63"/>
        <v>1.73993606780605</v>
      </c>
      <c r="O755" s="50">
        <v>0.12556206434185899</v>
      </c>
      <c r="P755" s="50">
        <v>9.5248692264510004E-3</v>
      </c>
      <c r="Q755" s="77">
        <v>0.38970640647933052</v>
      </c>
      <c r="R755" s="61"/>
      <c r="Y755">
        <v>4049.7681475578001</v>
      </c>
      <c r="Z755">
        <v>45.623510296685801</v>
      </c>
      <c r="AA755">
        <v>38015.140009131697</v>
      </c>
      <c r="AB755">
        <v>1049.72357329496</v>
      </c>
      <c r="AC755">
        <v>393.99965496604102</v>
      </c>
      <c r="AD755">
        <v>24.492566324397998</v>
      </c>
      <c r="AE755">
        <v>184818.56307551899</v>
      </c>
      <c r="AF755">
        <v>9885.72294144029</v>
      </c>
      <c r="AG755">
        <v>5.5292626663807596</v>
      </c>
      <c r="AH755">
        <v>0.10152418984577399</v>
      </c>
      <c r="AI755">
        <v>1096.8754166951901</v>
      </c>
      <c r="AJ755">
        <v>120.29702623749</v>
      </c>
      <c r="AK755">
        <v>1.2110128467793</v>
      </c>
      <c r="AL755">
        <v>0.17993074185610999</v>
      </c>
      <c r="AM755">
        <v>6.9298958765814003E-2</v>
      </c>
      <c r="AN755">
        <v>1.7710257382895001E-2</v>
      </c>
      <c r="AO755">
        <v>8.1135541931104005E-2</v>
      </c>
      <c r="AP755">
        <v>1.9028148399080999E-2</v>
      </c>
      <c r="AQ755">
        <v>0.41814166921198997</v>
      </c>
      <c r="AR755">
        <v>4.6599708440932003E-2</v>
      </c>
      <c r="AS755">
        <v>416.63423347754298</v>
      </c>
      <c r="AT755">
        <v>4.75023279529319</v>
      </c>
      <c r="AU755">
        <v>70.6813011995431</v>
      </c>
      <c r="AV755">
        <v>0.97967168439003904</v>
      </c>
      <c r="AW755">
        <v>2.0581692019359998E-2</v>
      </c>
      <c r="AX755">
        <v>1.5478194023729999E-3</v>
      </c>
    </row>
    <row r="756" spans="1:50" x14ac:dyDescent="0.25">
      <c r="A756" t="s">
        <v>1434</v>
      </c>
      <c r="B756">
        <v>232.17574076425601</v>
      </c>
      <c r="C756">
        <v>148.52506529593799</v>
      </c>
      <c r="D756" s="63">
        <v>124.736927364916</v>
      </c>
      <c r="E756">
        <v>9.9486726134185997</v>
      </c>
      <c r="F756" s="31">
        <f t="shared" si="60"/>
        <v>128.16473348348956</v>
      </c>
      <c r="G756" s="31">
        <f t="shared" si="61"/>
        <v>9.9486726134185997</v>
      </c>
      <c r="H756">
        <v>2.2763814299056402</v>
      </c>
      <c r="I756">
        <v>0.215881784558239</v>
      </c>
      <c r="J756" s="64">
        <v>0.84100607372359126</v>
      </c>
      <c r="K756" s="63">
        <v>54.7836216685293</v>
      </c>
      <c r="L756">
        <v>2.27870911721363</v>
      </c>
      <c r="M756" s="32">
        <f t="shared" si="62"/>
        <v>56.28909111947732</v>
      </c>
      <c r="N756" s="92">
        <f t="shared" si="63"/>
        <v>2.27870911721363</v>
      </c>
      <c r="O756" s="50">
        <v>0.43911689651411101</v>
      </c>
      <c r="P756" s="50">
        <v>5.0299317039512001E-2</v>
      </c>
      <c r="Q756" s="77">
        <v>0.36312505089463409</v>
      </c>
      <c r="R756" s="61"/>
      <c r="Y756">
        <v>4155.4447928969603</v>
      </c>
      <c r="Z756">
        <v>64.178349544486693</v>
      </c>
      <c r="AA756">
        <v>36606.687652667002</v>
      </c>
      <c r="AB756">
        <v>646.09863730692098</v>
      </c>
      <c r="AC756">
        <v>402.56279249799798</v>
      </c>
      <c r="AD756">
        <v>25.064409822234101</v>
      </c>
      <c r="AE756">
        <v>189235.95794760701</v>
      </c>
      <c r="AF756">
        <v>11367.850923604599</v>
      </c>
      <c r="AG756">
        <v>1.5063143089908001E-2</v>
      </c>
      <c r="AH756">
        <v>4.4753975335689996E-3</v>
      </c>
      <c r="AI756">
        <v>885.46759075499995</v>
      </c>
      <c r="AJ756">
        <v>75.381516426427694</v>
      </c>
      <c r="AK756">
        <v>1.8358290588176001</v>
      </c>
      <c r="AL756">
        <v>0.29581454529054502</v>
      </c>
      <c r="AM756">
        <v>9.3914965927479992E-3</v>
      </c>
      <c r="AN756">
        <v>6.1459979858959997E-3</v>
      </c>
      <c r="AO756">
        <v>3.9268518972431998E-2</v>
      </c>
      <c r="AP756">
        <v>1.2448744103113E-2</v>
      </c>
      <c r="AQ756">
        <v>0.40687257835373702</v>
      </c>
      <c r="AR756">
        <v>4.5850559928266997E-2</v>
      </c>
      <c r="AS756">
        <v>186.67637987634299</v>
      </c>
      <c r="AT756">
        <v>2.4644270019009298</v>
      </c>
      <c r="AU756">
        <v>28.520283060732702</v>
      </c>
      <c r="AV756">
        <v>0.28447241960580899</v>
      </c>
      <c r="AW756">
        <v>3.1168539312930999E-2</v>
      </c>
      <c r="AX756">
        <v>4.5535053391109999E-3</v>
      </c>
    </row>
    <row r="757" spans="1:50" x14ac:dyDescent="0.25">
      <c r="A757" t="s">
        <v>1435</v>
      </c>
      <c r="B757">
        <v>132.72934035142299</v>
      </c>
      <c r="C757">
        <v>119.311236248333</v>
      </c>
      <c r="D757" s="63">
        <v>85.436589056199495</v>
      </c>
      <c r="E757">
        <v>5.15251428638057</v>
      </c>
      <c r="F757" s="31">
        <f t="shared" si="60"/>
        <v>87.784410739029113</v>
      </c>
      <c r="G757" s="31">
        <f t="shared" si="61"/>
        <v>5.15251428638057</v>
      </c>
      <c r="H757">
        <v>1.62071671506183</v>
      </c>
      <c r="I757">
        <v>0.12814934697902</v>
      </c>
      <c r="J757" s="64">
        <v>0.76272154965366001</v>
      </c>
      <c r="K757" s="63">
        <v>52.748437109140703</v>
      </c>
      <c r="L757">
        <v>2.89984271951566</v>
      </c>
      <c r="M757" s="32">
        <f t="shared" si="62"/>
        <v>54.197979111557871</v>
      </c>
      <c r="N757" s="92">
        <f t="shared" si="63"/>
        <v>2.89984271951566</v>
      </c>
      <c r="O757" s="50">
        <v>0.61857678688051398</v>
      </c>
      <c r="P757" s="50">
        <v>4.8928107494137001E-2</v>
      </c>
      <c r="Q757" s="77">
        <v>0.69502439367813951</v>
      </c>
      <c r="R757" s="61"/>
      <c r="Y757">
        <v>4175.8641795309604</v>
      </c>
      <c r="Z757">
        <v>67.546710316690294</v>
      </c>
      <c r="AA757">
        <v>36581.601496017698</v>
      </c>
      <c r="AB757">
        <v>702.18607183688403</v>
      </c>
      <c r="AC757">
        <v>420.84897707140999</v>
      </c>
      <c r="AD757">
        <v>27.341797256260499</v>
      </c>
      <c r="AE757">
        <v>189811.70626909699</v>
      </c>
      <c r="AF757">
        <v>11545.6626006116</v>
      </c>
      <c r="AG757">
        <v>8.4352681943009999E-3</v>
      </c>
      <c r="AH757">
        <v>3.3517398022300002E-3</v>
      </c>
      <c r="AI757">
        <v>714.16307327582899</v>
      </c>
      <c r="AJ757">
        <v>60.622309796971997</v>
      </c>
      <c r="AK757">
        <v>1.44671627101935</v>
      </c>
      <c r="AL757">
        <v>0.18516514752622301</v>
      </c>
      <c r="AM757">
        <v>3.3694814715399999E-3</v>
      </c>
      <c r="AN757">
        <v>3.68442951493E-3</v>
      </c>
      <c r="AO757">
        <v>4.7232778070108998E-2</v>
      </c>
      <c r="AP757">
        <v>1.366472872192E-2</v>
      </c>
      <c r="AQ757">
        <v>0.462967538956016</v>
      </c>
      <c r="AR757">
        <v>4.7145147072649003E-2</v>
      </c>
      <c r="AS757">
        <v>109.704369997651</v>
      </c>
      <c r="AT757">
        <v>1.67499010652654</v>
      </c>
      <c r="AU757">
        <v>15.665929443256401</v>
      </c>
      <c r="AV757">
        <v>0.21318866899726999</v>
      </c>
      <c r="AW757">
        <v>2.5088147424360999E-2</v>
      </c>
      <c r="AX757">
        <v>1.6001473500719999E-3</v>
      </c>
    </row>
    <row r="758" spans="1:50" x14ac:dyDescent="0.25">
      <c r="A758" t="s">
        <v>1436</v>
      </c>
      <c r="B758">
        <v>92.724600931262202</v>
      </c>
      <c r="C758">
        <v>117.645928611367</v>
      </c>
      <c r="D758" s="63">
        <v>50.129303422610903</v>
      </c>
      <c r="E758">
        <v>2.9228950357647898</v>
      </c>
      <c r="F758" s="31">
        <f t="shared" si="60"/>
        <v>51.506870888972806</v>
      </c>
      <c r="G758" s="31">
        <f t="shared" si="61"/>
        <v>2.9228950357647898</v>
      </c>
      <c r="H758">
        <v>1.14614536098591</v>
      </c>
      <c r="I758">
        <v>0.11156357293751</v>
      </c>
      <c r="J758" s="64">
        <v>0.59901657025402644</v>
      </c>
      <c r="K758" s="63">
        <v>43.942381404837597</v>
      </c>
      <c r="L758">
        <v>2.8921674784700699</v>
      </c>
      <c r="M758" s="32">
        <f t="shared" si="62"/>
        <v>45.149930500572019</v>
      </c>
      <c r="N758" s="92">
        <f t="shared" si="63"/>
        <v>2.8921674784700699</v>
      </c>
      <c r="O758" s="50">
        <v>0.872768380702866</v>
      </c>
      <c r="P758" s="50">
        <v>8.7555034161965001E-2</v>
      </c>
      <c r="Q758" s="77">
        <v>0.65608140829748407</v>
      </c>
      <c r="R758" s="61"/>
      <c r="Y758">
        <v>4269.3523493917401</v>
      </c>
      <c r="Z758">
        <v>64.916280968519203</v>
      </c>
      <c r="AA758">
        <v>35607.263717628601</v>
      </c>
      <c r="AB758">
        <v>652.43146919113099</v>
      </c>
      <c r="AC758">
        <v>383.552618466213</v>
      </c>
      <c r="AD758">
        <v>24.8915113689078</v>
      </c>
      <c r="AE758">
        <v>191809.33366315201</v>
      </c>
      <c r="AF758">
        <v>11583.0837465121</v>
      </c>
      <c r="AG758">
        <v>9.5398397156839995E-3</v>
      </c>
      <c r="AH758">
        <v>3.622316495666E-3</v>
      </c>
      <c r="AI758">
        <v>574.20530390476802</v>
      </c>
      <c r="AJ758">
        <v>49.0656632884535</v>
      </c>
      <c r="AK758">
        <v>1.5591501442211</v>
      </c>
      <c r="AL758">
        <v>0.19543221822153301</v>
      </c>
      <c r="AM758">
        <v>2.9770832922999999E-3</v>
      </c>
      <c r="AN758">
        <v>3.5196459397779998E-3</v>
      </c>
      <c r="AO758">
        <v>6.2013857310262002E-2</v>
      </c>
      <c r="AP758">
        <v>1.5910360481523E-2</v>
      </c>
      <c r="AQ758">
        <v>0.48153635040252601</v>
      </c>
      <c r="AR758">
        <v>4.802040206212E-2</v>
      </c>
      <c r="AS758">
        <v>67.3102828660477</v>
      </c>
      <c r="AT758">
        <v>0.89793025701459706</v>
      </c>
      <c r="AU758">
        <v>9.3857896898269502</v>
      </c>
      <c r="AV758">
        <v>0.10871621972746701</v>
      </c>
      <c r="AW758">
        <v>2.5542089877040999E-2</v>
      </c>
      <c r="AX758">
        <v>1.7812442048039999E-3</v>
      </c>
    </row>
    <row r="759" spans="1:50" x14ac:dyDescent="0.25">
      <c r="A759" t="s">
        <v>1437</v>
      </c>
      <c r="B759">
        <v>291.85740313670601</v>
      </c>
      <c r="C759">
        <v>98.627628547978802</v>
      </c>
      <c r="D759" s="63">
        <v>240.81078337532699</v>
      </c>
      <c r="E759">
        <v>15.374016656687701</v>
      </c>
      <c r="F759" s="31">
        <f t="shared" si="60"/>
        <v>247.4283319562503</v>
      </c>
      <c r="G759" s="31">
        <f t="shared" si="61"/>
        <v>15.374016656687701</v>
      </c>
      <c r="H759">
        <v>4.3032018619731396</v>
      </c>
      <c r="I759">
        <v>0.31398271383259002</v>
      </c>
      <c r="J759" s="64">
        <v>0.87497853112494417</v>
      </c>
      <c r="K759" s="63">
        <v>55.573418566270803</v>
      </c>
      <c r="L759">
        <v>2.0677294107475999</v>
      </c>
      <c r="M759" s="32">
        <f t="shared" si="62"/>
        <v>57.100591859823417</v>
      </c>
      <c r="N759" s="92">
        <f t="shared" si="63"/>
        <v>2.0677294107475999</v>
      </c>
      <c r="O759" s="50">
        <v>0.23195753721436399</v>
      </c>
      <c r="P759" s="50">
        <v>1.6931322059787E-2</v>
      </c>
      <c r="Q759" s="77">
        <v>0.50973471331050324</v>
      </c>
      <c r="R759" s="61"/>
      <c r="Y759">
        <v>4232.3406647571101</v>
      </c>
      <c r="Z759">
        <v>63.688696749054301</v>
      </c>
      <c r="AA759">
        <v>37082.153519306303</v>
      </c>
      <c r="AB759">
        <v>704.59079580222203</v>
      </c>
      <c r="AC759">
        <v>390.95640674902199</v>
      </c>
      <c r="AD759">
        <v>25.921987913291101</v>
      </c>
      <c r="AE759">
        <v>190475.10088123399</v>
      </c>
      <c r="AF759">
        <v>11418.994542440199</v>
      </c>
      <c r="AG759">
        <v>0.12226014519825799</v>
      </c>
      <c r="AH759">
        <v>1.2862461569537E-2</v>
      </c>
      <c r="AI759">
        <v>897.15293669963705</v>
      </c>
      <c r="AJ759">
        <v>76.360086067887394</v>
      </c>
      <c r="AK759">
        <v>1.4423646697476999</v>
      </c>
      <c r="AL759">
        <v>0.206838839092675</v>
      </c>
      <c r="AM759">
        <v>1.0650905426531001</v>
      </c>
      <c r="AN759">
        <v>0.163423016155192</v>
      </c>
      <c r="AO759">
        <v>0.83105444769440195</v>
      </c>
      <c r="AP759">
        <v>0.12515752897568899</v>
      </c>
      <c r="AQ759">
        <v>0.60984155316056199</v>
      </c>
      <c r="AR759">
        <v>6.0047890521675001E-2</v>
      </c>
      <c r="AS759">
        <v>228.80177021606599</v>
      </c>
      <c r="AT759">
        <v>3.61912310438837</v>
      </c>
      <c r="AU759">
        <v>36.679461834591201</v>
      </c>
      <c r="AV759">
        <v>0.50651501366196205</v>
      </c>
      <c r="AW759">
        <v>2.0923868167645E-2</v>
      </c>
      <c r="AX759">
        <v>1.4320739039809999E-3</v>
      </c>
    </row>
    <row r="760" spans="1:50" x14ac:dyDescent="0.25">
      <c r="A760" t="s">
        <v>1438</v>
      </c>
      <c r="B760">
        <v>206.166135603903</v>
      </c>
      <c r="C760">
        <v>745.656595639844</v>
      </c>
      <c r="D760" s="63">
        <v>8.0936594680411602</v>
      </c>
      <c r="E760">
        <v>0.86769639157537704</v>
      </c>
      <c r="F760" s="31">
        <f t="shared" ref="F760:F823" si="64">IF(ISNUMBER(D760),(D760*(EXP(B$2*0.00001867)-1)/(EXP(B$3*0.00001867)-1)),"&lt; DL")</f>
        <v>8.3160755242346802</v>
      </c>
      <c r="G760" s="31">
        <f t="shared" ref="G760:G823" si="65">E760</f>
        <v>0.86769639157537704</v>
      </c>
      <c r="H760">
        <v>0.41700192989523099</v>
      </c>
      <c r="I760">
        <v>5.0525288762173999E-2</v>
      </c>
      <c r="J760" s="64">
        <v>0.88481428195523038</v>
      </c>
      <c r="K760" s="63">
        <v>19.152248556149502</v>
      </c>
      <c r="L760">
        <v>1.7471253790654599</v>
      </c>
      <c r="M760" s="32">
        <f t="shared" ref="M760:M823" si="66">IF(ISNUMBER(K760),(K760*(EXP(B$2*0.00001867)-1)/(EXP(B$3*0.00001867)-1)),"&lt; DL")</f>
        <v>19.678557774855459</v>
      </c>
      <c r="N760" s="92">
        <f t="shared" ref="N760:N823" si="67">L760</f>
        <v>1.7471253790654599</v>
      </c>
      <c r="O760" s="50">
        <v>2.4236778523559801</v>
      </c>
      <c r="P760" s="50">
        <v>0.41856945154969799</v>
      </c>
      <c r="Q760" s="77">
        <v>0.52821614128732375</v>
      </c>
      <c r="R760" s="61"/>
      <c r="Y760">
        <v>4696.7950384949299</v>
      </c>
      <c r="Z760">
        <v>71.602383038250395</v>
      </c>
      <c r="AA760">
        <v>42975.205926206203</v>
      </c>
      <c r="AB760">
        <v>943.83009564549502</v>
      </c>
      <c r="AC760">
        <v>420.74463870483999</v>
      </c>
      <c r="AD760">
        <v>29.568450374383001</v>
      </c>
      <c r="AE760">
        <v>199535.14535638801</v>
      </c>
      <c r="AF760">
        <v>12219.2787199011</v>
      </c>
      <c r="AG760">
        <v>8.5128654693622003</v>
      </c>
      <c r="AH760">
        <v>0.65517407881826695</v>
      </c>
      <c r="AI760">
        <v>600.381842843399</v>
      </c>
      <c r="AJ760">
        <v>52.760834674127402</v>
      </c>
      <c r="AK760">
        <v>7.3906596759177896</v>
      </c>
      <c r="AL760">
        <v>0.45268464346668702</v>
      </c>
      <c r="AM760">
        <v>1.7122540502305299</v>
      </c>
      <c r="AN760">
        <v>0.17312599859657399</v>
      </c>
      <c r="AO760">
        <v>1.59798076492299</v>
      </c>
      <c r="AP760">
        <v>0.14989103229627199</v>
      </c>
      <c r="AQ760">
        <v>1.27369459101154</v>
      </c>
      <c r="AR760">
        <v>0.108592834611437</v>
      </c>
      <c r="AS760">
        <v>67.449341858518395</v>
      </c>
      <c r="AT760">
        <v>0.93107971262286904</v>
      </c>
      <c r="AU760">
        <v>9.2065066010328902</v>
      </c>
      <c r="AV760">
        <v>0.113414683088591</v>
      </c>
      <c r="AW760">
        <v>0.16665714748392699</v>
      </c>
      <c r="AX760">
        <v>0.100779479199039</v>
      </c>
    </row>
    <row r="761" spans="1:50" x14ac:dyDescent="0.25">
      <c r="A761" t="s">
        <v>1439</v>
      </c>
      <c r="B761">
        <v>842.54698391091097</v>
      </c>
      <c r="C761">
        <v>4073.72258764136</v>
      </c>
      <c r="D761" s="63">
        <v>1.6246819789870099</v>
      </c>
      <c r="E761">
        <v>0.33799866472142298</v>
      </c>
      <c r="F761" s="31">
        <f t="shared" si="64"/>
        <v>1.6693287002583745</v>
      </c>
      <c r="G761" s="31">
        <f t="shared" si="65"/>
        <v>0.33799866472142298</v>
      </c>
      <c r="H761">
        <v>0.30033596070963098</v>
      </c>
      <c r="I761">
        <v>4.1174387231497002E-2</v>
      </c>
      <c r="J761" s="64">
        <v>0.6589814472384381</v>
      </c>
      <c r="K761" s="63">
        <v>5.4093434335825199</v>
      </c>
      <c r="L761">
        <v>0.84513494995911098</v>
      </c>
      <c r="M761" s="32">
        <f t="shared" si="66"/>
        <v>5.5579937243248514</v>
      </c>
      <c r="N761" s="92">
        <f t="shared" si="67"/>
        <v>0.84513494995911098</v>
      </c>
      <c r="O761" s="50">
        <v>3.3280632924497699</v>
      </c>
      <c r="P761" s="50">
        <v>0.39503272855228999</v>
      </c>
      <c r="Q761" s="77">
        <v>0.75973125717617307</v>
      </c>
      <c r="R761" s="61"/>
      <c r="Y761">
        <v>4565.6753699748797</v>
      </c>
      <c r="Z761">
        <v>72.313988591262898</v>
      </c>
      <c r="AA761">
        <v>35746.284773412102</v>
      </c>
      <c r="AB761">
        <v>664.55531539483104</v>
      </c>
      <c r="AC761">
        <v>396.79044234719203</v>
      </c>
      <c r="AD761">
        <v>25.3688291243664</v>
      </c>
      <c r="AE761">
        <v>194796.63405076801</v>
      </c>
      <c r="AF761">
        <v>11859.1741258088</v>
      </c>
      <c r="AG761">
        <v>1.8598218358444999E-2</v>
      </c>
      <c r="AH761">
        <v>5.0847902704050001E-3</v>
      </c>
      <c r="AI761">
        <v>600.15622269133701</v>
      </c>
      <c r="AJ761">
        <v>51.489627949500502</v>
      </c>
      <c r="AK761">
        <v>29.980679045156901</v>
      </c>
      <c r="AL761">
        <v>1.05480565869787</v>
      </c>
      <c r="AM761">
        <v>0.313156141245095</v>
      </c>
      <c r="AN761">
        <v>3.6690800241226E-2</v>
      </c>
      <c r="AO761">
        <v>0.26333523813860299</v>
      </c>
      <c r="AP761">
        <v>3.2988236196775003E-2</v>
      </c>
      <c r="AQ761">
        <v>0.57108708363018001</v>
      </c>
      <c r="AR761">
        <v>5.2669390311066003E-2</v>
      </c>
      <c r="AS761">
        <v>76.256772490313395</v>
      </c>
      <c r="AT761">
        <v>1.06819354205832</v>
      </c>
      <c r="AU761">
        <v>10.7223390372477</v>
      </c>
      <c r="AV761">
        <v>0.14241531214275899</v>
      </c>
      <c r="AW761">
        <v>0.89317346474927894</v>
      </c>
      <c r="AX761">
        <v>0.39181171536368398</v>
      </c>
    </row>
    <row r="762" spans="1:50" x14ac:dyDescent="0.25">
      <c r="A762" t="s">
        <v>1440</v>
      </c>
      <c r="B762">
        <v>284.34997125734202</v>
      </c>
      <c r="C762">
        <v>107.848130511238</v>
      </c>
      <c r="D762" s="63">
        <v>211.40320274011199</v>
      </c>
      <c r="E762">
        <v>12.912111283978099</v>
      </c>
      <c r="F762" s="31">
        <f t="shared" si="64"/>
        <v>217.21262267009513</v>
      </c>
      <c r="G762" s="31">
        <f t="shared" si="65"/>
        <v>12.912111283978099</v>
      </c>
      <c r="H762">
        <v>3.8466868321245098</v>
      </c>
      <c r="I762">
        <v>0.28423260205005402</v>
      </c>
      <c r="J762" s="64">
        <v>0.82660616069737558</v>
      </c>
      <c r="K762" s="63">
        <v>54.823047959445098</v>
      </c>
      <c r="L762">
        <v>2.0675255956023402</v>
      </c>
      <c r="M762" s="32">
        <f t="shared" si="66"/>
        <v>56.329600856042198</v>
      </c>
      <c r="N762" s="92">
        <f t="shared" si="67"/>
        <v>2.0675255956023402</v>
      </c>
      <c r="O762" s="50">
        <v>0.26076280788134598</v>
      </c>
      <c r="P762" s="50">
        <v>1.8918772679247998E-2</v>
      </c>
      <c r="Q762" s="77">
        <v>0.51980494610950922</v>
      </c>
      <c r="R762" s="61"/>
      <c r="Y762">
        <v>4194.1907331478997</v>
      </c>
      <c r="Z762">
        <v>64.657125635359904</v>
      </c>
      <c r="AA762">
        <v>36857.823350023697</v>
      </c>
      <c r="AB762">
        <v>648.55712828272897</v>
      </c>
      <c r="AC762">
        <v>420.06708883757898</v>
      </c>
      <c r="AD762">
        <v>25.802523367616601</v>
      </c>
      <c r="AE762">
        <v>188543.65885712899</v>
      </c>
      <c r="AF762">
        <v>11322.569462342601</v>
      </c>
      <c r="AG762">
        <v>5.2751966422E-3</v>
      </c>
      <c r="AH762">
        <v>2.674627564489E-3</v>
      </c>
      <c r="AI762">
        <v>906.76825976354803</v>
      </c>
      <c r="AJ762">
        <v>77.260921716124301</v>
      </c>
      <c r="AK762">
        <v>1.4069976478089199</v>
      </c>
      <c r="AL762">
        <v>0.18405694446523399</v>
      </c>
      <c r="AM762">
        <v>0.17434911734900699</v>
      </c>
      <c r="AN762">
        <v>2.6923629831839001E-2</v>
      </c>
      <c r="AO762">
        <v>0.16558992770709299</v>
      </c>
      <c r="AP762">
        <v>2.582180698152E-2</v>
      </c>
      <c r="AQ762">
        <v>0.481495697273357</v>
      </c>
      <c r="AR762">
        <v>4.7679989258579997E-2</v>
      </c>
      <c r="AS762">
        <v>225.19159760239901</v>
      </c>
      <c r="AT762">
        <v>3.1106571264584799</v>
      </c>
      <c r="AU762">
        <v>35.483946585837899</v>
      </c>
      <c r="AV762">
        <v>0.42494669579231997</v>
      </c>
      <c r="AW762">
        <v>2.3082986757939E-2</v>
      </c>
      <c r="AX762">
        <v>1.4952478466480001E-3</v>
      </c>
    </row>
    <row r="763" spans="1:50" x14ac:dyDescent="0.25">
      <c r="A763" t="s">
        <v>1441</v>
      </c>
      <c r="B763">
        <v>257.549387331324</v>
      </c>
      <c r="C763">
        <v>109.907918736135</v>
      </c>
      <c r="D763" s="63">
        <v>192.60744338309499</v>
      </c>
      <c r="E763">
        <v>11.614359424801</v>
      </c>
      <c r="F763" s="31">
        <f t="shared" si="64"/>
        <v>197.90035051860517</v>
      </c>
      <c r="G763" s="31">
        <f t="shared" si="65"/>
        <v>11.614359424801</v>
      </c>
      <c r="H763">
        <v>3.4044584592522402</v>
      </c>
      <c r="I763">
        <v>0.2429553669459</v>
      </c>
      <c r="J763" s="64">
        <v>0.84497476188009824</v>
      </c>
      <c r="K763" s="63">
        <v>56.570937782216198</v>
      </c>
      <c r="L763">
        <v>2.23965671062785</v>
      </c>
      <c r="M763" s="32">
        <f t="shared" si="66"/>
        <v>58.125523186553046</v>
      </c>
      <c r="N763" s="92">
        <f t="shared" si="67"/>
        <v>2.23965671062785</v>
      </c>
      <c r="O763" s="50">
        <v>0.29344274904360101</v>
      </c>
      <c r="P763" s="50">
        <v>2.1112774471457998E-2</v>
      </c>
      <c r="Q763" s="77">
        <v>0.55025772930743599</v>
      </c>
      <c r="R763" s="61"/>
      <c r="Y763">
        <v>4181.6942604755104</v>
      </c>
      <c r="Z763">
        <v>54.264895022740298</v>
      </c>
      <c r="AA763">
        <v>36827.816378487099</v>
      </c>
      <c r="AB763">
        <v>742.90467177825303</v>
      </c>
      <c r="AC763">
        <v>399.96788251141402</v>
      </c>
      <c r="AD763">
        <v>24.9547433540084</v>
      </c>
      <c r="AE763">
        <v>189714.04970683099</v>
      </c>
      <c r="AF763">
        <v>11312.2342699935</v>
      </c>
      <c r="AG763">
        <v>3.5909758292624001E-2</v>
      </c>
      <c r="AH763">
        <v>6.9640152465649998E-3</v>
      </c>
      <c r="AI763">
        <v>910.84625698492596</v>
      </c>
      <c r="AJ763">
        <v>77.245634578188501</v>
      </c>
      <c r="AK763">
        <v>1.3751136681409699</v>
      </c>
      <c r="AL763">
        <v>0.18136697978633401</v>
      </c>
      <c r="AM763">
        <v>1.4147890265131999E-2</v>
      </c>
      <c r="AN763">
        <v>7.6036486045740004E-3</v>
      </c>
      <c r="AO763">
        <v>4.5820537431765E-2</v>
      </c>
      <c r="AP763">
        <v>1.3528151642699E-2</v>
      </c>
      <c r="AQ763">
        <v>0.40434176259146098</v>
      </c>
      <c r="AR763">
        <v>4.3474492872712003E-2</v>
      </c>
      <c r="AS763">
        <v>212.851302847695</v>
      </c>
      <c r="AT763">
        <v>2.15052574518544</v>
      </c>
      <c r="AU763">
        <v>32.977965547651401</v>
      </c>
      <c r="AV763">
        <v>0.292809193955682</v>
      </c>
      <c r="AW763">
        <v>2.3381448199099999E-2</v>
      </c>
      <c r="AX763">
        <v>1.4851993033259999E-3</v>
      </c>
    </row>
    <row r="764" spans="1:50" x14ac:dyDescent="0.25">
      <c r="A764" t="s">
        <v>1442</v>
      </c>
      <c r="B764">
        <v>3051.63224211238</v>
      </c>
      <c r="C764">
        <v>14986.765810077701</v>
      </c>
      <c r="D764" s="63">
        <v>0.77623026976377896</v>
      </c>
      <c r="E764">
        <v>0.23892502204642199</v>
      </c>
      <c r="F764" s="31">
        <f t="shared" si="64"/>
        <v>0.79756129758631178</v>
      </c>
      <c r="G764" s="31">
        <f t="shared" si="65"/>
        <v>0.23892502204642199</v>
      </c>
      <c r="H764">
        <v>0.29637679914437498</v>
      </c>
      <c r="I764">
        <v>5.9813897832686001E-2</v>
      </c>
      <c r="J764" s="64">
        <v>0.65567230654102759</v>
      </c>
      <c r="K764" s="63">
        <v>2.6209595886324402</v>
      </c>
      <c r="L764">
        <v>0.53679733824554998</v>
      </c>
      <c r="M764" s="32">
        <f t="shared" si="66"/>
        <v>2.6929843009950054</v>
      </c>
      <c r="N764" s="92">
        <f t="shared" si="67"/>
        <v>0.53679733824554998</v>
      </c>
      <c r="O764" s="50">
        <v>3.3742293462167199</v>
      </c>
      <c r="P764" s="50">
        <v>0.456460016831923</v>
      </c>
      <c r="Q764" s="77">
        <v>0.66050804977162536</v>
      </c>
      <c r="R764" s="61"/>
      <c r="Y764">
        <v>4247.5875316658203</v>
      </c>
      <c r="Z764">
        <v>66.577007044425997</v>
      </c>
      <c r="AA764">
        <v>36953.276610372697</v>
      </c>
      <c r="AB764">
        <v>797.56127570249805</v>
      </c>
      <c r="AC764">
        <v>385.988281574322</v>
      </c>
      <c r="AD764">
        <v>28.281691533682999</v>
      </c>
      <c r="AE764">
        <v>191960.47754404799</v>
      </c>
      <c r="AF764">
        <v>11626.835145201299</v>
      </c>
      <c r="AG764">
        <v>1.2535562017577899</v>
      </c>
      <c r="AH764">
        <v>4.3696598376750002E-2</v>
      </c>
      <c r="AI764">
        <v>730.98981137416695</v>
      </c>
      <c r="AJ764">
        <v>62.413271430221698</v>
      </c>
      <c r="AK764">
        <v>120.63977195461899</v>
      </c>
      <c r="AL764">
        <v>44.6904610689378</v>
      </c>
      <c r="AM764">
        <v>0.111215011394164</v>
      </c>
      <c r="AN764">
        <v>2.2015029049127999E-2</v>
      </c>
      <c r="AO764">
        <v>0.16791060689769199</v>
      </c>
      <c r="AP764">
        <v>2.6672049415541001E-2</v>
      </c>
      <c r="AQ764">
        <v>0.383423392561826</v>
      </c>
      <c r="AR764">
        <v>4.3515880618269998E-2</v>
      </c>
      <c r="AS764">
        <v>127.010719884558</v>
      </c>
      <c r="AT764">
        <v>1.6588191640247201</v>
      </c>
      <c r="AU764">
        <v>19.4392588382333</v>
      </c>
      <c r="AV764">
        <v>0.23779763645893101</v>
      </c>
      <c r="AW764">
        <v>3.3776474699983399</v>
      </c>
      <c r="AX764">
        <v>1.2329732020155799</v>
      </c>
    </row>
    <row r="765" spans="1:50" x14ac:dyDescent="0.25">
      <c r="A765" t="s">
        <v>1443</v>
      </c>
      <c r="B765">
        <v>2370.8012646257498</v>
      </c>
      <c r="C765">
        <v>11100.9988291645</v>
      </c>
      <c r="D765" s="63">
        <v>1.7972850518804899</v>
      </c>
      <c r="E765">
        <v>0.55096224151605899</v>
      </c>
      <c r="F765" s="31">
        <f t="shared" si="64"/>
        <v>1.8466749545164076</v>
      </c>
      <c r="G765" s="31">
        <f t="shared" si="65"/>
        <v>0.55096224151605899</v>
      </c>
      <c r="H765">
        <v>0.31117233965937802</v>
      </c>
      <c r="I765">
        <v>8.0532305412961996E-2</v>
      </c>
      <c r="J765" s="64">
        <v>0.84423678651929623</v>
      </c>
      <c r="K765" s="63">
        <v>5.7851520861252199</v>
      </c>
      <c r="L765">
        <v>0.98577009064149901</v>
      </c>
      <c r="M765" s="32">
        <f t="shared" si="66"/>
        <v>5.9441297051560715</v>
      </c>
      <c r="N765" s="92">
        <f t="shared" si="67"/>
        <v>0.98577009064149901</v>
      </c>
      <c r="O765" s="50">
        <v>3.2139766265624701</v>
      </c>
      <c r="P765" s="50">
        <v>0.48631700897882302</v>
      </c>
      <c r="Q765" s="77">
        <v>0.88800597679727</v>
      </c>
      <c r="R765" s="61"/>
      <c r="Y765">
        <v>4227.7233654714901</v>
      </c>
      <c r="Z765">
        <v>68.670793682499607</v>
      </c>
      <c r="AA765">
        <v>36391.749307221398</v>
      </c>
      <c r="AB765">
        <v>725.64276675821304</v>
      </c>
      <c r="AC765">
        <v>338.56010053657002</v>
      </c>
      <c r="AD765">
        <v>22.741737622798802</v>
      </c>
      <c r="AE765">
        <v>193634.81125822899</v>
      </c>
      <c r="AF765">
        <v>11773.741781925901</v>
      </c>
      <c r="AG765">
        <v>0.88988552834595802</v>
      </c>
      <c r="AH765">
        <v>3.7886843664758002E-2</v>
      </c>
      <c r="AI765">
        <v>880.52799839244699</v>
      </c>
      <c r="AJ765">
        <v>75.729067481027499</v>
      </c>
      <c r="AK765">
        <v>101.855391347626</v>
      </c>
      <c r="AL765">
        <v>47.679728043827403</v>
      </c>
      <c r="AM765">
        <v>2.0906735053481999E-2</v>
      </c>
      <c r="AN765">
        <v>9.8998561993939999E-3</v>
      </c>
      <c r="AO765">
        <v>5.2495240440331999E-2</v>
      </c>
      <c r="AP765">
        <v>1.5498798223284E-2</v>
      </c>
      <c r="AQ765">
        <v>0.39530494741627398</v>
      </c>
      <c r="AR765">
        <v>4.6909208860023997E-2</v>
      </c>
      <c r="AS765">
        <v>225.115195336103</v>
      </c>
      <c r="AT765">
        <v>3.3665362719602401</v>
      </c>
      <c r="AU765">
        <v>35.989920225196798</v>
      </c>
      <c r="AV765">
        <v>0.47163641456072097</v>
      </c>
      <c r="AW765">
        <v>2.70711521749605</v>
      </c>
      <c r="AX765">
        <v>1.2483061769384201</v>
      </c>
    </row>
    <row r="766" spans="1:50" x14ac:dyDescent="0.25">
      <c r="A766" t="s">
        <v>1444</v>
      </c>
      <c r="B766">
        <v>738.30116845406701</v>
      </c>
      <c r="C766">
        <v>160.646121828356</v>
      </c>
      <c r="D766" s="63">
        <v>382.33476724327801</v>
      </c>
      <c r="E766">
        <v>49.697581882515799</v>
      </c>
      <c r="F766" s="31">
        <f t="shared" si="64"/>
        <v>392.84143501348734</v>
      </c>
      <c r="G766" s="31">
        <f t="shared" si="65"/>
        <v>49.697581882515799</v>
      </c>
      <c r="H766">
        <v>6.70000008519518</v>
      </c>
      <c r="I766">
        <v>0.82072624335029598</v>
      </c>
      <c r="J766" s="64">
        <v>0.94239298869440669</v>
      </c>
      <c r="K766" s="63">
        <v>57.493098634072801</v>
      </c>
      <c r="L766">
        <v>1.3819712170164</v>
      </c>
      <c r="M766" s="32">
        <f t="shared" si="66"/>
        <v>59.073025279989665</v>
      </c>
      <c r="N766" s="92">
        <f t="shared" si="67"/>
        <v>1.3819712170164</v>
      </c>
      <c r="O766" s="50">
        <v>0.149119427788827</v>
      </c>
      <c r="P766" s="50">
        <v>3.6846807265948002E-2</v>
      </c>
      <c r="Q766" s="77">
        <v>9.7278675264695247E-2</v>
      </c>
      <c r="R766" s="61"/>
      <c r="Y766">
        <v>4058.0384846495399</v>
      </c>
      <c r="Z766">
        <v>47.042478969780298</v>
      </c>
      <c r="AA766">
        <v>37180.189869659698</v>
      </c>
      <c r="AB766">
        <v>957.57491320092299</v>
      </c>
      <c r="AC766">
        <v>405.63405305284698</v>
      </c>
      <c r="AD766">
        <v>26.691460350706599</v>
      </c>
      <c r="AE766">
        <v>183553.796640885</v>
      </c>
      <c r="AF766">
        <v>9779.5347096214191</v>
      </c>
      <c r="AG766">
        <v>0.11407327924524201</v>
      </c>
      <c r="AH766">
        <v>1.3029636267906999E-2</v>
      </c>
      <c r="AI766">
        <v>1165.6208851679601</v>
      </c>
      <c r="AJ766">
        <v>127.875683171943</v>
      </c>
      <c r="AK766">
        <v>1.9766923805333101</v>
      </c>
      <c r="AL766">
        <v>0.23076565378779201</v>
      </c>
      <c r="AM766">
        <v>3.8882468739620001E-3</v>
      </c>
      <c r="AN766">
        <v>4.1708722345589998E-3</v>
      </c>
      <c r="AO766">
        <v>3.7426210583559001E-2</v>
      </c>
      <c r="AP766">
        <v>1.286683430949E-2</v>
      </c>
      <c r="AQ766">
        <v>0.31639827547557398</v>
      </c>
      <c r="AR766">
        <v>4.0274672193769998E-2</v>
      </c>
      <c r="AS766">
        <v>526.66131579324497</v>
      </c>
      <c r="AT766">
        <v>6.1020280465067396</v>
      </c>
      <c r="AU766">
        <v>106.15492426415901</v>
      </c>
      <c r="AV766">
        <v>1.5608102150435701</v>
      </c>
      <c r="AW766">
        <v>3.7652591636236001E-2</v>
      </c>
      <c r="AX766">
        <v>1.0358705583369E-2</v>
      </c>
    </row>
    <row r="767" spans="1:50" x14ac:dyDescent="0.25">
      <c r="A767" t="s">
        <v>1445</v>
      </c>
      <c r="B767">
        <v>144.70897099792899</v>
      </c>
      <c r="C767">
        <v>133.393163886248</v>
      </c>
      <c r="D767" s="63">
        <v>78.112833431092895</v>
      </c>
      <c r="E767">
        <v>4.3833882025127302</v>
      </c>
      <c r="F767" s="31">
        <f t="shared" si="64"/>
        <v>80.259396233549154</v>
      </c>
      <c r="G767" s="31">
        <f t="shared" si="65"/>
        <v>4.3833882025127302</v>
      </c>
      <c r="H767">
        <v>1.57634181426479</v>
      </c>
      <c r="I767">
        <v>0.124485828773115</v>
      </c>
      <c r="J767" s="64">
        <v>0.71058825311404761</v>
      </c>
      <c r="K767" s="63">
        <v>49.542744073985702</v>
      </c>
      <c r="L767">
        <v>2.6116771607471798</v>
      </c>
      <c r="M767" s="32">
        <f t="shared" si="66"/>
        <v>50.904192723196992</v>
      </c>
      <c r="N767" s="92">
        <f t="shared" si="67"/>
        <v>2.6116771607471798</v>
      </c>
      <c r="O767" s="50">
        <v>0.63296078247651999</v>
      </c>
      <c r="P767" s="50">
        <v>5.1944804836956002E-2</v>
      </c>
      <c r="Q767" s="77">
        <v>0.642353532929267</v>
      </c>
      <c r="R767" s="61"/>
      <c r="Y767">
        <v>4244.6069228024098</v>
      </c>
      <c r="Z767">
        <v>65.055042064715394</v>
      </c>
      <c r="AA767">
        <v>36207.529666401701</v>
      </c>
      <c r="AB767">
        <v>658.14383272330394</v>
      </c>
      <c r="AC767">
        <v>407.76643332951198</v>
      </c>
      <c r="AD767">
        <v>25.780097048240201</v>
      </c>
      <c r="AE767">
        <v>190879.61412868</v>
      </c>
      <c r="AF767">
        <v>11425.4916857064</v>
      </c>
      <c r="AG767">
        <v>7.9348481977049995E-3</v>
      </c>
      <c r="AH767">
        <v>3.2758987133910001E-3</v>
      </c>
      <c r="AI767">
        <v>724.71838172412902</v>
      </c>
      <c r="AJ767">
        <v>62.279150444550901</v>
      </c>
      <c r="AK767">
        <v>1.6529220020483799</v>
      </c>
      <c r="AL767">
        <v>0.23441972862852001</v>
      </c>
      <c r="AM767">
        <v>9.0759880925550002E-3</v>
      </c>
      <c r="AN767">
        <v>6.099418702886E-3</v>
      </c>
      <c r="AO767">
        <v>6.3904337468808997E-2</v>
      </c>
      <c r="AP767">
        <v>1.5993919852546001E-2</v>
      </c>
      <c r="AQ767">
        <v>0.47754542144045098</v>
      </c>
      <c r="AR767">
        <v>5.3515318348039E-2</v>
      </c>
      <c r="AS767">
        <v>114.0659812896</v>
      </c>
      <c r="AT767">
        <v>1.4826529817254299</v>
      </c>
      <c r="AU767">
        <v>16.2376461749516</v>
      </c>
      <c r="AV767">
        <v>0.168769986734427</v>
      </c>
      <c r="AW767">
        <v>2.8461541452545001E-2</v>
      </c>
      <c r="AX767">
        <v>2.0967531715639998E-3</v>
      </c>
    </row>
    <row r="768" spans="1:50" x14ac:dyDescent="0.25">
      <c r="A768" t="s">
        <v>1446</v>
      </c>
      <c r="B768">
        <v>765.48996481083304</v>
      </c>
      <c r="C768">
        <v>162.412885613258</v>
      </c>
      <c r="D768" s="63">
        <v>390.93792601228398</v>
      </c>
      <c r="E768">
        <v>45.608266560467001</v>
      </c>
      <c r="F768" s="31">
        <f t="shared" si="64"/>
        <v>401.68101102388636</v>
      </c>
      <c r="G768" s="31">
        <f t="shared" si="65"/>
        <v>45.608266560467001</v>
      </c>
      <c r="H768">
        <v>6.8661611521825998</v>
      </c>
      <c r="I768">
        <v>0.77913795259671004</v>
      </c>
      <c r="J768" s="64">
        <v>0.97266794998902395</v>
      </c>
      <c r="K768" s="63">
        <v>57.234832377071903</v>
      </c>
      <c r="L768">
        <v>1.35384150997652</v>
      </c>
      <c r="M768" s="32">
        <f t="shared" si="66"/>
        <v>58.807661793045149</v>
      </c>
      <c r="N768" s="92">
        <f t="shared" si="67"/>
        <v>1.35384150997652</v>
      </c>
      <c r="O768" s="50">
        <v>0.14539023944784901</v>
      </c>
      <c r="P768" s="50">
        <v>4.3803194243386002E-2</v>
      </c>
      <c r="Q768" s="77">
        <v>7.8512151890654289E-2</v>
      </c>
      <c r="R768" s="61"/>
      <c r="Y768">
        <v>4065.5465317559801</v>
      </c>
      <c r="Z768">
        <v>48.933311857560099</v>
      </c>
      <c r="AA768">
        <v>36952.1916763509</v>
      </c>
      <c r="AB768">
        <v>995.63629587345997</v>
      </c>
      <c r="AC768">
        <v>338.56980170219202</v>
      </c>
      <c r="AD768">
        <v>23.319992765621802</v>
      </c>
      <c r="AE768">
        <v>184066.97321896799</v>
      </c>
      <c r="AF768">
        <v>9857.8186921035704</v>
      </c>
      <c r="AG768">
        <v>1.4848009060415499</v>
      </c>
      <c r="AH768">
        <v>4.8956955646569003E-2</v>
      </c>
      <c r="AI768">
        <v>1142.1441487627201</v>
      </c>
      <c r="AJ768">
        <v>125.925256875146</v>
      </c>
      <c r="AK768">
        <v>1.95456718604164</v>
      </c>
      <c r="AL768">
        <v>0.23184678301866801</v>
      </c>
      <c r="AM768">
        <v>7.3735935616474998E-2</v>
      </c>
      <c r="AN768">
        <v>1.8402203805499999E-2</v>
      </c>
      <c r="AO768">
        <v>9.9312453151885E-2</v>
      </c>
      <c r="AP768">
        <v>2.1214836297111999E-2</v>
      </c>
      <c r="AQ768">
        <v>0.38414191721336199</v>
      </c>
      <c r="AR768">
        <v>4.4939872479737998E-2</v>
      </c>
      <c r="AS768">
        <v>547.12318182539695</v>
      </c>
      <c r="AT768">
        <v>7.1040936608318104</v>
      </c>
      <c r="AU768">
        <v>111.863311465799</v>
      </c>
      <c r="AV768">
        <v>1.7248137700405799</v>
      </c>
      <c r="AW768">
        <v>3.8929067132876E-2</v>
      </c>
      <c r="AX768">
        <v>1.3270102308899001E-2</v>
      </c>
    </row>
    <row r="769" spans="1:50" x14ac:dyDescent="0.25">
      <c r="A769" t="s">
        <v>1447</v>
      </c>
      <c r="B769">
        <v>548.35270569300496</v>
      </c>
      <c r="C769">
        <v>83.303380912908196</v>
      </c>
      <c r="D769" s="63">
        <v>549.25204294954801</v>
      </c>
      <c r="E769">
        <v>38.062342035836402</v>
      </c>
      <c r="F769" s="31">
        <f t="shared" si="64"/>
        <v>564.34564476606204</v>
      </c>
      <c r="G769" s="31">
        <f t="shared" si="65"/>
        <v>38.062342035836402</v>
      </c>
      <c r="H769">
        <v>9.5837307279303001</v>
      </c>
      <c r="I769">
        <v>0.70598711679258896</v>
      </c>
      <c r="J769" s="64">
        <v>0.94072276461212645</v>
      </c>
      <c r="K769" s="63">
        <v>57.153552362230201</v>
      </c>
      <c r="L769">
        <v>1.56244281301702</v>
      </c>
      <c r="M769" s="32">
        <f t="shared" si="66"/>
        <v>58.724148180358149</v>
      </c>
      <c r="N769" s="92">
        <f t="shared" si="67"/>
        <v>1.56244281301702</v>
      </c>
      <c r="O769" s="50">
        <v>0.104022352870351</v>
      </c>
      <c r="P769" s="50">
        <v>9.1350545576510001E-3</v>
      </c>
      <c r="Q769" s="77">
        <v>0.31129807064662696</v>
      </c>
      <c r="R769" s="61"/>
      <c r="Y769">
        <v>4054.0943080080501</v>
      </c>
      <c r="Z769">
        <v>57.896836393601603</v>
      </c>
      <c r="AA769">
        <v>40352.297852291202</v>
      </c>
      <c r="AB769">
        <v>735.74487717140596</v>
      </c>
      <c r="AC769">
        <v>387.05140898048302</v>
      </c>
      <c r="AD769">
        <v>30.4449956786545</v>
      </c>
      <c r="AE769">
        <v>185536.47258664999</v>
      </c>
      <c r="AF769">
        <v>11048.6396875381</v>
      </c>
      <c r="AG769">
        <v>22.795055649899801</v>
      </c>
      <c r="AH769">
        <v>1.21901739623963</v>
      </c>
      <c r="AI769">
        <v>1060.4109879114601</v>
      </c>
      <c r="AJ769">
        <v>90.033820081387503</v>
      </c>
      <c r="AK769">
        <v>1.1117808534881499</v>
      </c>
      <c r="AL769">
        <v>0.172692024817198</v>
      </c>
      <c r="AM769">
        <v>0.42807827344739602</v>
      </c>
      <c r="AN769">
        <v>4.4839731284015999E-2</v>
      </c>
      <c r="AO769">
        <v>0.43024719612530998</v>
      </c>
      <c r="AP769">
        <v>4.7121626961259003E-2</v>
      </c>
      <c r="AQ769">
        <v>0.53547620978090904</v>
      </c>
      <c r="AR769">
        <v>5.3211553830371003E-2</v>
      </c>
      <c r="AS769">
        <v>463.230789779188</v>
      </c>
      <c r="AT769">
        <v>5.9031963284743698</v>
      </c>
      <c r="AU769">
        <v>80.047539904258997</v>
      </c>
      <c r="AV769">
        <v>0.99131917018163296</v>
      </c>
      <c r="AW769">
        <v>1.9948076314140001E-2</v>
      </c>
      <c r="AX769">
        <v>1.5933396084259999E-3</v>
      </c>
    </row>
    <row r="770" spans="1:50" x14ac:dyDescent="0.25">
      <c r="A770" t="s">
        <v>1448</v>
      </c>
      <c r="B770">
        <v>241.50113478978301</v>
      </c>
      <c r="C770">
        <v>93.991110987259404</v>
      </c>
      <c r="D770" s="63">
        <v>211.637160711739</v>
      </c>
      <c r="E770">
        <v>13.835794431043</v>
      </c>
      <c r="F770" s="31">
        <f t="shared" si="64"/>
        <v>217.45300987309392</v>
      </c>
      <c r="G770" s="31">
        <f t="shared" si="65"/>
        <v>13.835794431043</v>
      </c>
      <c r="H770">
        <v>3.7410737909238101</v>
      </c>
      <c r="I770">
        <v>0.28493698447911803</v>
      </c>
      <c r="J770" s="64">
        <v>0.858340539949208</v>
      </c>
      <c r="K770" s="63">
        <v>56.106919021961502</v>
      </c>
      <c r="L770">
        <v>2.28939144424846</v>
      </c>
      <c r="M770" s="32">
        <f t="shared" si="66"/>
        <v>57.648753059248236</v>
      </c>
      <c r="N770" s="92">
        <f t="shared" si="67"/>
        <v>2.28939144424846</v>
      </c>
      <c r="O770" s="50">
        <v>0.267101613835597</v>
      </c>
      <c r="P770" s="50">
        <v>2.0351499252388001E-2</v>
      </c>
      <c r="Q770" s="77">
        <v>0.53552991787008863</v>
      </c>
      <c r="R770" s="61"/>
      <c r="Y770">
        <v>4138.9356935021297</v>
      </c>
      <c r="Z770">
        <v>48.275613282991202</v>
      </c>
      <c r="AA770">
        <v>36365.895124294097</v>
      </c>
      <c r="AB770">
        <v>572.70373401632799</v>
      </c>
      <c r="AC770">
        <v>414.28431409607401</v>
      </c>
      <c r="AD770">
        <v>31.4585086303865</v>
      </c>
      <c r="AE770">
        <v>188431.96482885699</v>
      </c>
      <c r="AF770">
        <v>11238.367842014401</v>
      </c>
      <c r="AG770">
        <v>0.19431939957121999</v>
      </c>
      <c r="AH770">
        <v>1.6940090053897999E-2</v>
      </c>
      <c r="AI770">
        <v>891.70411201751199</v>
      </c>
      <c r="AJ770">
        <v>76.324375618531803</v>
      </c>
      <c r="AK770">
        <v>1.3214446756475999</v>
      </c>
      <c r="AL770">
        <v>0.18538428625657399</v>
      </c>
      <c r="AM770">
        <v>1.6286037063951E-2</v>
      </c>
      <c r="AN770">
        <v>8.4821242750200004E-3</v>
      </c>
      <c r="AO770">
        <v>3.5848311338084998E-2</v>
      </c>
      <c r="AP770">
        <v>1.2507494888176001E-2</v>
      </c>
      <c r="AQ770">
        <v>0.36036505972129401</v>
      </c>
      <c r="AR770">
        <v>4.2725762508585001E-2</v>
      </c>
      <c r="AS770">
        <v>213.94413868350799</v>
      </c>
      <c r="AT770">
        <v>2.4175354001964902</v>
      </c>
      <c r="AU770">
        <v>33.492998642194401</v>
      </c>
      <c r="AV770">
        <v>0.31487277703000199</v>
      </c>
      <c r="AW770">
        <v>2.1739907291579E-2</v>
      </c>
      <c r="AX770">
        <v>1.408775880381E-3</v>
      </c>
    </row>
    <row r="771" spans="1:50" x14ac:dyDescent="0.25">
      <c r="A771" t="s">
        <v>1449</v>
      </c>
      <c r="B771">
        <v>307.38563734568601</v>
      </c>
      <c r="C771">
        <v>96.640596352231697</v>
      </c>
      <c r="D771" s="63">
        <v>260.14734570018101</v>
      </c>
      <c r="E771">
        <v>16.7468671120503</v>
      </c>
      <c r="F771" s="31">
        <f t="shared" si="64"/>
        <v>267.2962684944149</v>
      </c>
      <c r="G771" s="31">
        <f t="shared" si="65"/>
        <v>16.7468671120503</v>
      </c>
      <c r="H771">
        <v>4.6381898359642699</v>
      </c>
      <c r="I771">
        <v>0.339099850920902</v>
      </c>
      <c r="J771" s="64">
        <v>0.88051162888898715</v>
      </c>
      <c r="K771" s="63">
        <v>56.033700775813699</v>
      </c>
      <c r="L771">
        <v>2.03281594825433</v>
      </c>
      <c r="M771" s="32">
        <f t="shared" si="66"/>
        <v>57.573522754943802</v>
      </c>
      <c r="N771" s="92">
        <f t="shared" si="67"/>
        <v>2.03281594825433</v>
      </c>
      <c r="O771" s="50">
        <v>0.215588852144869</v>
      </c>
      <c r="P771" s="50">
        <v>1.5974516127636E-2</v>
      </c>
      <c r="Q771" s="77">
        <v>0.48960668699979348</v>
      </c>
      <c r="R771" s="61"/>
      <c r="Y771">
        <v>4184.5851658022302</v>
      </c>
      <c r="Z771">
        <v>57.102232501017397</v>
      </c>
      <c r="AA771">
        <v>36752.569634450003</v>
      </c>
      <c r="AB771">
        <v>610.66935605535105</v>
      </c>
      <c r="AC771">
        <v>393.64963498851898</v>
      </c>
      <c r="AD771">
        <v>33.659006637763902</v>
      </c>
      <c r="AE771">
        <v>187489.55388844799</v>
      </c>
      <c r="AF771">
        <v>11143.447186920401</v>
      </c>
      <c r="AG771">
        <v>3.8201230391103902</v>
      </c>
      <c r="AH771">
        <v>0.70147405700987597</v>
      </c>
      <c r="AI771">
        <v>935.76607285303999</v>
      </c>
      <c r="AJ771">
        <v>79.4611846814188</v>
      </c>
      <c r="AK771">
        <v>1.3146741804831901</v>
      </c>
      <c r="AL771">
        <v>0.18357215248435599</v>
      </c>
      <c r="AM771">
        <v>2.3485183146053701</v>
      </c>
      <c r="AN771">
        <v>0.27196483037567998</v>
      </c>
      <c r="AO771">
        <v>1.6563439852950499</v>
      </c>
      <c r="AP771">
        <v>0.18261972682236799</v>
      </c>
      <c r="AQ771">
        <v>0.76943451337344804</v>
      </c>
      <c r="AR771">
        <v>7.0284971353167996E-2</v>
      </c>
      <c r="AS771">
        <v>259.57675486588499</v>
      </c>
      <c r="AT771">
        <v>2.9440769011636201</v>
      </c>
      <c r="AU771">
        <v>41.836193984174301</v>
      </c>
      <c r="AV771">
        <v>0.48382713729626903</v>
      </c>
      <c r="AW771">
        <v>2.2022714552873999E-2</v>
      </c>
      <c r="AX771">
        <v>1.5725151844549999E-3</v>
      </c>
    </row>
    <row r="772" spans="1:50" x14ac:dyDescent="0.25">
      <c r="A772" t="s">
        <v>1450</v>
      </c>
      <c r="B772">
        <v>368.17576206087301</v>
      </c>
      <c r="C772">
        <v>109.97556557340999</v>
      </c>
      <c r="D772" s="63">
        <v>281.15865868757402</v>
      </c>
      <c r="E772">
        <v>16.923318494665999</v>
      </c>
      <c r="F772" s="31">
        <f t="shared" si="64"/>
        <v>288.88497831800504</v>
      </c>
      <c r="G772" s="31">
        <f t="shared" si="65"/>
        <v>16.923318494665999</v>
      </c>
      <c r="H772">
        <v>4.8665561577232204</v>
      </c>
      <c r="I772">
        <v>0.33118201008355203</v>
      </c>
      <c r="J772" s="64">
        <v>0.88448213769866335</v>
      </c>
      <c r="K772" s="63">
        <v>57.911262531321</v>
      </c>
      <c r="L772">
        <v>1.9234016480297</v>
      </c>
      <c r="M772" s="32">
        <f t="shared" si="66"/>
        <v>59.502680439655776</v>
      </c>
      <c r="N772" s="92">
        <f t="shared" si="67"/>
        <v>1.9234016480297</v>
      </c>
      <c r="O772" s="50">
        <v>0.20510947350924999</v>
      </c>
      <c r="P772" s="50">
        <v>1.3972625912276999E-2</v>
      </c>
      <c r="Q772" s="77">
        <v>0.48754492335400612</v>
      </c>
      <c r="R772" s="61"/>
      <c r="Y772">
        <v>4151.6990191664299</v>
      </c>
      <c r="Z772">
        <v>56.544514754988597</v>
      </c>
      <c r="AA772">
        <v>36870.724502080302</v>
      </c>
      <c r="AB772">
        <v>689.60817406312196</v>
      </c>
      <c r="AC772">
        <v>384.29602570487202</v>
      </c>
      <c r="AD772">
        <v>25.2122576812096</v>
      </c>
      <c r="AE772">
        <v>186313.22662753699</v>
      </c>
      <c r="AF772">
        <v>11086.2768564202</v>
      </c>
      <c r="AG772">
        <v>4.2805458397555E-2</v>
      </c>
      <c r="AH772">
        <v>7.673517979849E-3</v>
      </c>
      <c r="AI772">
        <v>989.902910648123</v>
      </c>
      <c r="AJ772">
        <v>84.214505706374098</v>
      </c>
      <c r="AK772">
        <v>1.34720812178507</v>
      </c>
      <c r="AL772">
        <v>0.181483184254186</v>
      </c>
      <c r="AM772">
        <v>1.2910460167453901</v>
      </c>
      <c r="AN772">
        <v>0.11483196200302399</v>
      </c>
      <c r="AO772">
        <v>1.0752420252601</v>
      </c>
      <c r="AP772">
        <v>7.4718396550387006E-2</v>
      </c>
      <c r="AQ772">
        <v>0.73968019737669499</v>
      </c>
      <c r="AR772">
        <v>6.4101461967644005E-2</v>
      </c>
      <c r="AS772">
        <v>300.94681396647098</v>
      </c>
      <c r="AT772">
        <v>3.9054663039131499</v>
      </c>
      <c r="AU772">
        <v>49.308593332252201</v>
      </c>
      <c r="AV772">
        <v>0.59316073702050998</v>
      </c>
      <c r="AW772">
        <v>2.3866663869242001E-2</v>
      </c>
      <c r="AX772">
        <v>1.4305664358310001E-3</v>
      </c>
    </row>
    <row r="773" spans="1:50" x14ac:dyDescent="0.25">
      <c r="A773" t="s">
        <v>1451</v>
      </c>
      <c r="B773">
        <v>205.056709787351</v>
      </c>
      <c r="C773">
        <v>97.820363446164095</v>
      </c>
      <c r="D773" s="63">
        <v>167.78282422971199</v>
      </c>
      <c r="E773">
        <v>10.6969809473237</v>
      </c>
      <c r="F773" s="31">
        <f t="shared" si="64"/>
        <v>172.39354379476615</v>
      </c>
      <c r="G773" s="31">
        <f t="shared" si="65"/>
        <v>10.6969809473237</v>
      </c>
      <c r="H773">
        <v>3.0536326049257201</v>
      </c>
      <c r="I773">
        <v>0.23513130875809701</v>
      </c>
      <c r="J773" s="64">
        <v>0.82798037806288383</v>
      </c>
      <c r="K773" s="63">
        <v>55.384595334522899</v>
      </c>
      <c r="L773">
        <v>2.45612937615343</v>
      </c>
      <c r="M773" s="32">
        <f t="shared" si="66"/>
        <v>56.906579712148307</v>
      </c>
      <c r="N773" s="92">
        <f t="shared" si="67"/>
        <v>2.45612937615343</v>
      </c>
      <c r="O773" s="50">
        <v>0.32771596222784699</v>
      </c>
      <c r="P773" s="50">
        <v>2.6972663319877001E-2</v>
      </c>
      <c r="Q773" s="77">
        <v>0.53881045784301473</v>
      </c>
      <c r="R773" s="61"/>
      <c r="Y773">
        <v>4243.3744213294303</v>
      </c>
      <c r="Z773">
        <v>60.651883139527598</v>
      </c>
      <c r="AA773">
        <v>35570.815544167403</v>
      </c>
      <c r="AB773">
        <v>640.71321810534198</v>
      </c>
      <c r="AC773">
        <v>387.05942957018499</v>
      </c>
      <c r="AD773">
        <v>25.482971318732201</v>
      </c>
      <c r="AE773">
        <v>189517.56502466701</v>
      </c>
      <c r="AF773">
        <v>11412.579503679301</v>
      </c>
      <c r="AG773">
        <v>1.9672492159773999E-2</v>
      </c>
      <c r="AH773">
        <v>5.2742400879459998E-3</v>
      </c>
      <c r="AI773">
        <v>817.94311080336604</v>
      </c>
      <c r="AJ773">
        <v>69.561201767131905</v>
      </c>
      <c r="AK773">
        <v>1.38632594608437</v>
      </c>
      <c r="AL773">
        <v>0.18675253681450499</v>
      </c>
      <c r="AM773">
        <v>5.9471568104199998E-2</v>
      </c>
      <c r="AN773">
        <v>1.5961000508010002E-2</v>
      </c>
      <c r="AO773">
        <v>8.1962683122862007E-2</v>
      </c>
      <c r="AP773">
        <v>1.8586936884651999E-2</v>
      </c>
      <c r="AQ773">
        <v>0.38767380931575002</v>
      </c>
      <c r="AR773">
        <v>4.3595790320121001E-2</v>
      </c>
      <c r="AS773">
        <v>173.49372233957499</v>
      </c>
      <c r="AT773">
        <v>2.3998942305222299</v>
      </c>
      <c r="AU773">
        <v>26.980036796562199</v>
      </c>
      <c r="AV773">
        <v>0.36528119151674299</v>
      </c>
      <c r="AW773">
        <v>2.1849733924265001E-2</v>
      </c>
      <c r="AX773">
        <v>1.6710629546489999E-3</v>
      </c>
    </row>
    <row r="774" spans="1:50" x14ac:dyDescent="0.25">
      <c r="A774" t="s">
        <v>1452</v>
      </c>
      <c r="B774">
        <v>94.841956260109797</v>
      </c>
      <c r="C774">
        <v>413.16260704464901</v>
      </c>
      <c r="D774" s="63">
        <v>2.98736742116454</v>
      </c>
      <c r="E774">
        <v>0.24798834699163499</v>
      </c>
      <c r="F774" s="31">
        <f t="shared" si="64"/>
        <v>3.0694611246172294</v>
      </c>
      <c r="G774" s="31">
        <f t="shared" si="65"/>
        <v>0.24798834699163499</v>
      </c>
      <c r="H774">
        <v>0.33428087014969199</v>
      </c>
      <c r="I774">
        <v>3.0634694063310999E-2</v>
      </c>
      <c r="J774" s="64">
        <v>0.90581729745686934</v>
      </c>
      <c r="K774" s="63">
        <v>8.9853729918305696</v>
      </c>
      <c r="L774">
        <v>0.98985123554224197</v>
      </c>
      <c r="M774" s="32">
        <f t="shared" si="66"/>
        <v>9.2322935883990347</v>
      </c>
      <c r="N774" s="92">
        <f t="shared" si="67"/>
        <v>0.98985123554224197</v>
      </c>
      <c r="O774" s="50">
        <v>2.99722567647731</v>
      </c>
      <c r="P774" s="50">
        <v>0.24277228113292801</v>
      </c>
      <c r="Q774" s="77">
        <v>0.73526828732141614</v>
      </c>
      <c r="R774" s="61"/>
      <c r="Y774">
        <v>4993.9663081873296</v>
      </c>
      <c r="Z774">
        <v>56.601617539556301</v>
      </c>
      <c r="AA774">
        <v>40585.681665084703</v>
      </c>
      <c r="AB774">
        <v>630.19071417862301</v>
      </c>
      <c r="AC774">
        <v>391.29500766572198</v>
      </c>
      <c r="AD774">
        <v>23.3235345828524</v>
      </c>
      <c r="AE774">
        <v>204277.145213365</v>
      </c>
      <c r="AF774">
        <v>12095.6810807523</v>
      </c>
      <c r="AG774">
        <v>3.1684113672034799</v>
      </c>
      <c r="AH774">
        <v>0.44749400685303597</v>
      </c>
      <c r="AI774">
        <v>91.864203351631701</v>
      </c>
      <c r="AJ774">
        <v>8.7248437366309801</v>
      </c>
      <c r="AK774">
        <v>2.7851507624658201</v>
      </c>
      <c r="AL774">
        <v>0.43787744716875099</v>
      </c>
      <c r="AM774">
        <v>0.38196311060322302</v>
      </c>
      <c r="AN774">
        <v>3.0594753530583E-2</v>
      </c>
      <c r="AO774">
        <v>0.39434336095806799</v>
      </c>
      <c r="AP774">
        <v>4.8145818618562E-2</v>
      </c>
      <c r="AQ774">
        <v>0.71388935336701698</v>
      </c>
      <c r="AR774">
        <v>5.2750794579534001E-2</v>
      </c>
      <c r="AS774">
        <v>8.3797067241992096</v>
      </c>
      <c r="AT774">
        <v>0.187505093960288</v>
      </c>
      <c r="AU774">
        <v>1.1046391370894899</v>
      </c>
      <c r="AV774">
        <v>2.0347661676305001E-2</v>
      </c>
      <c r="AW774">
        <v>5.0281296423908002E-2</v>
      </c>
      <c r="AX774">
        <v>1.0598606147919E-2</v>
      </c>
    </row>
    <row r="775" spans="1:50" s="56" customFormat="1" x14ac:dyDescent="0.25">
      <c r="A775" s="56" t="s">
        <v>1453</v>
      </c>
      <c r="B775" s="56">
        <v>12608.820980378199</v>
      </c>
      <c r="C775" s="56">
        <v>64971.5194316341</v>
      </c>
      <c r="D775" s="83">
        <v>1.2221313240575E-2</v>
      </c>
      <c r="E775" s="56">
        <v>1.2073337398079999E-3</v>
      </c>
      <c r="F775" s="57">
        <f t="shared" si="64"/>
        <v>1.2557158392351839E-2</v>
      </c>
      <c r="G775" s="57">
        <f t="shared" si="65"/>
        <v>1.2073337398079999E-3</v>
      </c>
      <c r="H775" s="56">
        <v>0.28238081541288701</v>
      </c>
      <c r="I775" s="56">
        <v>2.6626976515840002E-3</v>
      </c>
      <c r="J775" s="84">
        <v>9.5450279688624351E-2</v>
      </c>
      <c r="K775" s="83">
        <v>4.3268199915097998E-2</v>
      </c>
      <c r="L775" s="56">
        <v>4.4494145682649998E-3</v>
      </c>
      <c r="M775" s="58">
        <f t="shared" si="66"/>
        <v>4.4457222312408964E-2</v>
      </c>
      <c r="N775" s="112">
        <f t="shared" si="67"/>
        <v>4.4494145682649998E-3</v>
      </c>
      <c r="O775" s="60">
        <v>3.54104531639969</v>
      </c>
      <c r="P775" s="60">
        <v>3.0691854024355002E-2</v>
      </c>
      <c r="Q775" s="106">
        <v>8.4286417396375865E-2</v>
      </c>
      <c r="R775" s="62" t="s">
        <v>337</v>
      </c>
      <c r="Y775" s="56">
        <v>9440.5612826702109</v>
      </c>
      <c r="Z775" s="56">
        <v>106.872042361849</v>
      </c>
      <c r="AA775" s="56">
        <v>32623.089888657199</v>
      </c>
      <c r="AB775" s="56">
        <v>744.27622858234201</v>
      </c>
      <c r="AC775" s="56">
        <v>810.30850958011399</v>
      </c>
      <c r="AD775" s="56">
        <v>80.566734606145801</v>
      </c>
      <c r="AE775" s="56">
        <v>217190.483762641</v>
      </c>
      <c r="AF775" s="56">
        <v>11068.8369093891</v>
      </c>
      <c r="AG775" s="56">
        <v>1.0594655586428201</v>
      </c>
      <c r="AH775" s="56">
        <v>9.5208654201043005E-2</v>
      </c>
      <c r="AI775" s="56">
        <v>81.580344544492306</v>
      </c>
      <c r="AJ775" s="56">
        <v>8.4093936168600099</v>
      </c>
      <c r="AK775" s="56">
        <v>316.35737071378099</v>
      </c>
      <c r="AL775" s="56">
        <v>22.960297428314998</v>
      </c>
      <c r="AM775" s="56">
        <v>126.19609858935399</v>
      </c>
      <c r="AN775" s="56">
        <v>3.7702312006632899</v>
      </c>
      <c r="AO775" s="56">
        <v>60.443031742677803</v>
      </c>
      <c r="AP775" s="56">
        <v>1.13720353927528</v>
      </c>
      <c r="AQ775" s="56">
        <v>10.2103370682819</v>
      </c>
      <c r="AR775" s="56">
        <v>0.26279499246400501</v>
      </c>
      <c r="AS775" s="56">
        <v>5.2021203000050003</v>
      </c>
      <c r="AT775" s="56">
        <v>0.169386527139848</v>
      </c>
      <c r="AU775" s="56">
        <v>0.72786620108628497</v>
      </c>
      <c r="AV775" s="56">
        <v>2.5630426986988999E-2</v>
      </c>
      <c r="AW775" s="56">
        <v>8.0940018887576297</v>
      </c>
      <c r="AX775" s="56">
        <v>0.54575619858183</v>
      </c>
    </row>
    <row r="776" spans="1:50" x14ac:dyDescent="0.25">
      <c r="A776" t="s">
        <v>1454</v>
      </c>
      <c r="B776">
        <v>56.248070665705299</v>
      </c>
      <c r="C776">
        <v>275.23343970375703</v>
      </c>
      <c r="D776" s="63">
        <v>2.3724396711415601</v>
      </c>
      <c r="E776">
        <v>9.507398593527E-2</v>
      </c>
      <c r="F776" s="31">
        <f t="shared" si="64"/>
        <v>2.4376349857326822</v>
      </c>
      <c r="G776" s="31">
        <f t="shared" si="65"/>
        <v>9.507398593527E-2</v>
      </c>
      <c r="H776">
        <v>0.29728794096622502</v>
      </c>
      <c r="I776">
        <v>2.7276597599227001E-2</v>
      </c>
      <c r="J776" s="64">
        <v>0.4367708245598127</v>
      </c>
      <c r="K776" s="63">
        <v>7.9767314714766098</v>
      </c>
      <c r="L776">
        <v>0.67827808027715397</v>
      </c>
      <c r="M776" s="32">
        <f t="shared" si="66"/>
        <v>8.19593431318326</v>
      </c>
      <c r="N776" s="92">
        <f t="shared" si="67"/>
        <v>0.67827808027715397</v>
      </c>
      <c r="O776" s="50">
        <v>3.37423468382493</v>
      </c>
      <c r="P776" s="50">
        <v>0.30991882039892199</v>
      </c>
      <c r="Q776" s="77">
        <v>0.92578501084599119</v>
      </c>
      <c r="R776" s="61"/>
      <c r="Y776">
        <v>5628.9788743364397</v>
      </c>
      <c r="Z776">
        <v>64.059466614036594</v>
      </c>
      <c r="AA776">
        <v>39596.701010926903</v>
      </c>
      <c r="AB776">
        <v>889.70580658394101</v>
      </c>
      <c r="AC776">
        <v>383.86886353317601</v>
      </c>
      <c r="AD776">
        <v>22.6389679547895</v>
      </c>
      <c r="AE776">
        <v>204873.44507086399</v>
      </c>
      <c r="AF776">
        <v>10417.091482636701</v>
      </c>
      <c r="AG776">
        <v>6.5606478609420002E-3</v>
      </c>
      <c r="AH776">
        <v>2.2049434650309998E-3</v>
      </c>
      <c r="AI776">
        <v>63.3016207752434</v>
      </c>
      <c r="AJ776">
        <v>6.6349935533267796</v>
      </c>
      <c r="AK776">
        <v>1.9966549059885901</v>
      </c>
      <c r="AL776">
        <v>0.18989350659403401</v>
      </c>
      <c r="AM776">
        <v>0.35234415090523202</v>
      </c>
      <c r="AN776">
        <v>2.9367496298528001E-2</v>
      </c>
      <c r="AO776">
        <v>0.25963379906933298</v>
      </c>
      <c r="AP776">
        <v>2.3896919621295001E-2</v>
      </c>
      <c r="AQ776">
        <v>0.53394625815696695</v>
      </c>
      <c r="AR776">
        <v>4.2473876972418001E-2</v>
      </c>
      <c r="AS776">
        <v>4.0959229183512402</v>
      </c>
      <c r="AT776">
        <v>8.2608503943447001E-2</v>
      </c>
      <c r="AU776">
        <v>0.55738542446101103</v>
      </c>
      <c r="AV776">
        <v>1.2481595777443E-2</v>
      </c>
      <c r="AW776">
        <v>3.2154602994950002E-2</v>
      </c>
      <c r="AX776">
        <v>1.272421150698E-3</v>
      </c>
    </row>
    <row r="777" spans="1:50" x14ac:dyDescent="0.25">
      <c r="A777" t="s">
        <v>1455</v>
      </c>
      <c r="B777">
        <v>90.163735179699998</v>
      </c>
      <c r="C777">
        <v>299.64773326032201</v>
      </c>
      <c r="D777" s="63">
        <v>7.9865732943688297</v>
      </c>
      <c r="E777">
        <v>0.33809792620804402</v>
      </c>
      <c r="F777" s="31">
        <f t="shared" si="64"/>
        <v>8.2060465921580583</v>
      </c>
      <c r="G777" s="31">
        <f t="shared" si="65"/>
        <v>0.33809792620804402</v>
      </c>
      <c r="H777">
        <v>0.43723923638899498</v>
      </c>
      <c r="I777">
        <v>3.465561533E-2</v>
      </c>
      <c r="J777" s="64">
        <v>0.53410610004127657</v>
      </c>
      <c r="K777" s="63">
        <v>18.283306901286199</v>
      </c>
      <c r="L777">
        <v>1.22208219468142</v>
      </c>
      <c r="M777" s="32">
        <f t="shared" si="66"/>
        <v>18.785737357029603</v>
      </c>
      <c r="N777" s="92">
        <f t="shared" si="67"/>
        <v>1.22208219468142</v>
      </c>
      <c r="O777" s="50">
        <v>2.2895566266927201</v>
      </c>
      <c r="P777" s="50">
        <v>0.17590631982966501</v>
      </c>
      <c r="Q777" s="77">
        <v>0.86999271052054694</v>
      </c>
      <c r="R777" s="61"/>
      <c r="Y777">
        <v>5909.7066611016498</v>
      </c>
      <c r="Z777">
        <v>76.692207227969803</v>
      </c>
      <c r="AA777">
        <v>35363.855982957102</v>
      </c>
      <c r="AB777">
        <v>809.96571025555602</v>
      </c>
      <c r="AC777">
        <v>329.80516204846703</v>
      </c>
      <c r="AD777">
        <v>22.395640570971999</v>
      </c>
      <c r="AE777">
        <v>205011.313234509</v>
      </c>
      <c r="AF777">
        <v>10514.5080176559</v>
      </c>
      <c r="AG777">
        <v>0.13389799981808501</v>
      </c>
      <c r="AH777">
        <v>1.0075802549154E-2</v>
      </c>
      <c r="AI777">
        <v>189.150672306697</v>
      </c>
      <c r="AJ777">
        <v>17.621775178752401</v>
      </c>
      <c r="AK777">
        <v>2.0941108805893101</v>
      </c>
      <c r="AL777">
        <v>0.19474705069009399</v>
      </c>
      <c r="AM777">
        <v>0.35389546724440701</v>
      </c>
      <c r="AN777">
        <v>2.9532356530315999E-2</v>
      </c>
      <c r="AO777">
        <v>0.27091697117140601</v>
      </c>
      <c r="AP777">
        <v>2.4505295763615001E-2</v>
      </c>
      <c r="AQ777">
        <v>0.57328818343539001</v>
      </c>
      <c r="AR777">
        <v>3.8742924571641003E-2</v>
      </c>
      <c r="AS777">
        <v>14.457473006051201</v>
      </c>
      <c r="AT777">
        <v>0.242236454640819</v>
      </c>
      <c r="AU777">
        <v>2.0602182037324699</v>
      </c>
      <c r="AV777">
        <v>3.1883206681111997E-2</v>
      </c>
      <c r="AW777">
        <v>3.5253311508129E-2</v>
      </c>
      <c r="AX777">
        <v>2.085543666433E-3</v>
      </c>
    </row>
    <row r="778" spans="1:50" x14ac:dyDescent="0.25">
      <c r="A778" t="s">
        <v>1456</v>
      </c>
      <c r="B778">
        <v>56.458464131652498</v>
      </c>
      <c r="C778">
        <v>267.19683612383102</v>
      </c>
      <c r="D778" s="63">
        <v>1.51256733818754</v>
      </c>
      <c r="E778">
        <v>6.3183282384526002E-2</v>
      </c>
      <c r="F778" s="31">
        <f t="shared" si="64"/>
        <v>1.5541331173527244</v>
      </c>
      <c r="G778" s="31">
        <f t="shared" si="65"/>
        <v>6.3183282384526002E-2</v>
      </c>
      <c r="H778">
        <v>0.30690139352818502</v>
      </c>
      <c r="I778">
        <v>2.8183324240405001E-2</v>
      </c>
      <c r="J778" s="64">
        <v>0.45487713709058936</v>
      </c>
      <c r="K778" s="63">
        <v>4.9270817262527196</v>
      </c>
      <c r="L778">
        <v>0.42160505229097001</v>
      </c>
      <c r="M778" s="32">
        <f t="shared" si="66"/>
        <v>5.062479328588652</v>
      </c>
      <c r="N778" s="92">
        <f t="shared" si="67"/>
        <v>0.42160505229097001</v>
      </c>
      <c r="O778" s="50">
        <v>3.2447011327339199</v>
      </c>
      <c r="P778" s="50">
        <v>0.29759748998497898</v>
      </c>
      <c r="Q778" s="77">
        <v>0.93295667657265891</v>
      </c>
      <c r="R778" s="61"/>
      <c r="Y778">
        <v>5678.3057294138298</v>
      </c>
      <c r="Z778">
        <v>65.537642187768895</v>
      </c>
      <c r="AA778">
        <v>42661.950359811599</v>
      </c>
      <c r="AB778">
        <v>976.30642907918605</v>
      </c>
      <c r="AC778">
        <v>360.55353698766203</v>
      </c>
      <c r="AD778">
        <v>21.255620600220599</v>
      </c>
      <c r="AE778">
        <v>213971.81758269301</v>
      </c>
      <c r="AF778">
        <v>10898.727992059799</v>
      </c>
      <c r="AG778">
        <v>5.637470888111E-3</v>
      </c>
      <c r="AH778">
        <v>2.0681610331860002E-3</v>
      </c>
      <c r="AI778">
        <v>39.4780683528029</v>
      </c>
      <c r="AJ778">
        <v>4.3440016845366802</v>
      </c>
      <c r="AK778">
        <v>2.35104994643007</v>
      </c>
      <c r="AL778">
        <v>0.20323081993425601</v>
      </c>
      <c r="AM778">
        <v>6.0188154013503997E-2</v>
      </c>
      <c r="AN778">
        <v>1.1856579916941E-2</v>
      </c>
      <c r="AO778">
        <v>7.7082887441942999E-2</v>
      </c>
      <c r="AP778">
        <v>1.3141978588749E-2</v>
      </c>
      <c r="AQ778">
        <v>0.38453317928184799</v>
      </c>
      <c r="AR778">
        <v>3.2173311286717E-2</v>
      </c>
      <c r="AS778">
        <v>2.5437650015743598</v>
      </c>
      <c r="AT778">
        <v>6.2522019469061996E-2</v>
      </c>
      <c r="AU778">
        <v>0.35271386658919901</v>
      </c>
      <c r="AV778">
        <v>8.4182862809320004E-3</v>
      </c>
      <c r="AW778">
        <v>3.1978271115258E-2</v>
      </c>
      <c r="AX778">
        <v>1.345656973302E-3</v>
      </c>
    </row>
    <row r="779" spans="1:50" x14ac:dyDescent="0.25">
      <c r="A779" t="s">
        <v>1457</v>
      </c>
      <c r="B779">
        <v>3692.60441938751</v>
      </c>
      <c r="C779">
        <v>18826.054993561502</v>
      </c>
      <c r="D779" s="63">
        <v>2.2399778726895001E-2</v>
      </c>
      <c r="E779">
        <v>7.6706961387320001E-3</v>
      </c>
      <c r="F779" s="31">
        <f t="shared" si="64"/>
        <v>2.3015330995150893E-2</v>
      </c>
      <c r="G779" s="31">
        <f t="shared" si="65"/>
        <v>7.6706961387320001E-3</v>
      </c>
      <c r="H779">
        <v>0.28227765890513201</v>
      </c>
      <c r="I779">
        <v>1.4473181624459E-2</v>
      </c>
      <c r="J779" s="64">
        <v>0.14972573516168844</v>
      </c>
      <c r="K779" s="63">
        <v>7.9244606088578001E-2</v>
      </c>
      <c r="L779">
        <v>2.8446989289278E-2</v>
      </c>
      <c r="M779" s="32">
        <f t="shared" si="66"/>
        <v>8.1422270324443879E-2</v>
      </c>
      <c r="N779" s="92">
        <f t="shared" si="67"/>
        <v>2.8446989289278E-2</v>
      </c>
      <c r="O779" s="50">
        <v>3.5400626675264899</v>
      </c>
      <c r="P779" s="50">
        <v>0.16077143788819701</v>
      </c>
      <c r="Q779" s="77">
        <v>0.12651189107452029</v>
      </c>
      <c r="R779" s="61"/>
      <c r="Y779">
        <v>6867.2459061161699</v>
      </c>
      <c r="Z779">
        <v>77.685490386443902</v>
      </c>
      <c r="AA779">
        <v>41360.994806932998</v>
      </c>
      <c r="AB779">
        <v>920.51987104030104</v>
      </c>
      <c r="AC779">
        <v>341.52743540487802</v>
      </c>
      <c r="AD779">
        <v>28.3683588402405</v>
      </c>
      <c r="AE779">
        <v>216384.43658959499</v>
      </c>
      <c r="AF779">
        <v>10995.350244932701</v>
      </c>
      <c r="AG779">
        <v>0.23475504978518</v>
      </c>
      <c r="AH779">
        <v>1.3478770883336001E-2</v>
      </c>
      <c r="AI779">
        <v>34.132225436380502</v>
      </c>
      <c r="AJ779">
        <v>4.0477113033613996</v>
      </c>
      <c r="AK779">
        <v>82.114041235042293</v>
      </c>
      <c r="AL779">
        <v>26.721938248275499</v>
      </c>
      <c r="AM779">
        <v>0.122461489390501</v>
      </c>
      <c r="AN779">
        <v>1.6971175340645E-2</v>
      </c>
      <c r="AO779">
        <v>0.16907623210978401</v>
      </c>
      <c r="AP779">
        <v>1.9414765453086999E-2</v>
      </c>
      <c r="AQ779">
        <v>0.42738191935160103</v>
      </c>
      <c r="AR779">
        <v>4.3682590115390003E-2</v>
      </c>
      <c r="AS779">
        <v>2.58268198647436</v>
      </c>
      <c r="AT779">
        <v>6.5900309306926003E-2</v>
      </c>
      <c r="AU779">
        <v>0.367133188972397</v>
      </c>
      <c r="AV779">
        <v>1.1196759982142E-2</v>
      </c>
      <c r="AW779">
        <v>2.2344688954607101</v>
      </c>
      <c r="AX779">
        <v>0.71480235158932104</v>
      </c>
    </row>
    <row r="780" spans="1:50" x14ac:dyDescent="0.25">
      <c r="A780" t="s">
        <v>1458</v>
      </c>
      <c r="B780">
        <v>114.97531859236901</v>
      </c>
      <c r="C780">
        <v>580.06402581230998</v>
      </c>
      <c r="D780" s="63">
        <v>0.891340169672456</v>
      </c>
      <c r="E780">
        <v>8.8764928582014999E-2</v>
      </c>
      <c r="F780" s="31">
        <f t="shared" si="64"/>
        <v>0.91583445017044574</v>
      </c>
      <c r="G780" s="31">
        <f t="shared" si="65"/>
        <v>8.8764928582014999E-2</v>
      </c>
      <c r="H780">
        <v>0.28787485194812801</v>
      </c>
      <c r="I780">
        <v>2.2623793840960998E-2</v>
      </c>
      <c r="J780" s="64">
        <v>0.78915766325670933</v>
      </c>
      <c r="K780" s="63">
        <v>3.0943084017575502</v>
      </c>
      <c r="L780">
        <v>0.34741737405484702</v>
      </c>
      <c r="M780" s="32">
        <f t="shared" si="66"/>
        <v>3.179340873667559</v>
      </c>
      <c r="N780" s="92">
        <f t="shared" si="67"/>
        <v>0.34741737405484702</v>
      </c>
      <c r="O780" s="50">
        <v>3.47858408366243</v>
      </c>
      <c r="P780" s="50">
        <v>0.260750483631977</v>
      </c>
      <c r="Q780" s="77">
        <v>0.66762821182498888</v>
      </c>
      <c r="R780" s="61"/>
      <c r="Y780">
        <v>7514.2278090239397</v>
      </c>
      <c r="Z780">
        <v>86.337658423621306</v>
      </c>
      <c r="AA780">
        <v>44142.567920149602</v>
      </c>
      <c r="AB780">
        <v>1038.9093511907099</v>
      </c>
      <c r="AC780">
        <v>300.05788769406303</v>
      </c>
      <c r="AD780">
        <v>18.9003164166018</v>
      </c>
      <c r="AE780">
        <v>218526.39963838301</v>
      </c>
      <c r="AF780">
        <v>11099.5219751185</v>
      </c>
      <c r="AG780">
        <v>2.0361110839211798</v>
      </c>
      <c r="AH780">
        <v>0.28496725729599998</v>
      </c>
      <c r="AI780">
        <v>39.9415284838595</v>
      </c>
      <c r="AJ780">
        <v>4.6019536659125304</v>
      </c>
      <c r="AK780">
        <v>3.5356189885035598</v>
      </c>
      <c r="AL780">
        <v>0.497475672989519</v>
      </c>
      <c r="AM780">
        <v>0.77945375158826602</v>
      </c>
      <c r="AN780">
        <v>0.14732077959610199</v>
      </c>
      <c r="AO780">
        <v>0.75449339216545597</v>
      </c>
      <c r="AP780">
        <v>0.115789446950586</v>
      </c>
      <c r="AQ780">
        <v>0.61304144354632295</v>
      </c>
      <c r="AR780">
        <v>5.5458964175305998E-2</v>
      </c>
      <c r="AS780">
        <v>3.2353119454093302</v>
      </c>
      <c r="AT780">
        <v>6.3554837203666004E-2</v>
      </c>
      <c r="AU780">
        <v>0.44005023609318999</v>
      </c>
      <c r="AV780">
        <v>8.7170822788129997E-3</v>
      </c>
      <c r="AW780">
        <v>6.7127213043904996E-2</v>
      </c>
      <c r="AX780">
        <v>1.3153190324825001E-2</v>
      </c>
    </row>
    <row r="781" spans="1:50" x14ac:dyDescent="0.25">
      <c r="A781" t="s">
        <v>1459</v>
      </c>
      <c r="B781">
        <v>64.098987433747396</v>
      </c>
      <c r="C781">
        <v>307.30065502803598</v>
      </c>
      <c r="D781" s="63">
        <v>1.96680045659457</v>
      </c>
      <c r="E781">
        <v>7.5226433471639001E-2</v>
      </c>
      <c r="F781" s="31">
        <f t="shared" si="64"/>
        <v>2.0208486905983229</v>
      </c>
      <c r="G781" s="31">
        <f t="shared" si="65"/>
        <v>7.5226433471639001E-2</v>
      </c>
      <c r="H781">
        <v>0.30278266064888898</v>
      </c>
      <c r="I781">
        <v>2.6069605703720002E-2</v>
      </c>
      <c r="J781" s="64">
        <v>0.44422879894853273</v>
      </c>
      <c r="K781" s="63">
        <v>6.5591541550211803</v>
      </c>
      <c r="L781">
        <v>0.52610138835644504</v>
      </c>
      <c r="M781" s="32">
        <f t="shared" si="66"/>
        <v>6.73940157028317</v>
      </c>
      <c r="N781" s="92">
        <f t="shared" si="67"/>
        <v>0.52610138835644504</v>
      </c>
      <c r="O781" s="50">
        <v>3.3181496814600799</v>
      </c>
      <c r="P781" s="50">
        <v>0.28644785739944301</v>
      </c>
      <c r="Q781" s="77">
        <v>0.92912041987889571</v>
      </c>
      <c r="R781" s="61"/>
      <c r="Y781">
        <v>5038.1031089286598</v>
      </c>
      <c r="Z781">
        <v>56.672899221385997</v>
      </c>
      <c r="AA781">
        <v>40274.1802552851</v>
      </c>
      <c r="AB781">
        <v>898.81856605394501</v>
      </c>
      <c r="AC781">
        <v>387.586092197607</v>
      </c>
      <c r="AD781">
        <v>22.894236635020299</v>
      </c>
      <c r="AE781">
        <v>206172.26079706301</v>
      </c>
      <c r="AF781">
        <v>10509.498349085399</v>
      </c>
      <c r="AG781">
        <v>3.3685120184400001E-3</v>
      </c>
      <c r="AH781">
        <v>1.5594573167019999E-3</v>
      </c>
      <c r="AI781">
        <v>58.489426682029404</v>
      </c>
      <c r="AJ781">
        <v>5.9293834264263401</v>
      </c>
      <c r="AK781">
        <v>2.31764301526503</v>
      </c>
      <c r="AL781">
        <v>0.18958074969166999</v>
      </c>
      <c r="AM781">
        <v>2.1128220384154E-2</v>
      </c>
      <c r="AN781">
        <v>6.8210845613230001E-3</v>
      </c>
      <c r="AO781">
        <v>6.5984678105465003E-2</v>
      </c>
      <c r="AP781">
        <v>1.1867242649813E-2</v>
      </c>
      <c r="AQ781">
        <v>0.55420352107215298</v>
      </c>
      <c r="AR781">
        <v>4.0437142156283003E-2</v>
      </c>
      <c r="AS781">
        <v>3.84305038001717</v>
      </c>
      <c r="AT781">
        <v>9.0112711158773007E-2</v>
      </c>
      <c r="AU781">
        <v>0.50463881559981005</v>
      </c>
      <c r="AV781">
        <v>1.2319874736404999E-2</v>
      </c>
      <c r="AW781">
        <v>3.5002839848570999E-2</v>
      </c>
      <c r="AX781">
        <v>1.296131913499E-3</v>
      </c>
    </row>
    <row r="782" spans="1:50" x14ac:dyDescent="0.25">
      <c r="A782" t="s">
        <v>1460</v>
      </c>
      <c r="B782">
        <v>61.462651853101498</v>
      </c>
      <c r="C782">
        <v>314.26295006533201</v>
      </c>
      <c r="D782" s="63">
        <v>1.1259986779428099</v>
      </c>
      <c r="E782">
        <v>4.4388944973582999E-2</v>
      </c>
      <c r="F782" s="31">
        <f t="shared" si="64"/>
        <v>1.1569414407580794</v>
      </c>
      <c r="G782" s="31">
        <f t="shared" si="65"/>
        <v>4.4388944973582999E-2</v>
      </c>
      <c r="H782">
        <v>0.28424856552944799</v>
      </c>
      <c r="I782">
        <v>2.6051780926953001E-2</v>
      </c>
      <c r="J782" s="64">
        <v>0.43012809096042126</v>
      </c>
      <c r="K782" s="63">
        <v>3.9450831523294698</v>
      </c>
      <c r="L782">
        <v>0.32396637607354301</v>
      </c>
      <c r="M782" s="32">
        <f t="shared" si="66"/>
        <v>4.0534951555229997</v>
      </c>
      <c r="N782" s="92">
        <f t="shared" si="67"/>
        <v>0.32396637607354301</v>
      </c>
      <c r="O782" s="50">
        <v>3.5054184440039302</v>
      </c>
      <c r="P782" s="50">
        <v>0.30614241389489899</v>
      </c>
      <c r="Q782" s="77">
        <v>0.94028637162219653</v>
      </c>
      <c r="R782" s="61"/>
      <c r="Y782">
        <v>6695.0332684780396</v>
      </c>
      <c r="Z782">
        <v>77.766635046654201</v>
      </c>
      <c r="AA782">
        <v>44095.585222149399</v>
      </c>
      <c r="AB782">
        <v>978.84241160840998</v>
      </c>
      <c r="AC782">
        <v>311.74172637581898</v>
      </c>
      <c r="AD782">
        <v>18.7424298373931</v>
      </c>
      <c r="AE782">
        <v>219566.17667085899</v>
      </c>
      <c r="AF782">
        <v>11172.9360078713</v>
      </c>
      <c r="AG782">
        <v>5.9127328859429999E-3</v>
      </c>
      <c r="AH782">
        <v>2.0445665757390001E-3</v>
      </c>
      <c r="AI782">
        <v>29.492635065289001</v>
      </c>
      <c r="AJ782">
        <v>3.4976766543085498</v>
      </c>
      <c r="AK782">
        <v>2.5453639173080602</v>
      </c>
      <c r="AL782">
        <v>0.18474405976539901</v>
      </c>
      <c r="AM782">
        <v>5.1366514743289996E-3</v>
      </c>
      <c r="AN782">
        <v>3.3206895850659999E-3</v>
      </c>
      <c r="AO782">
        <v>3.3327081877134998E-2</v>
      </c>
      <c r="AP782">
        <v>8.3413551770799999E-3</v>
      </c>
      <c r="AQ782">
        <v>0.24008195932191201</v>
      </c>
      <c r="AR782">
        <v>2.4641515830906999E-2</v>
      </c>
      <c r="AS782">
        <v>2.12646363861001</v>
      </c>
      <c r="AT782">
        <v>5.1693619215018E-2</v>
      </c>
      <c r="AU782">
        <v>0.28820694698612798</v>
      </c>
      <c r="AV782">
        <v>6.4893572409899999E-3</v>
      </c>
      <c r="AW782">
        <v>3.5053589608503001E-2</v>
      </c>
      <c r="AX782">
        <v>1.448322228502E-3</v>
      </c>
    </row>
    <row r="783" spans="1:50" x14ac:dyDescent="0.25">
      <c r="A783" t="s">
        <v>1461</v>
      </c>
      <c r="B783">
        <v>56.564572597544597</v>
      </c>
      <c r="C783">
        <v>262.00885676095697</v>
      </c>
      <c r="D783" s="63">
        <v>2.32377615030317</v>
      </c>
      <c r="E783">
        <v>9.5448023600023996E-2</v>
      </c>
      <c r="F783" s="31">
        <f t="shared" si="64"/>
        <v>2.3876341775487964</v>
      </c>
      <c r="G783" s="31">
        <f t="shared" si="65"/>
        <v>9.5448023600023996E-2</v>
      </c>
      <c r="H783">
        <v>0.31352612352876902</v>
      </c>
      <c r="I783">
        <v>2.8819234112057002E-2</v>
      </c>
      <c r="J783" s="64">
        <v>0.44685224874197826</v>
      </c>
      <c r="K783" s="63">
        <v>7.3956086118065301</v>
      </c>
      <c r="L783">
        <v>0.626994499899868</v>
      </c>
      <c r="M783" s="32">
        <f t="shared" si="66"/>
        <v>7.5988420326199391</v>
      </c>
      <c r="N783" s="92">
        <f t="shared" si="67"/>
        <v>0.626994499899868</v>
      </c>
      <c r="O783" s="50">
        <v>3.1681777545832199</v>
      </c>
      <c r="P783" s="50">
        <v>0.29054428136239902</v>
      </c>
      <c r="Q783" s="77">
        <v>0.92445764870085922</v>
      </c>
      <c r="R783" s="61"/>
      <c r="Y783">
        <v>5983.2177836397304</v>
      </c>
      <c r="Z783">
        <v>67.304358632692697</v>
      </c>
      <c r="AA783">
        <v>41726.498627502297</v>
      </c>
      <c r="AB783">
        <v>932.13361396692699</v>
      </c>
      <c r="AC783">
        <v>1166.30776583642</v>
      </c>
      <c r="AD783">
        <v>121.676732104316</v>
      </c>
      <c r="AE783">
        <v>213088.008569319</v>
      </c>
      <c r="AF783">
        <v>10843.030007024099</v>
      </c>
      <c r="AG783">
        <v>2.1650785612530002E-3</v>
      </c>
      <c r="AH783">
        <v>1.278328589009E-3</v>
      </c>
      <c r="AI783">
        <v>53.903499106864203</v>
      </c>
      <c r="AJ783">
        <v>5.8285343087963604</v>
      </c>
      <c r="AK783">
        <v>2.1855431297357999</v>
      </c>
      <c r="AL783">
        <v>0.20102789445738201</v>
      </c>
      <c r="AM783">
        <v>4.9135710325380003E-3</v>
      </c>
      <c r="AN783">
        <v>3.3561655536470001E-3</v>
      </c>
      <c r="AO783">
        <v>4.7862708079277998E-2</v>
      </c>
      <c r="AP783">
        <v>1.0334515583115E-2</v>
      </c>
      <c r="AQ783">
        <v>0.39378770671205399</v>
      </c>
      <c r="AR783">
        <v>3.2908902889396997E-2</v>
      </c>
      <c r="AS783">
        <v>4.00801979931724</v>
      </c>
      <c r="AT783">
        <v>7.1772327760324994E-2</v>
      </c>
      <c r="AU783">
        <v>0.531129948584942</v>
      </c>
      <c r="AV783">
        <v>9.7910981932759992E-3</v>
      </c>
      <c r="AW783">
        <v>3.1226252618801E-2</v>
      </c>
      <c r="AX783">
        <v>1.2738725118269999E-3</v>
      </c>
    </row>
    <row r="784" spans="1:50" x14ac:dyDescent="0.25">
      <c r="A784" t="s">
        <v>1462</v>
      </c>
      <c r="B784">
        <v>64.689037673490901</v>
      </c>
      <c r="C784">
        <v>267.30418257643203</v>
      </c>
      <c r="D784" s="63">
        <v>2.0451744244322301</v>
      </c>
      <c r="E784">
        <v>8.3708126922376003E-2</v>
      </c>
      <c r="F784" s="31">
        <f t="shared" si="64"/>
        <v>2.1013763972859461</v>
      </c>
      <c r="G784" s="31">
        <f t="shared" si="65"/>
        <v>8.3708126922376003E-2</v>
      </c>
      <c r="H784">
        <v>0.35148548169991201</v>
      </c>
      <c r="I784">
        <v>3.0538975802876001E-2</v>
      </c>
      <c r="J784" s="64">
        <v>0.47107514896429586</v>
      </c>
      <c r="K784" s="63">
        <v>5.7839996084480996</v>
      </c>
      <c r="L784">
        <v>0.45910028056105401</v>
      </c>
      <c r="M784" s="32">
        <f t="shared" si="66"/>
        <v>5.942945557065733</v>
      </c>
      <c r="N784" s="92">
        <f t="shared" si="67"/>
        <v>0.45910028056105401</v>
      </c>
      <c r="O784" s="50">
        <v>2.83760413525818</v>
      </c>
      <c r="P784" s="50">
        <v>0.24637777045367201</v>
      </c>
      <c r="Q784" s="77">
        <v>0.91417552701016214</v>
      </c>
      <c r="R784" s="61"/>
      <c r="Y784">
        <v>5497.4414559566603</v>
      </c>
      <c r="Z784">
        <v>62.766589904858698</v>
      </c>
      <c r="AA784">
        <v>42216.542925402202</v>
      </c>
      <c r="AB784">
        <v>938.40734253563096</v>
      </c>
      <c r="AC784">
        <v>373.16779983842002</v>
      </c>
      <c r="AD784">
        <v>22.3488752874398</v>
      </c>
      <c r="AE784">
        <v>211500.15408867001</v>
      </c>
      <c r="AF784">
        <v>10744.484749219901</v>
      </c>
      <c r="AG784">
        <v>6.1432416764540003E-3</v>
      </c>
      <c r="AH784">
        <v>2.156720024295E-3</v>
      </c>
      <c r="AI784">
        <v>48.278256373620202</v>
      </c>
      <c r="AJ784">
        <v>5.1738763837916197</v>
      </c>
      <c r="AK784">
        <v>2.32793383610682</v>
      </c>
      <c r="AL784">
        <v>0.19466432395786401</v>
      </c>
      <c r="AM784">
        <v>6.0742772160949999E-3</v>
      </c>
      <c r="AN784">
        <v>3.7369825533630002E-3</v>
      </c>
      <c r="AO784">
        <v>5.7506034514926002E-2</v>
      </c>
      <c r="AP784">
        <v>1.1346612674042E-2</v>
      </c>
      <c r="AQ784">
        <v>0.44022352650895002</v>
      </c>
      <c r="AR784">
        <v>3.6165545625764003E-2</v>
      </c>
      <c r="AS784">
        <v>3.48186450837128</v>
      </c>
      <c r="AT784">
        <v>6.6398979427200994E-2</v>
      </c>
      <c r="AU784">
        <v>0.47821769528906299</v>
      </c>
      <c r="AV784">
        <v>8.6249647244870005E-3</v>
      </c>
      <c r="AW784">
        <v>3.1945314007620997E-2</v>
      </c>
      <c r="AX784">
        <v>1.262595230366E-3</v>
      </c>
    </row>
    <row r="785" spans="1:50" x14ac:dyDescent="0.25">
      <c r="A785" t="s">
        <v>1463</v>
      </c>
      <c r="B785">
        <v>241.50921633987099</v>
      </c>
      <c r="C785">
        <v>1062.3225450349801</v>
      </c>
      <c r="D785" s="63">
        <v>2.5259278000535601</v>
      </c>
      <c r="E785">
        <v>0.34725873929455697</v>
      </c>
      <c r="F785" s="31">
        <f t="shared" si="64"/>
        <v>2.5953410119308145</v>
      </c>
      <c r="G785" s="31">
        <f t="shared" si="65"/>
        <v>0.34725873929455697</v>
      </c>
      <c r="H785">
        <v>0.330967807221201</v>
      </c>
      <c r="I785">
        <v>3.0759790513884E-2</v>
      </c>
      <c r="J785" s="64">
        <v>0.67602906661435114</v>
      </c>
      <c r="K785" s="63">
        <v>7.6484896796679402</v>
      </c>
      <c r="L785">
        <v>1.0946922239113099</v>
      </c>
      <c r="M785" s="32">
        <f t="shared" si="66"/>
        <v>7.8586723439010688</v>
      </c>
      <c r="N785" s="92">
        <f t="shared" si="67"/>
        <v>1.0946922239113099</v>
      </c>
      <c r="O785" s="50">
        <v>3.0234574201762001</v>
      </c>
      <c r="P785" s="50">
        <v>0.23342493860829999</v>
      </c>
      <c r="Q785" s="77">
        <v>0.53942000463109929</v>
      </c>
      <c r="R785" s="61"/>
      <c r="Y785">
        <v>4690.0516657428698</v>
      </c>
      <c r="Z785">
        <v>54.365722578613003</v>
      </c>
      <c r="AA785">
        <v>36667.042104653599</v>
      </c>
      <c r="AB785">
        <v>537.21671235651399</v>
      </c>
      <c r="AC785">
        <v>403.833605754914</v>
      </c>
      <c r="AD785">
        <v>23.730703081683298</v>
      </c>
      <c r="AE785">
        <v>198537.00363143699</v>
      </c>
      <c r="AF785">
        <v>11752.878861806799</v>
      </c>
      <c r="AG785">
        <v>6.5044246748411999E-2</v>
      </c>
      <c r="AH785">
        <v>6.931719830376E-3</v>
      </c>
      <c r="AI785">
        <v>182.935086081945</v>
      </c>
      <c r="AJ785">
        <v>16.245505040608201</v>
      </c>
      <c r="AK785">
        <v>5.4594188217796003</v>
      </c>
      <c r="AL785">
        <v>1.72092146439856</v>
      </c>
      <c r="AM785">
        <v>1.4380242684456999E-2</v>
      </c>
      <c r="AN785">
        <v>5.6607535883339997E-3</v>
      </c>
      <c r="AO785">
        <v>7.7497598057232997E-2</v>
      </c>
      <c r="AP785">
        <v>1.2979482492851999E-2</v>
      </c>
      <c r="AQ785">
        <v>0.57000824957835405</v>
      </c>
      <c r="AR785">
        <v>3.873617823969E-2</v>
      </c>
      <c r="AS785">
        <v>16.365737824161801</v>
      </c>
      <c r="AT785">
        <v>0.219915621732374</v>
      </c>
      <c r="AU785">
        <v>2.29542913605568</v>
      </c>
      <c r="AV785">
        <v>2.6583010843971001E-2</v>
      </c>
      <c r="AW785">
        <v>0.123034082688795</v>
      </c>
      <c r="AX785">
        <v>4.4141612645341E-2</v>
      </c>
    </row>
    <row r="786" spans="1:50" x14ac:dyDescent="0.25">
      <c r="A786" t="s">
        <v>1464</v>
      </c>
      <c r="B786">
        <v>63.211218674722403</v>
      </c>
      <c r="C786">
        <v>251.71725022958501</v>
      </c>
      <c r="D786" s="63">
        <v>2.1517464491699401</v>
      </c>
      <c r="E786">
        <v>9.0572635724770006E-2</v>
      </c>
      <c r="F786" s="31">
        <f t="shared" si="64"/>
        <v>2.2108770514694975</v>
      </c>
      <c r="G786" s="31">
        <f t="shared" si="65"/>
        <v>9.0572635724770006E-2</v>
      </c>
      <c r="H786">
        <v>0.36591222156339798</v>
      </c>
      <c r="I786">
        <v>3.2992031405962997E-2</v>
      </c>
      <c r="J786" s="64">
        <v>0.46684613697071314</v>
      </c>
      <c r="K786" s="63">
        <v>5.8961140314502298</v>
      </c>
      <c r="L786">
        <v>0.60083836087061904</v>
      </c>
      <c r="M786" s="32">
        <f t="shared" si="66"/>
        <v>6.0581409161889104</v>
      </c>
      <c r="N786" s="92">
        <f t="shared" si="67"/>
        <v>0.60083836087061904</v>
      </c>
      <c r="O786" s="50">
        <v>2.7476882273570702</v>
      </c>
      <c r="P786" s="50">
        <v>0.32084906890331399</v>
      </c>
      <c r="Q786" s="77">
        <v>0.87268688255976823</v>
      </c>
      <c r="R786" s="61"/>
      <c r="Y786">
        <v>5919.2307128001203</v>
      </c>
      <c r="Z786">
        <v>66.584577250938395</v>
      </c>
      <c r="AA786">
        <v>42464.893304540703</v>
      </c>
      <c r="AB786">
        <v>959.24676740059999</v>
      </c>
      <c r="AC786">
        <v>3212.0525501058801</v>
      </c>
      <c r="AD786">
        <v>405.68547823894198</v>
      </c>
      <c r="AE786">
        <v>216366.750836066</v>
      </c>
      <c r="AF786">
        <v>10989.8278174354</v>
      </c>
      <c r="AG786">
        <v>1.3783904180678E-2</v>
      </c>
      <c r="AH786">
        <v>3.2633360837239999E-3</v>
      </c>
      <c r="AI786">
        <v>49.880889491181499</v>
      </c>
      <c r="AJ786">
        <v>5.3354028312467303</v>
      </c>
      <c r="AK786">
        <v>2.0110080502054299</v>
      </c>
      <c r="AL786">
        <v>0.20105799596006399</v>
      </c>
      <c r="AM786">
        <v>0.16373268694085399</v>
      </c>
      <c r="AN786">
        <v>1.9958488416058E-2</v>
      </c>
      <c r="AO786">
        <v>0.108818382954204</v>
      </c>
      <c r="AP786">
        <v>1.5774244091042E-2</v>
      </c>
      <c r="AQ786">
        <v>0.40244261196791298</v>
      </c>
      <c r="AR786">
        <v>3.9353901291945999E-2</v>
      </c>
      <c r="AS786">
        <v>3.63608829874845</v>
      </c>
      <c r="AT786">
        <v>7.0516428365232003E-2</v>
      </c>
      <c r="AU786">
        <v>0.48201993794689602</v>
      </c>
      <c r="AV786">
        <v>9.1146779035850001E-3</v>
      </c>
      <c r="AW786">
        <v>3.0671032360486E-2</v>
      </c>
      <c r="AX786">
        <v>1.3699313864189999E-3</v>
      </c>
    </row>
    <row r="787" spans="1:50" x14ac:dyDescent="0.25">
      <c r="A787" t="s">
        <v>1465</v>
      </c>
      <c r="B787">
        <v>60.553883074637902</v>
      </c>
      <c r="C787">
        <v>270.14981184217498</v>
      </c>
      <c r="D787" s="63">
        <v>2.2572950244157899</v>
      </c>
      <c r="E787">
        <v>9.1536012989210006E-2</v>
      </c>
      <c r="F787" s="31">
        <f t="shared" si="64"/>
        <v>2.3193261314790727</v>
      </c>
      <c r="G787" s="31">
        <f t="shared" si="65"/>
        <v>9.1536012989210006E-2</v>
      </c>
      <c r="H787">
        <v>0.32610588691216003</v>
      </c>
      <c r="I787">
        <v>2.9109477005581998E-2</v>
      </c>
      <c r="J787" s="64">
        <v>0.45428448398106425</v>
      </c>
      <c r="K787" s="63">
        <v>6.9222315931127101</v>
      </c>
      <c r="L787">
        <v>0.56830769295939898</v>
      </c>
      <c r="M787" s="32">
        <f t="shared" si="66"/>
        <v>7.1124564792816525</v>
      </c>
      <c r="N787" s="92">
        <f t="shared" si="67"/>
        <v>0.56830769295939898</v>
      </c>
      <c r="O787" s="50">
        <v>3.0574243619149799</v>
      </c>
      <c r="P787" s="50">
        <v>0.272140892056844</v>
      </c>
      <c r="Q787" s="77">
        <v>0.92235759352208113</v>
      </c>
      <c r="R787" s="61"/>
      <c r="Y787">
        <v>5405.2487561797398</v>
      </c>
      <c r="Z787">
        <v>60.802867945002497</v>
      </c>
      <c r="AA787">
        <v>42866.724054104401</v>
      </c>
      <c r="AB787">
        <v>960.36609710569405</v>
      </c>
      <c r="AC787">
        <v>374.362203366014</v>
      </c>
      <c r="AD787">
        <v>22.3363037411162</v>
      </c>
      <c r="AE787">
        <v>210579.998278201</v>
      </c>
      <c r="AF787">
        <v>10719.9107360093</v>
      </c>
      <c r="AG787">
        <v>1.019368749555E-3</v>
      </c>
      <c r="AH787">
        <v>8.71193918176E-4</v>
      </c>
      <c r="AI787">
        <v>51.343406620587999</v>
      </c>
      <c r="AJ787">
        <v>5.3292504443916098</v>
      </c>
      <c r="AK787">
        <v>1.9888384525212699</v>
      </c>
      <c r="AL787">
        <v>0.18589913018139101</v>
      </c>
      <c r="AM787">
        <v>1.4589429311529999E-3</v>
      </c>
      <c r="AN787">
        <v>1.8155367805479999E-3</v>
      </c>
      <c r="AO787">
        <v>5.2214469482386998E-2</v>
      </c>
      <c r="AP787">
        <v>1.0727691494880001E-2</v>
      </c>
      <c r="AQ787">
        <v>0.40812997094605402</v>
      </c>
      <c r="AR787">
        <v>3.5978948117239E-2</v>
      </c>
      <c r="AS787">
        <v>3.9170561080216602</v>
      </c>
      <c r="AT787">
        <v>7.1914637599668998E-2</v>
      </c>
      <c r="AU787">
        <v>0.52390512809697198</v>
      </c>
      <c r="AV787">
        <v>9.1818875382459995E-3</v>
      </c>
      <c r="AW787">
        <v>3.1775095305339E-2</v>
      </c>
      <c r="AX787">
        <v>1.249640182317E-3</v>
      </c>
    </row>
    <row r="788" spans="1:50" x14ac:dyDescent="0.25">
      <c r="A788" t="s">
        <v>1466</v>
      </c>
      <c r="B788">
        <v>65.183948651276097</v>
      </c>
      <c r="C788">
        <v>284.759085912589</v>
      </c>
      <c r="D788" s="63">
        <v>2.48981541333987</v>
      </c>
      <c r="E788">
        <v>9.8005057258886003E-2</v>
      </c>
      <c r="F788" s="31">
        <f t="shared" si="64"/>
        <v>2.5582362465947832</v>
      </c>
      <c r="G788" s="31">
        <f t="shared" si="65"/>
        <v>9.8005057258886003E-2</v>
      </c>
      <c r="H788">
        <v>0.333669144369721</v>
      </c>
      <c r="I788">
        <v>3.2633413303543003E-2</v>
      </c>
      <c r="J788" s="64">
        <v>0.40247126795627425</v>
      </c>
      <c r="K788" s="63">
        <v>7.4468261714981896</v>
      </c>
      <c r="L788">
        <v>0.58819770084606404</v>
      </c>
      <c r="M788" s="32">
        <f t="shared" si="66"/>
        <v>7.6514670653686823</v>
      </c>
      <c r="N788" s="92">
        <f t="shared" si="67"/>
        <v>0.58819770084606404</v>
      </c>
      <c r="O788" s="50">
        <v>3.0087515234172599</v>
      </c>
      <c r="P788" s="50">
        <v>0.25916589711641802</v>
      </c>
      <c r="Q788" s="77">
        <v>0.91698150435041037</v>
      </c>
      <c r="R788" s="61"/>
      <c r="Y788">
        <v>5268.7574598659203</v>
      </c>
      <c r="Z788">
        <v>60.108181087488603</v>
      </c>
      <c r="AA788">
        <v>42058.932345563102</v>
      </c>
      <c r="AB788">
        <v>948.168883372545</v>
      </c>
      <c r="AC788">
        <v>388.280607669782</v>
      </c>
      <c r="AD788">
        <v>23.264990330586802</v>
      </c>
      <c r="AE788">
        <v>209447.39994771301</v>
      </c>
      <c r="AF788">
        <v>10651.786600792901</v>
      </c>
      <c r="AG788">
        <v>1.3830611796790001E-3</v>
      </c>
      <c r="AH788">
        <v>1.0116807863439999E-3</v>
      </c>
      <c r="AI788">
        <v>60.6790657361841</v>
      </c>
      <c r="AJ788">
        <v>6.5312636635035997</v>
      </c>
      <c r="AK788">
        <v>2.28204767050575</v>
      </c>
      <c r="AL788">
        <v>0.22021739122189199</v>
      </c>
      <c r="AM788">
        <v>6.5000094814769999E-3</v>
      </c>
      <c r="AN788">
        <v>3.8226435153119998E-3</v>
      </c>
      <c r="AO788">
        <v>5.0815375947844001E-2</v>
      </c>
      <c r="AP788">
        <v>1.0551907797598001E-2</v>
      </c>
      <c r="AQ788">
        <v>0.44594797793914798</v>
      </c>
      <c r="AR788">
        <v>3.6826491778410998E-2</v>
      </c>
      <c r="AS788">
        <v>4.4871788330275004</v>
      </c>
      <c r="AT788">
        <v>8.3818628384148997E-2</v>
      </c>
      <c r="AU788">
        <v>0.60429563585650603</v>
      </c>
      <c r="AV788">
        <v>1.0467147068487E-2</v>
      </c>
      <c r="AW788">
        <v>3.3294874931441003E-2</v>
      </c>
      <c r="AX788">
        <v>1.479174848257E-3</v>
      </c>
    </row>
    <row r="789" spans="1:50" x14ac:dyDescent="0.25">
      <c r="A789" t="s">
        <v>1467</v>
      </c>
      <c r="B789">
        <v>75.181304435595905</v>
      </c>
      <c r="C789">
        <v>308.97642642022998</v>
      </c>
      <c r="D789" s="63">
        <v>2.7903159606448802</v>
      </c>
      <c r="E789">
        <v>0.104763570114112</v>
      </c>
      <c r="F789" s="31">
        <f t="shared" si="64"/>
        <v>2.8669946341115651</v>
      </c>
      <c r="G789" s="31">
        <f t="shared" si="65"/>
        <v>0.104763570114112</v>
      </c>
      <c r="H789">
        <v>0.35327085344090198</v>
      </c>
      <c r="I789">
        <v>2.8492773157527001E-2</v>
      </c>
      <c r="J789" s="64">
        <v>0.46551104904235063</v>
      </c>
      <c r="K789" s="63">
        <v>7.9003263731744404</v>
      </c>
      <c r="L789">
        <v>0.58142926847395704</v>
      </c>
      <c r="M789" s="32">
        <f t="shared" si="66"/>
        <v>8.1174295811240071</v>
      </c>
      <c r="N789" s="92">
        <f t="shared" si="67"/>
        <v>0.58142926847395704</v>
      </c>
      <c r="O789" s="50">
        <v>2.8302841656448199</v>
      </c>
      <c r="P789" s="50">
        <v>0.22836531553723199</v>
      </c>
      <c r="Q789" s="77">
        <v>0.91211953102244736</v>
      </c>
      <c r="R789" s="61"/>
      <c r="Y789">
        <v>5154.0673918193897</v>
      </c>
      <c r="Z789">
        <v>57.977364806042097</v>
      </c>
      <c r="AA789">
        <v>40695.102981751799</v>
      </c>
      <c r="AB789">
        <v>899.36252315936599</v>
      </c>
      <c r="AC789">
        <v>388.20890510832999</v>
      </c>
      <c r="AD789">
        <v>23.775964264236102</v>
      </c>
      <c r="AE789">
        <v>206555.359984738</v>
      </c>
      <c r="AF789">
        <v>10501.0905115635</v>
      </c>
      <c r="AG789">
        <v>3.5388790602205997E-2</v>
      </c>
      <c r="AH789">
        <v>5.1394214702299998E-3</v>
      </c>
      <c r="AI789">
        <v>67.370906336300905</v>
      </c>
      <c r="AJ789">
        <v>7.1498472008668301</v>
      </c>
      <c r="AK789">
        <v>2.4162619138241701</v>
      </c>
      <c r="AL789">
        <v>0.18370213292124599</v>
      </c>
      <c r="AM789">
        <v>1.65065167425352</v>
      </c>
      <c r="AN789">
        <v>0.30271206030890402</v>
      </c>
      <c r="AO789">
        <v>0.226906764162043</v>
      </c>
      <c r="AP789">
        <v>2.2410731963679001E-2</v>
      </c>
      <c r="AQ789">
        <v>0.51491823673272796</v>
      </c>
      <c r="AR789">
        <v>3.6569991390117997E-2</v>
      </c>
      <c r="AS789">
        <v>5.4079485630032096</v>
      </c>
      <c r="AT789">
        <v>9.3567007885829001E-2</v>
      </c>
      <c r="AU789">
        <v>0.74081000287644705</v>
      </c>
      <c r="AV789">
        <v>1.2685656713301E-2</v>
      </c>
      <c r="AW789">
        <v>3.6282227436105E-2</v>
      </c>
      <c r="AX789">
        <v>1.4443517638849999E-3</v>
      </c>
    </row>
    <row r="790" spans="1:50" x14ac:dyDescent="0.25">
      <c r="A790" t="s">
        <v>1468</v>
      </c>
      <c r="B790">
        <v>68.579024755319296</v>
      </c>
      <c r="C790">
        <v>273.78122691418997</v>
      </c>
      <c r="D790" s="63">
        <v>4.2215966429473601</v>
      </c>
      <c r="E790">
        <v>0.16594821529773901</v>
      </c>
      <c r="F790" s="31">
        <f t="shared" si="64"/>
        <v>4.3376073152361716</v>
      </c>
      <c r="G790" s="31">
        <f t="shared" si="65"/>
        <v>0.16594821529773901</v>
      </c>
      <c r="H790">
        <v>0.36445048150286802</v>
      </c>
      <c r="I790">
        <v>3.3025993909194001E-2</v>
      </c>
      <c r="J790" s="64">
        <v>0.4337889472400514</v>
      </c>
      <c r="K790" s="63">
        <v>11.567861619686999</v>
      </c>
      <c r="L790">
        <v>0.90506416962289205</v>
      </c>
      <c r="M790" s="32">
        <f t="shared" si="66"/>
        <v>11.885749735711958</v>
      </c>
      <c r="N790" s="92">
        <f t="shared" si="67"/>
        <v>0.90506416962289205</v>
      </c>
      <c r="O790" s="50">
        <v>2.7400565248534501</v>
      </c>
      <c r="P790" s="50">
        <v>0.26378085772348703</v>
      </c>
      <c r="Q790" s="77">
        <v>0.8127229677977621</v>
      </c>
      <c r="R790" s="61"/>
      <c r="Y790">
        <v>4871.19983816277</v>
      </c>
      <c r="Z790">
        <v>54.795428268663301</v>
      </c>
      <c r="AA790">
        <v>39699.858233527797</v>
      </c>
      <c r="AB790">
        <v>899.00047380123897</v>
      </c>
      <c r="AC790">
        <v>397.731088646393</v>
      </c>
      <c r="AD790">
        <v>24.036551350756099</v>
      </c>
      <c r="AE790">
        <v>202092.076637488</v>
      </c>
      <c r="AF790">
        <v>10271.0029360395</v>
      </c>
      <c r="AG790">
        <v>0.42506348692500501</v>
      </c>
      <c r="AH790">
        <v>1.8299322602645E-2</v>
      </c>
      <c r="AI790">
        <v>96.690675664122097</v>
      </c>
      <c r="AJ790">
        <v>9.57975267036284</v>
      </c>
      <c r="AK790">
        <v>2.03636535370494</v>
      </c>
      <c r="AL790">
        <v>0.191976938313657</v>
      </c>
      <c r="AM790">
        <v>2.3021678393508001E-2</v>
      </c>
      <c r="AN790">
        <v>7.2481462764159999E-3</v>
      </c>
      <c r="AO790">
        <v>7.0229179446258005E-2</v>
      </c>
      <c r="AP790">
        <v>1.2481346514757999E-2</v>
      </c>
      <c r="AQ790">
        <v>0.62282646348757298</v>
      </c>
      <c r="AR790">
        <v>4.4055808150480998E-2</v>
      </c>
      <c r="AS790">
        <v>7.44270964132419</v>
      </c>
      <c r="AT790">
        <v>0.118196022990624</v>
      </c>
      <c r="AU790">
        <v>1.00060361134017</v>
      </c>
      <c r="AV790">
        <v>1.560957026344E-2</v>
      </c>
      <c r="AW790">
        <v>3.2369813563276E-2</v>
      </c>
      <c r="AX790">
        <v>1.2650803361320001E-3</v>
      </c>
    </row>
    <row r="791" spans="1:50" x14ac:dyDescent="0.25">
      <c r="A791" t="s">
        <v>1469</v>
      </c>
      <c r="B791">
        <v>1833.0986920872899</v>
      </c>
      <c r="C791">
        <v>9382.1159671133501</v>
      </c>
      <c r="D791" s="63">
        <v>0.155937070465447</v>
      </c>
      <c r="E791">
        <v>3.2113668793266999E-2</v>
      </c>
      <c r="F791" s="31">
        <f t="shared" si="64"/>
        <v>0.16022226535957931</v>
      </c>
      <c r="G791" s="31">
        <f t="shared" si="65"/>
        <v>3.2113668793266999E-2</v>
      </c>
      <c r="H791">
        <v>0.28410447110944598</v>
      </c>
      <c r="I791">
        <v>2.5295241688898001E-2</v>
      </c>
      <c r="J791" s="64">
        <v>0.43233481715121685</v>
      </c>
      <c r="K791" s="63">
        <v>0.54890300096274403</v>
      </c>
      <c r="L791">
        <v>0.114285173428961</v>
      </c>
      <c r="M791" s="32">
        <f t="shared" si="66"/>
        <v>0.5639870110065307</v>
      </c>
      <c r="N791" s="92">
        <f t="shared" si="67"/>
        <v>0.114285173428961</v>
      </c>
      <c r="O791" s="50">
        <v>3.5200757572815999</v>
      </c>
      <c r="P791" s="50">
        <v>0.20309435212306701</v>
      </c>
      <c r="Q791" s="77">
        <v>0.2771095859716195</v>
      </c>
      <c r="R791" s="61"/>
      <c r="Y791">
        <v>4821.9145244218498</v>
      </c>
      <c r="Z791">
        <v>54.559180309023098</v>
      </c>
      <c r="AA791">
        <v>38733.492433116597</v>
      </c>
      <c r="AB791">
        <v>900.48999331160701</v>
      </c>
      <c r="AC791">
        <v>377.11153661739701</v>
      </c>
      <c r="AD791">
        <v>23.856415526350901</v>
      </c>
      <c r="AE791">
        <v>201689.75228031899</v>
      </c>
      <c r="AF791">
        <v>10260.2767291051</v>
      </c>
      <c r="AG791">
        <v>1.8503063808834399</v>
      </c>
      <c r="AH791">
        <v>4.1815481834404998E-2</v>
      </c>
      <c r="AI791">
        <v>117.03109814151099</v>
      </c>
      <c r="AJ791">
        <v>11.4447076869754</v>
      </c>
      <c r="AK791">
        <v>44.7378084802953</v>
      </c>
      <c r="AL791">
        <v>19.1968367501375</v>
      </c>
      <c r="AM791">
        <v>0.21992464793584801</v>
      </c>
      <c r="AN791">
        <v>2.3289974411494999E-2</v>
      </c>
      <c r="AO791">
        <v>0.25765725387627397</v>
      </c>
      <c r="AP791">
        <v>2.4359425754665001E-2</v>
      </c>
      <c r="AQ791">
        <v>0.66205896397818398</v>
      </c>
      <c r="AR791">
        <v>5.3042794683817E-2</v>
      </c>
      <c r="AS791">
        <v>9.6430822329385109</v>
      </c>
      <c r="AT791">
        <v>0.14926825730262</v>
      </c>
      <c r="AU791">
        <v>1.32184537287819</v>
      </c>
      <c r="AV791">
        <v>2.4795195062916001E-2</v>
      </c>
      <c r="AW791">
        <v>1.14514452842855</v>
      </c>
      <c r="AX791">
        <v>0.49437322245453302</v>
      </c>
    </row>
    <row r="792" spans="1:50" x14ac:dyDescent="0.25">
      <c r="A792" t="s">
        <v>1470</v>
      </c>
      <c r="B792">
        <v>105.159864971646</v>
      </c>
      <c r="C792">
        <v>273.195799933464</v>
      </c>
      <c r="D792" s="63">
        <v>17.028777606048699</v>
      </c>
      <c r="E792">
        <v>0.65759386706378897</v>
      </c>
      <c r="F792" s="31">
        <f t="shared" si="64"/>
        <v>17.496733241183733</v>
      </c>
      <c r="G792" s="31">
        <f t="shared" si="65"/>
        <v>0.65759386706378897</v>
      </c>
      <c r="H792">
        <v>0.56049808495784303</v>
      </c>
      <c r="I792">
        <v>4.0934146062172001E-2</v>
      </c>
      <c r="J792" s="64">
        <v>0.52876497330604755</v>
      </c>
      <c r="K792" s="63">
        <v>30.368048388212799</v>
      </c>
      <c r="L792">
        <v>1.8755578230049601</v>
      </c>
      <c r="M792" s="32">
        <f t="shared" si="66"/>
        <v>31.202570965233818</v>
      </c>
      <c r="N792" s="92">
        <f t="shared" si="67"/>
        <v>1.8755578230049601</v>
      </c>
      <c r="O792" s="50">
        <v>1.7859150688265799</v>
      </c>
      <c r="P792" s="50">
        <v>0.12855013450045799</v>
      </c>
      <c r="Q792" s="77">
        <v>0.85802875284165614</v>
      </c>
      <c r="R792" s="61"/>
      <c r="Y792">
        <v>4641.8923969422503</v>
      </c>
      <c r="Z792">
        <v>52.843177185308797</v>
      </c>
      <c r="AA792">
        <v>35520.462696221097</v>
      </c>
      <c r="AB792">
        <v>805.24558958085095</v>
      </c>
      <c r="AC792">
        <v>389.79495015272198</v>
      </c>
      <c r="AD792">
        <v>23.0352531034173</v>
      </c>
      <c r="AE792">
        <v>199070.14652117199</v>
      </c>
      <c r="AF792">
        <v>10114.6168359037</v>
      </c>
      <c r="AG792">
        <v>0.15762053288168501</v>
      </c>
      <c r="AH792">
        <v>1.0947501429096999E-2</v>
      </c>
      <c r="AI792">
        <v>275.40150423564802</v>
      </c>
      <c r="AJ792">
        <v>25.521221439272399</v>
      </c>
      <c r="AK792">
        <v>2.0644255085966101</v>
      </c>
      <c r="AL792">
        <v>0.17968658770036799</v>
      </c>
      <c r="AM792">
        <v>0.27284417377741599</v>
      </c>
      <c r="AN792">
        <v>3.0247282579513E-2</v>
      </c>
      <c r="AO792">
        <v>0.23397459909798199</v>
      </c>
      <c r="AP792">
        <v>2.2809265380115001E-2</v>
      </c>
      <c r="AQ792">
        <v>0.59447734397070895</v>
      </c>
      <c r="AR792">
        <v>4.2052319942864999E-2</v>
      </c>
      <c r="AS792">
        <v>27.817394097476502</v>
      </c>
      <c r="AT792">
        <v>0.37494645861981102</v>
      </c>
      <c r="AU792">
        <v>3.99932527683921</v>
      </c>
      <c r="AV792">
        <v>5.4046212456623E-2</v>
      </c>
      <c r="AW792">
        <v>3.2203014903706001E-2</v>
      </c>
      <c r="AX792">
        <v>1.32586681944E-3</v>
      </c>
    </row>
    <row r="793" spans="1:50" s="56" customFormat="1" x14ac:dyDescent="0.25">
      <c r="A793" s="56" t="s">
        <v>1471</v>
      </c>
      <c r="B793" s="56">
        <v>585.41778559554098</v>
      </c>
      <c r="C793" s="56">
        <v>2943.2356113548199</v>
      </c>
      <c r="D793" s="83">
        <v>0.90224291272720203</v>
      </c>
      <c r="E793" s="56">
        <v>0.12372106479621101</v>
      </c>
      <c r="F793" s="57">
        <f t="shared" si="64"/>
        <v>0.92703680369453545</v>
      </c>
      <c r="G793" s="57">
        <f t="shared" si="65"/>
        <v>0.12372106479621101</v>
      </c>
      <c r="H793" s="56">
        <v>0.292694346123825</v>
      </c>
      <c r="I793" s="56">
        <v>2.5709836561299E-2</v>
      </c>
      <c r="J793" s="84">
        <v>0.64056737054403656</v>
      </c>
      <c r="K793" s="83">
        <v>3.08351349430882</v>
      </c>
      <c r="L793" s="56">
        <v>0.44176630674575001</v>
      </c>
      <c r="M793" s="58">
        <f t="shared" si="66"/>
        <v>3.168249319102503</v>
      </c>
      <c r="N793" s="112">
        <f t="shared" si="67"/>
        <v>0.44176630674575001</v>
      </c>
      <c r="O793" s="60">
        <v>3.4147736284615</v>
      </c>
      <c r="P793" s="60">
        <v>0.20893488163198001</v>
      </c>
      <c r="Q793" s="106">
        <v>0.42707317778983794</v>
      </c>
      <c r="R793" s="62" t="s">
        <v>337</v>
      </c>
      <c r="Y793" s="56">
        <v>5230.3927259088396</v>
      </c>
      <c r="Z793" s="56">
        <v>60.373051131188099</v>
      </c>
      <c r="AA793" s="56">
        <v>39169.5774763718</v>
      </c>
      <c r="AB793" s="56">
        <v>885.30845674090403</v>
      </c>
      <c r="AC793" s="56">
        <v>372.59945759948403</v>
      </c>
      <c r="AD793" s="56">
        <v>22.237062359312802</v>
      </c>
      <c r="AE793" s="56">
        <v>206012.98138079201</v>
      </c>
      <c r="AF793" s="56">
        <v>10514.171600808701</v>
      </c>
      <c r="AG793" s="56">
        <v>39.865217761924903</v>
      </c>
      <c r="AH793" s="56">
        <v>2.1576532749589301</v>
      </c>
      <c r="AI793" s="56">
        <v>321.82568251325398</v>
      </c>
      <c r="AJ793" s="56">
        <v>29.705924016730499</v>
      </c>
      <c r="AK793" s="56">
        <v>14.549586170583799</v>
      </c>
      <c r="AL793" s="56">
        <v>6.22780623871963</v>
      </c>
      <c r="AM793" s="56">
        <v>1063.81099975446</v>
      </c>
      <c r="AN793" s="56">
        <v>48.364704027204802</v>
      </c>
      <c r="AO793" s="56">
        <v>439.53535363695897</v>
      </c>
      <c r="AP793" s="56">
        <v>15.319874227381399</v>
      </c>
      <c r="AQ793" s="56">
        <v>100.784679565918</v>
      </c>
      <c r="AR793" s="56">
        <v>3.87711973721939</v>
      </c>
      <c r="AS793" s="56">
        <v>20.356299652318899</v>
      </c>
      <c r="AT793" s="56">
        <v>0.55015786137662603</v>
      </c>
      <c r="AU793" s="56">
        <v>2.3221796691212</v>
      </c>
      <c r="AV793" s="56">
        <v>5.4930717104025001E-2</v>
      </c>
      <c r="AW793" s="56">
        <v>0.357474677930468</v>
      </c>
      <c r="AX793" s="56">
        <v>0.16273931876397199</v>
      </c>
    </row>
    <row r="794" spans="1:50" x14ac:dyDescent="0.25">
      <c r="A794" t="s">
        <v>1472</v>
      </c>
      <c r="B794">
        <v>91.215311699746096</v>
      </c>
      <c r="C794">
        <v>302.218909699356</v>
      </c>
      <c r="D794" s="63">
        <v>9.5885690565984305</v>
      </c>
      <c r="E794">
        <v>0.40185876245410201</v>
      </c>
      <c r="F794" s="31">
        <f t="shared" si="64"/>
        <v>9.8520656519925041</v>
      </c>
      <c r="G794" s="31">
        <f t="shared" si="65"/>
        <v>0.40185876245410201</v>
      </c>
      <c r="H794">
        <v>0.43660997055083001</v>
      </c>
      <c r="I794">
        <v>3.5224427858425E-2</v>
      </c>
      <c r="J794" s="64">
        <v>0.51948061206924667</v>
      </c>
      <c r="K794" s="63">
        <v>21.956440122791602</v>
      </c>
      <c r="L794">
        <v>1.46319421998537</v>
      </c>
      <c r="M794" s="32">
        <f t="shared" si="66"/>
        <v>22.559809320549853</v>
      </c>
      <c r="N794" s="92">
        <f t="shared" si="67"/>
        <v>1.46319421998537</v>
      </c>
      <c r="O794" s="50">
        <v>2.2850016764438501</v>
      </c>
      <c r="P794" s="50">
        <v>0.17139212808683099</v>
      </c>
      <c r="Q794" s="77">
        <v>0.88845554243734848</v>
      </c>
      <c r="R794" s="61"/>
      <c r="Y794">
        <v>4688.3530491523798</v>
      </c>
      <c r="Z794">
        <v>54.130865479457299</v>
      </c>
      <c r="AA794">
        <v>36813.3271099669</v>
      </c>
      <c r="AB794">
        <v>837.64309674461504</v>
      </c>
      <c r="AC794">
        <v>402.337093583426</v>
      </c>
      <c r="AD794">
        <v>23.8528686806685</v>
      </c>
      <c r="AE794">
        <v>199310.299983598</v>
      </c>
      <c r="AF794">
        <v>10165.1926849424</v>
      </c>
      <c r="AG794">
        <v>4.5899345551736997E-2</v>
      </c>
      <c r="AH794">
        <v>5.7809482695239996E-3</v>
      </c>
      <c r="AI794">
        <v>189.64613430404199</v>
      </c>
      <c r="AJ794">
        <v>17.643687380150499</v>
      </c>
      <c r="AK794">
        <v>2.3987725757751499</v>
      </c>
      <c r="AL794">
        <v>0.24163415287773801</v>
      </c>
      <c r="AM794">
        <v>1.51788331401039</v>
      </c>
      <c r="AN794">
        <v>0.16426884382059401</v>
      </c>
      <c r="AO794">
        <v>0.822674585339778</v>
      </c>
      <c r="AP794">
        <v>7.1159212283475007E-2</v>
      </c>
      <c r="AQ794">
        <v>0.75540083109253897</v>
      </c>
      <c r="AR794">
        <v>4.8420194350097999E-2</v>
      </c>
      <c r="AS794">
        <v>17.107085323409201</v>
      </c>
      <c r="AT794">
        <v>0.244544095187372</v>
      </c>
      <c r="AU794">
        <v>2.4159386021800202</v>
      </c>
      <c r="AV794">
        <v>3.6663376414727E-2</v>
      </c>
      <c r="AW794">
        <v>3.4594302183953998E-2</v>
      </c>
      <c r="AX794">
        <v>1.9123035969030001E-3</v>
      </c>
    </row>
    <row r="795" spans="1:50" x14ac:dyDescent="0.25">
      <c r="A795" t="s">
        <v>1473</v>
      </c>
      <c r="B795">
        <v>68.006690815284102</v>
      </c>
      <c r="C795">
        <v>268.19935815025599</v>
      </c>
      <c r="D795" s="63">
        <v>4.1496797477362897</v>
      </c>
      <c r="E795">
        <v>0.164865367976928</v>
      </c>
      <c r="F795" s="31">
        <f t="shared" si="64"/>
        <v>4.2637141233610647</v>
      </c>
      <c r="G795" s="31">
        <f t="shared" si="65"/>
        <v>0.164865367976928</v>
      </c>
      <c r="H795">
        <v>0.36860963721761297</v>
      </c>
      <c r="I795">
        <v>3.1386893269524999E-2</v>
      </c>
      <c r="J795" s="64">
        <v>0.4665876184319207</v>
      </c>
      <c r="K795" s="63">
        <v>11.325607162679701</v>
      </c>
      <c r="L795">
        <v>0.87500669763625205</v>
      </c>
      <c r="M795" s="32">
        <f t="shared" si="66"/>
        <v>11.636838057563144</v>
      </c>
      <c r="N795" s="92">
        <f t="shared" si="67"/>
        <v>0.87500669763625205</v>
      </c>
      <c r="O795" s="50">
        <v>2.7194118290973202</v>
      </c>
      <c r="P795" s="50">
        <v>0.23170471445153401</v>
      </c>
      <c r="Q795" s="77">
        <v>0.90675507620601226</v>
      </c>
      <c r="R795" s="61"/>
      <c r="Y795">
        <v>5164.8281525460498</v>
      </c>
      <c r="Z795">
        <v>58.098411059963901</v>
      </c>
      <c r="AA795">
        <v>40491.255077734902</v>
      </c>
      <c r="AB795">
        <v>910.87001839706295</v>
      </c>
      <c r="AC795">
        <v>366.95143624725898</v>
      </c>
      <c r="AD795">
        <v>21.772218434340001</v>
      </c>
      <c r="AE795">
        <v>207079.76789335001</v>
      </c>
      <c r="AF795">
        <v>10518.347370719101</v>
      </c>
      <c r="AG795">
        <v>5.1698849780330999E-2</v>
      </c>
      <c r="AH795">
        <v>6.17557480832E-3</v>
      </c>
      <c r="AI795">
        <v>71.945423840305907</v>
      </c>
      <c r="AJ795">
        <v>7.2701056344152901</v>
      </c>
      <c r="AK795">
        <v>2.1322435710432299</v>
      </c>
      <c r="AL795">
        <v>0.178651058974785</v>
      </c>
      <c r="AM795">
        <v>0.62511824299335605</v>
      </c>
      <c r="AN795">
        <v>6.5253364461910005E-2</v>
      </c>
      <c r="AO795">
        <v>0.43277089716122302</v>
      </c>
      <c r="AP795">
        <v>3.2192182540368E-2</v>
      </c>
      <c r="AQ795">
        <v>0.61284748375624898</v>
      </c>
      <c r="AR795">
        <v>4.4183770325956002E-2</v>
      </c>
      <c r="AS795">
        <v>6.9257187519415302</v>
      </c>
      <c r="AT795">
        <v>0.113905495107066</v>
      </c>
      <c r="AU795">
        <v>0.94500193794879805</v>
      </c>
      <c r="AV795">
        <v>1.5335861937617001E-2</v>
      </c>
      <c r="AW795">
        <v>3.1085811141438002E-2</v>
      </c>
      <c r="AX795">
        <v>1.3535015307680001E-3</v>
      </c>
    </row>
    <row r="796" spans="1:50" x14ac:dyDescent="0.25">
      <c r="A796" t="s">
        <v>1474</v>
      </c>
      <c r="B796">
        <v>1462.51740780056</v>
      </c>
      <c r="C796">
        <v>8041.0109738357996</v>
      </c>
      <c r="D796" s="63">
        <v>0.31724726488315502</v>
      </c>
      <c r="E796">
        <v>3.3812291257426998E-2</v>
      </c>
      <c r="F796" s="31">
        <f t="shared" si="64"/>
        <v>0.32596530964054948</v>
      </c>
      <c r="G796" s="31">
        <f t="shared" si="65"/>
        <v>3.3812291257426998E-2</v>
      </c>
      <c r="H796">
        <v>0.28181984775636798</v>
      </c>
      <c r="I796">
        <v>2.2523057057290002E-2</v>
      </c>
      <c r="J796" s="64">
        <v>0.74985802957337377</v>
      </c>
      <c r="K796" s="63">
        <v>1.12503256819947</v>
      </c>
      <c r="L796">
        <v>0.13954271131887</v>
      </c>
      <c r="M796" s="32">
        <f t="shared" si="66"/>
        <v>1.1559487820451648</v>
      </c>
      <c r="N796" s="92">
        <f t="shared" si="67"/>
        <v>0.13954271131887</v>
      </c>
      <c r="O796" s="50">
        <v>3.5500435593222801</v>
      </c>
      <c r="P796" s="50">
        <v>0.30909890236528098</v>
      </c>
      <c r="Q796" s="77">
        <v>0.7019751183298415</v>
      </c>
      <c r="R796" s="61"/>
      <c r="Y796">
        <v>4583.2337603877604</v>
      </c>
      <c r="Z796">
        <v>52.352850983993797</v>
      </c>
      <c r="AA796">
        <v>37460.282700610704</v>
      </c>
      <c r="AB796">
        <v>574.43494283420102</v>
      </c>
      <c r="AC796">
        <v>2348.9881859551401</v>
      </c>
      <c r="AD796">
        <v>257.66975318910301</v>
      </c>
      <c r="AE796">
        <v>198082.819409363</v>
      </c>
      <c r="AF796">
        <v>11736.7229522956</v>
      </c>
      <c r="AG796">
        <v>5.8814323375235997E-2</v>
      </c>
      <c r="AH796">
        <v>6.5892216986869999E-3</v>
      </c>
      <c r="AI796">
        <v>180.806997780242</v>
      </c>
      <c r="AJ796">
        <v>15.854371007953</v>
      </c>
      <c r="AK796">
        <v>37.586813815907199</v>
      </c>
      <c r="AL796">
        <v>25.882512785275601</v>
      </c>
      <c r="AM796">
        <v>2.27158152650731</v>
      </c>
      <c r="AN796">
        <v>0.52397487333827197</v>
      </c>
      <c r="AO796">
        <v>1.3364493036329901</v>
      </c>
      <c r="AP796">
        <v>0.254657896920987</v>
      </c>
      <c r="AQ796">
        <v>0.78385138749774497</v>
      </c>
      <c r="AR796">
        <v>6.7128018213097995E-2</v>
      </c>
      <c r="AS796">
        <v>14.0648212017781</v>
      </c>
      <c r="AT796">
        <v>0.211900770331029</v>
      </c>
      <c r="AU796">
        <v>1.89519420193685</v>
      </c>
      <c r="AV796">
        <v>2.4109180596026E-2</v>
      </c>
      <c r="AW796">
        <v>0.93113040948410997</v>
      </c>
      <c r="AX796">
        <v>0.665060088556097</v>
      </c>
    </row>
    <row r="797" spans="1:50" x14ac:dyDescent="0.25">
      <c r="A797" t="s">
        <v>1475</v>
      </c>
      <c r="B797">
        <v>64.090201586749203</v>
      </c>
      <c r="C797">
        <v>284.57372056791399</v>
      </c>
      <c r="D797" s="63">
        <v>2.86127784828874</v>
      </c>
      <c r="E797">
        <v>0.111906261567218</v>
      </c>
      <c r="F797" s="31">
        <f t="shared" si="64"/>
        <v>2.9399065745408324</v>
      </c>
      <c r="G797" s="31">
        <f t="shared" si="65"/>
        <v>0.111906261567218</v>
      </c>
      <c r="H797">
        <v>0.32712552967351999</v>
      </c>
      <c r="I797">
        <v>2.8363042705518E-2</v>
      </c>
      <c r="J797" s="64">
        <v>0.45108249607677842</v>
      </c>
      <c r="K797" s="63">
        <v>8.7232405324420892</v>
      </c>
      <c r="L797">
        <v>0.69395306175245497</v>
      </c>
      <c r="M797" s="32">
        <f t="shared" si="66"/>
        <v>8.962957654729518</v>
      </c>
      <c r="N797" s="92">
        <f t="shared" si="67"/>
        <v>0.69395306175245497</v>
      </c>
      <c r="O797" s="50">
        <v>3.0621826145333499</v>
      </c>
      <c r="P797" s="50">
        <v>0.26570746035873499</v>
      </c>
      <c r="Q797" s="77">
        <v>0.91681051688237036</v>
      </c>
      <c r="R797" s="61"/>
      <c r="Y797">
        <v>5055.5413996591196</v>
      </c>
      <c r="Z797">
        <v>56.869060052514897</v>
      </c>
      <c r="AA797">
        <v>41008.929470044597</v>
      </c>
      <c r="AB797">
        <v>910.57651895787103</v>
      </c>
      <c r="AC797">
        <v>404.72051646726601</v>
      </c>
      <c r="AD797">
        <v>24.119377027902701</v>
      </c>
      <c r="AE797">
        <v>205044.00339660299</v>
      </c>
      <c r="AF797">
        <v>10414.7161410841</v>
      </c>
      <c r="AG797">
        <v>4.9527458280100003E-4</v>
      </c>
      <c r="AH797">
        <v>5.9816505338700001E-4</v>
      </c>
      <c r="AI797">
        <v>71.005937773599896</v>
      </c>
      <c r="AJ797">
        <v>7.1433550673763602</v>
      </c>
      <c r="AK797">
        <v>2.07977520486248</v>
      </c>
      <c r="AL797">
        <v>0.184931784444162</v>
      </c>
      <c r="AM797">
        <v>4.8293286347400001E-3</v>
      </c>
      <c r="AN797">
        <v>3.2541461604109999E-3</v>
      </c>
      <c r="AO797">
        <v>6.1520766131079999E-2</v>
      </c>
      <c r="AP797">
        <v>1.1489187345864E-2</v>
      </c>
      <c r="AQ797">
        <v>0.51633294853935696</v>
      </c>
      <c r="AR797">
        <v>4.1433845572303001E-2</v>
      </c>
      <c r="AS797">
        <v>5.08237681511938</v>
      </c>
      <c r="AT797">
        <v>8.4089338918848996E-2</v>
      </c>
      <c r="AU797">
        <v>0.67958190345979097</v>
      </c>
      <c r="AV797">
        <v>1.1771812951051E-2</v>
      </c>
      <c r="AW797">
        <v>3.2511020084175002E-2</v>
      </c>
      <c r="AX797">
        <v>1.247799770431E-3</v>
      </c>
    </row>
    <row r="798" spans="1:50" x14ac:dyDescent="0.25">
      <c r="A798" t="s">
        <v>1476</v>
      </c>
      <c r="B798">
        <v>65.077518883814193</v>
      </c>
      <c r="C798">
        <v>292.56968892324301</v>
      </c>
      <c r="D798" s="63">
        <v>3.04708311834468</v>
      </c>
      <c r="E798">
        <v>0.11702442625154599</v>
      </c>
      <c r="F798" s="31">
        <f t="shared" si="64"/>
        <v>3.1308178260812904</v>
      </c>
      <c r="G798" s="31">
        <f t="shared" si="65"/>
        <v>0.11702442625154599</v>
      </c>
      <c r="H798">
        <v>0.323649360609847</v>
      </c>
      <c r="I798">
        <v>2.7794899874591002E-2</v>
      </c>
      <c r="J798" s="64">
        <v>0.44720006595304906</v>
      </c>
      <c r="K798" s="63">
        <v>9.4091630928148895</v>
      </c>
      <c r="L798">
        <v>0.74170571715949796</v>
      </c>
      <c r="M798" s="32">
        <f t="shared" si="66"/>
        <v>9.6677295614745855</v>
      </c>
      <c r="N798" s="92">
        <f t="shared" si="67"/>
        <v>0.74170571715949796</v>
      </c>
      <c r="O798" s="50">
        <v>3.0868844905594202</v>
      </c>
      <c r="P798" s="50">
        <v>0.26500250025518202</v>
      </c>
      <c r="Q798" s="77">
        <v>0.91822906921601111</v>
      </c>
      <c r="R798" s="61"/>
      <c r="Y798">
        <v>5303.3119218710699</v>
      </c>
      <c r="Z798">
        <v>58.273269965056102</v>
      </c>
      <c r="AA798">
        <v>40565.152182976002</v>
      </c>
      <c r="AB798">
        <v>571.28090512924496</v>
      </c>
      <c r="AC798">
        <v>368.41413304876698</v>
      </c>
      <c r="AD798">
        <v>22.0751677848905</v>
      </c>
      <c r="AE798">
        <v>207067.503243624</v>
      </c>
      <c r="AF798">
        <v>12243.0382836995</v>
      </c>
      <c r="AG798">
        <v>3.015890903712E-3</v>
      </c>
      <c r="AH798">
        <v>1.4962179086189999E-3</v>
      </c>
      <c r="AI798">
        <v>67.676084065181499</v>
      </c>
      <c r="AJ798">
        <v>6.7886151270594102</v>
      </c>
      <c r="AK798">
        <v>2.4450046802777101</v>
      </c>
      <c r="AL798">
        <v>0.22164759269626999</v>
      </c>
      <c r="AM798">
        <v>7.7974625237999997E-3</v>
      </c>
      <c r="AN798">
        <v>4.1906838987750003E-3</v>
      </c>
      <c r="AO798">
        <v>5.5302207794605998E-2</v>
      </c>
      <c r="AP798">
        <v>1.1018571767398001E-2</v>
      </c>
      <c r="AQ798">
        <v>0.43796582420581998</v>
      </c>
      <c r="AR798">
        <v>3.5212115226821002E-2</v>
      </c>
      <c r="AS798">
        <v>5.63253088117954</v>
      </c>
      <c r="AT798">
        <v>0.102775361360767</v>
      </c>
      <c r="AU798">
        <v>0.76505903741886705</v>
      </c>
      <c r="AV798">
        <v>1.1604509574711999E-2</v>
      </c>
      <c r="AW798">
        <v>3.4265819396454997E-2</v>
      </c>
      <c r="AX798">
        <v>1.394445566224E-3</v>
      </c>
    </row>
    <row r="799" spans="1:50" x14ac:dyDescent="0.25">
      <c r="A799" t="s">
        <v>1477</v>
      </c>
      <c r="B799">
        <v>77.294968080014598</v>
      </c>
      <c r="C799">
        <v>287.27702328164702</v>
      </c>
      <c r="D799" s="63">
        <v>6.3547023121791799</v>
      </c>
      <c r="E799">
        <v>0.241627713835564</v>
      </c>
      <c r="F799" s="31">
        <f t="shared" si="64"/>
        <v>6.5293313328514335</v>
      </c>
      <c r="G799" s="31">
        <f t="shared" si="65"/>
        <v>0.241627713835564</v>
      </c>
      <c r="H799">
        <v>0.39126388556031499</v>
      </c>
      <c r="I799">
        <v>3.1415383190639003E-2</v>
      </c>
      <c r="J799" s="64">
        <v>0.47356427913759447</v>
      </c>
      <c r="K799" s="63">
        <v>16.295254347505999</v>
      </c>
      <c r="L799">
        <v>1.1776856288100199</v>
      </c>
      <c r="M799" s="32">
        <f t="shared" si="66"/>
        <v>16.74305255559144</v>
      </c>
      <c r="N799" s="92">
        <f t="shared" si="67"/>
        <v>1.1776856288100199</v>
      </c>
      <c r="O799" s="50">
        <v>2.55048543846749</v>
      </c>
      <c r="P799" s="50">
        <v>0.20467110116443701</v>
      </c>
      <c r="Q799" s="77">
        <v>0.90060541526869731</v>
      </c>
      <c r="R799" s="61"/>
      <c r="Y799">
        <v>4707.3738914227197</v>
      </c>
      <c r="Z799">
        <v>53.630083685568898</v>
      </c>
      <c r="AA799">
        <v>37059.466158276198</v>
      </c>
      <c r="AB799">
        <v>533.15522974100895</v>
      </c>
      <c r="AC799">
        <v>413.86423335216102</v>
      </c>
      <c r="AD799">
        <v>24.6929446947894</v>
      </c>
      <c r="AE799">
        <v>198208.496364652</v>
      </c>
      <c r="AF799">
        <v>11721.083194614799</v>
      </c>
      <c r="AG799">
        <v>3.1228523421048999</v>
      </c>
      <c r="AH799">
        <v>0.85592677985015597</v>
      </c>
      <c r="AI799">
        <v>153.168019629567</v>
      </c>
      <c r="AJ799">
        <v>13.588725759497899</v>
      </c>
      <c r="AK799">
        <v>2.1256089730138998</v>
      </c>
      <c r="AL799">
        <v>0.19276377598583</v>
      </c>
      <c r="AM799">
        <v>15.3793108488192</v>
      </c>
      <c r="AN799">
        <v>3.2184076607705898</v>
      </c>
      <c r="AO799">
        <v>6.5313029759828902</v>
      </c>
      <c r="AP799">
        <v>1.3220770456562401</v>
      </c>
      <c r="AQ799">
        <v>1.7849275323087801</v>
      </c>
      <c r="AR799">
        <v>0.272393236862007</v>
      </c>
      <c r="AS799">
        <v>11.449064845490501</v>
      </c>
      <c r="AT799">
        <v>0.16171521181947501</v>
      </c>
      <c r="AU799">
        <v>1.54512981365058</v>
      </c>
      <c r="AV799">
        <v>2.137366080276E-2</v>
      </c>
      <c r="AW799">
        <v>3.3218919189178998E-2</v>
      </c>
      <c r="AX799">
        <v>1.4469756832570001E-3</v>
      </c>
    </row>
    <row r="800" spans="1:50" x14ac:dyDescent="0.25">
      <c r="A800" t="s">
        <v>1478</v>
      </c>
      <c r="B800">
        <v>29087.548619097201</v>
      </c>
      <c r="C800">
        <v>150973.24516775901</v>
      </c>
      <c r="D800" s="63">
        <v>8.6222602526660006E-3</v>
      </c>
      <c r="E800">
        <v>1.2327388068179999E-3</v>
      </c>
      <c r="F800" s="31">
        <f t="shared" si="64"/>
        <v>8.8592024082440202E-3</v>
      </c>
      <c r="G800" s="31">
        <f t="shared" si="65"/>
        <v>1.2327388068179999E-3</v>
      </c>
      <c r="H800">
        <v>0.282369309753978</v>
      </c>
      <c r="I800">
        <v>2.002025936632E-3</v>
      </c>
      <c r="J800" s="64">
        <v>4.9590931596733182E-2</v>
      </c>
      <c r="K800" s="63">
        <v>3.0524515114646E-2</v>
      </c>
      <c r="L800">
        <v>4.3759766910120004E-3</v>
      </c>
      <c r="M800" s="32">
        <f t="shared" si="66"/>
        <v>3.1363337441657264E-2</v>
      </c>
      <c r="N800" s="92">
        <f t="shared" si="67"/>
        <v>4.3759766910120004E-3</v>
      </c>
      <c r="O800" s="50">
        <v>3.5405421799860401</v>
      </c>
      <c r="P800" s="50">
        <v>2.1434811115526999E-2</v>
      </c>
      <c r="Q800" s="77">
        <v>4.2230250929294638E-2</v>
      </c>
      <c r="R800" s="61"/>
      <c r="Y800">
        <v>5004.90339807901</v>
      </c>
      <c r="Z800">
        <v>56.001268304742901</v>
      </c>
      <c r="AA800">
        <v>38624.113767295101</v>
      </c>
      <c r="AB800">
        <v>560.83960810078599</v>
      </c>
      <c r="AC800">
        <v>409.048930074878</v>
      </c>
      <c r="AD800">
        <v>24.590761043369199</v>
      </c>
      <c r="AE800">
        <v>200246.59133750401</v>
      </c>
      <c r="AF800">
        <v>11834.6328442175</v>
      </c>
      <c r="AG800">
        <v>1.8453162947901101</v>
      </c>
      <c r="AH800">
        <v>0.242472168254137</v>
      </c>
      <c r="AI800">
        <v>111.203119962519</v>
      </c>
      <c r="AJ800">
        <v>10.081170102836101</v>
      </c>
      <c r="AK800">
        <v>690.52279163916899</v>
      </c>
      <c r="AL800">
        <v>102.10690959983</v>
      </c>
      <c r="AM800">
        <v>30.147290753439201</v>
      </c>
      <c r="AN800">
        <v>2.7217607114706501</v>
      </c>
      <c r="AO800">
        <v>13.4638672037342</v>
      </c>
      <c r="AP800">
        <v>1.24851931712047</v>
      </c>
      <c r="AQ800">
        <v>3.0992767919856399</v>
      </c>
      <c r="AR800">
        <v>0.26167710599448002</v>
      </c>
      <c r="AS800">
        <v>8.2728132978418394</v>
      </c>
      <c r="AT800">
        <v>0.21022626993819901</v>
      </c>
      <c r="AU800">
        <v>1.15513596263915</v>
      </c>
      <c r="AV800">
        <v>4.0229175294576001E-2</v>
      </c>
      <c r="AW800">
        <v>18.465890683057001</v>
      </c>
      <c r="AX800">
        <v>2.7259581711618601</v>
      </c>
    </row>
    <row r="801" spans="1:51" x14ac:dyDescent="0.25">
      <c r="A801" t="s">
        <v>1479</v>
      </c>
      <c r="B801">
        <v>3076.4519238390599</v>
      </c>
      <c r="C801">
        <v>15791.856506620999</v>
      </c>
      <c r="D801" s="63">
        <v>6.4024405208211996E-2</v>
      </c>
      <c r="E801">
        <v>1.8131001748307E-2</v>
      </c>
      <c r="F801" s="31">
        <f t="shared" si="64"/>
        <v>6.5783814009975281E-2</v>
      </c>
      <c r="G801" s="31">
        <f t="shared" si="65"/>
        <v>1.8131001748307E-2</v>
      </c>
      <c r="H801">
        <v>0.28338360757098002</v>
      </c>
      <c r="I801">
        <v>1.8343253047912001E-2</v>
      </c>
      <c r="J801" s="64">
        <v>0.22857324046523464</v>
      </c>
      <c r="K801" s="63">
        <v>0.22590960208567201</v>
      </c>
      <c r="L801">
        <v>6.5996754072020006E-2</v>
      </c>
      <c r="M801" s="32">
        <f t="shared" si="66"/>
        <v>0.23211766198126624</v>
      </c>
      <c r="N801" s="92">
        <f t="shared" si="67"/>
        <v>6.5996754072020006E-2</v>
      </c>
      <c r="O801" s="50">
        <v>3.5285663588640102</v>
      </c>
      <c r="P801" s="50">
        <v>0.162222323638292</v>
      </c>
      <c r="Q801" s="77">
        <v>0.15737090527283334</v>
      </c>
      <c r="R801" s="61"/>
      <c r="Y801">
        <v>4730.0589923890602</v>
      </c>
      <c r="Z801">
        <v>51.974315045923497</v>
      </c>
      <c r="AA801">
        <v>39228.868758047502</v>
      </c>
      <c r="AB801">
        <v>625.18243097488403</v>
      </c>
      <c r="AC801">
        <v>399.39624127261601</v>
      </c>
      <c r="AD801">
        <v>23.916745728983901</v>
      </c>
      <c r="AE801">
        <v>199853.931453495</v>
      </c>
      <c r="AF801">
        <v>11805.7521168287</v>
      </c>
      <c r="AG801">
        <v>1.0721945645962101</v>
      </c>
      <c r="AH801">
        <v>2.9904618879592001E-2</v>
      </c>
      <c r="AI801">
        <v>100.925416909991</v>
      </c>
      <c r="AJ801">
        <v>9.4101571219068898</v>
      </c>
      <c r="AK801">
        <v>68.2174462216405</v>
      </c>
      <c r="AL801">
        <v>21.9236377097839</v>
      </c>
      <c r="AM801">
        <v>0.21736919984386899</v>
      </c>
      <c r="AN801">
        <v>2.2588580815899002E-2</v>
      </c>
      <c r="AO801">
        <v>0.31528849871678999</v>
      </c>
      <c r="AP801">
        <v>2.6576092321452E-2</v>
      </c>
      <c r="AQ801">
        <v>0.79815558355432303</v>
      </c>
      <c r="AR801">
        <v>0.102873809690721</v>
      </c>
      <c r="AS801">
        <v>6.3201584204648604</v>
      </c>
      <c r="AT801">
        <v>0.12960610778824999</v>
      </c>
      <c r="AU801">
        <v>0.88960833652810101</v>
      </c>
      <c r="AV801">
        <v>2.0236053028988999E-2</v>
      </c>
      <c r="AW801">
        <v>1.8747140240325399</v>
      </c>
      <c r="AX801">
        <v>0.60816254933035996</v>
      </c>
    </row>
    <row r="802" spans="1:51" x14ac:dyDescent="0.25">
      <c r="A802" t="s">
        <v>1480</v>
      </c>
      <c r="B802">
        <v>78.7049415898001</v>
      </c>
      <c r="C802">
        <v>284.83048479198499</v>
      </c>
      <c r="D802" s="63">
        <v>4.7926761585454303</v>
      </c>
      <c r="E802">
        <v>0.184548784136635</v>
      </c>
      <c r="F802" s="31">
        <f t="shared" si="64"/>
        <v>4.9243802577857672</v>
      </c>
      <c r="G802" s="31">
        <f t="shared" si="65"/>
        <v>0.184548784136635</v>
      </c>
      <c r="H802">
        <v>0.40221969636649602</v>
      </c>
      <c r="I802">
        <v>3.2959045114719997E-2</v>
      </c>
      <c r="J802" s="64">
        <v>0.46991771406864347</v>
      </c>
      <c r="K802" s="63">
        <v>11.9159267003502</v>
      </c>
      <c r="L802">
        <v>0.88897806839751803</v>
      </c>
      <c r="M802" s="32">
        <f t="shared" si="66"/>
        <v>12.243379743444981</v>
      </c>
      <c r="N802" s="92">
        <f t="shared" si="67"/>
        <v>0.88897806839751803</v>
      </c>
      <c r="O802" s="50">
        <v>2.4954002509601501</v>
      </c>
      <c r="P802" s="50">
        <v>0.19937852658420899</v>
      </c>
      <c r="Q802" s="77">
        <v>0.93373804834894925</v>
      </c>
      <c r="R802" s="61"/>
      <c r="Y802">
        <v>4648.6556357442896</v>
      </c>
      <c r="Z802">
        <v>57.163873015160704</v>
      </c>
      <c r="AA802">
        <v>37448.627566775504</v>
      </c>
      <c r="AB802">
        <v>576.03982257639097</v>
      </c>
      <c r="AC802">
        <v>408.63619131655901</v>
      </c>
      <c r="AD802">
        <v>24.040402109951199</v>
      </c>
      <c r="AE802">
        <v>198683.58266767199</v>
      </c>
      <c r="AF802">
        <v>11826.580817087901</v>
      </c>
      <c r="AG802">
        <v>2.7681278954420001E-2</v>
      </c>
      <c r="AH802">
        <v>4.4955427404759999E-3</v>
      </c>
      <c r="AI802">
        <v>133.320937885782</v>
      </c>
      <c r="AJ802">
        <v>12.269942529533701</v>
      </c>
      <c r="AK802">
        <v>2.2014965982004502</v>
      </c>
      <c r="AL802">
        <v>0.29023907141968502</v>
      </c>
      <c r="AM802">
        <v>1.1765373183874299</v>
      </c>
      <c r="AN802">
        <v>5.4897687496212003E-2</v>
      </c>
      <c r="AO802">
        <v>0.57684523842189595</v>
      </c>
      <c r="AP802">
        <v>3.5497319504459002E-2</v>
      </c>
      <c r="AQ802">
        <v>0.66796440331581497</v>
      </c>
      <c r="AR802">
        <v>5.4524907979326999E-2</v>
      </c>
      <c r="AS802">
        <v>8.2883064856069097</v>
      </c>
      <c r="AT802">
        <v>0.131035760352993</v>
      </c>
      <c r="AU802">
        <v>1.1421162323676299</v>
      </c>
      <c r="AV802">
        <v>1.8325433409142E-2</v>
      </c>
      <c r="AW802">
        <v>3.2713940081951998E-2</v>
      </c>
      <c r="AX802">
        <v>1.344110640077E-3</v>
      </c>
    </row>
    <row r="803" spans="1:51" x14ac:dyDescent="0.25">
      <c r="A803" t="s">
        <v>1481</v>
      </c>
      <c r="B803">
        <v>119.117987283318</v>
      </c>
      <c r="C803">
        <v>589.12028614747499</v>
      </c>
      <c r="D803" s="63">
        <v>1.2321913796899699</v>
      </c>
      <c r="E803">
        <v>0.104918793581151</v>
      </c>
      <c r="F803" s="31">
        <f t="shared" si="64"/>
        <v>1.2660523480477879</v>
      </c>
      <c r="G803" s="31">
        <f t="shared" si="65"/>
        <v>0.104918793581151</v>
      </c>
      <c r="H803">
        <v>0.29413078499124801</v>
      </c>
      <c r="I803">
        <v>2.4831761754554E-2</v>
      </c>
      <c r="J803" s="64">
        <v>0.99149819702952913</v>
      </c>
      <c r="K803" s="63">
        <v>4.2100213007417899</v>
      </c>
      <c r="L803">
        <v>0.46647419562847903</v>
      </c>
      <c r="M803" s="32">
        <f t="shared" si="66"/>
        <v>4.3257138793459555</v>
      </c>
      <c r="N803" s="92">
        <f t="shared" si="67"/>
        <v>0.46647419562847903</v>
      </c>
      <c r="O803" s="50">
        <v>3.3905968682002499</v>
      </c>
      <c r="P803" s="50">
        <v>0.26843636341093202</v>
      </c>
      <c r="Q803" s="77">
        <v>0.71453228884134712</v>
      </c>
      <c r="R803" s="61"/>
      <c r="Y803">
        <v>5365.41316944548</v>
      </c>
      <c r="Z803">
        <v>58.955644077381301</v>
      </c>
      <c r="AA803">
        <v>39937.209754300296</v>
      </c>
      <c r="AB803">
        <v>582.87057608844896</v>
      </c>
      <c r="AC803">
        <v>396.62495894527302</v>
      </c>
      <c r="AD803">
        <v>23.380882605227999</v>
      </c>
      <c r="AE803">
        <v>203752.89051072299</v>
      </c>
      <c r="AF803">
        <v>12037.879558635201</v>
      </c>
      <c r="AG803">
        <v>2.4380734869122001E-2</v>
      </c>
      <c r="AH803">
        <v>4.247996397469E-3</v>
      </c>
      <c r="AI803">
        <v>70.355207322721597</v>
      </c>
      <c r="AJ803">
        <v>6.6598927552541403</v>
      </c>
      <c r="AK803">
        <v>3.2933724513011802</v>
      </c>
      <c r="AL803">
        <v>0.62101755204872899</v>
      </c>
      <c r="AM803">
        <v>0.63422026966228295</v>
      </c>
      <c r="AN803">
        <v>9.2461031627087006E-2</v>
      </c>
      <c r="AO803">
        <v>0.52147551629627698</v>
      </c>
      <c r="AP803">
        <v>5.2785635048792003E-2</v>
      </c>
      <c r="AQ803">
        <v>0.67294467407183101</v>
      </c>
      <c r="AR803">
        <v>4.4900206789112003E-2</v>
      </c>
      <c r="AS803">
        <v>4.6642799103237103</v>
      </c>
      <c r="AT803">
        <v>8.1189415746311E-2</v>
      </c>
      <c r="AU803">
        <v>0.62158548754414999</v>
      </c>
      <c r="AV803">
        <v>9.2064955753659999E-3</v>
      </c>
      <c r="AW803">
        <v>6.8609462615590006E-2</v>
      </c>
      <c r="AX803">
        <v>1.5266960357519E-2</v>
      </c>
    </row>
    <row r="804" spans="1:51" s="56" customFormat="1" x14ac:dyDescent="0.25">
      <c r="A804" s="56" t="s">
        <v>1482</v>
      </c>
      <c r="B804" s="56">
        <v>87251.211961594905</v>
      </c>
      <c r="C804" s="56">
        <v>449633.75659140799</v>
      </c>
      <c r="D804" s="83">
        <v>1.8734142044142001E-2</v>
      </c>
      <c r="E804" s="56">
        <v>1.8346651608349999E-3</v>
      </c>
      <c r="F804" s="57">
        <f t="shared" si="64"/>
        <v>1.9248961577392726E-2</v>
      </c>
      <c r="G804" s="57">
        <f t="shared" si="65"/>
        <v>1.8346651608349999E-3</v>
      </c>
      <c r="H804" s="56">
        <v>0.28100881089169799</v>
      </c>
      <c r="I804" s="56">
        <v>1.935542446747E-3</v>
      </c>
      <c r="J804" s="84">
        <v>7.0333099615790887E-2</v>
      </c>
      <c r="K804" s="83">
        <v>6.6635687082157002E-2</v>
      </c>
      <c r="L804" s="56">
        <v>6.484235602524E-3</v>
      </c>
      <c r="M804" s="58">
        <f t="shared" si="66"/>
        <v>6.8466854649940262E-2</v>
      </c>
      <c r="N804" s="112">
        <f t="shared" si="67"/>
        <v>6.484235602524E-3</v>
      </c>
      <c r="O804" s="60">
        <v>3.5578671739910899</v>
      </c>
      <c r="P804" s="60">
        <v>2.4448786716383002E-2</v>
      </c>
      <c r="Q804" s="106">
        <v>7.061804252201713E-2</v>
      </c>
      <c r="R804" s="62" t="s">
        <v>337</v>
      </c>
      <c r="Y804" s="56">
        <v>13481.1380575897</v>
      </c>
      <c r="Z804" s="56">
        <v>158.69487173989799</v>
      </c>
      <c r="AA804" s="56">
        <v>25856.285171036499</v>
      </c>
      <c r="AB804" s="56">
        <v>578.95667880603605</v>
      </c>
      <c r="AC804" s="56">
        <v>117.939418244458</v>
      </c>
      <c r="AD804" s="56">
        <v>9.1720445558096007</v>
      </c>
      <c r="AE804" s="56">
        <v>231498.75652798699</v>
      </c>
      <c r="AF804" s="56">
        <v>11776.2584796263</v>
      </c>
      <c r="AG804" s="56">
        <v>39.9066826888604</v>
      </c>
      <c r="AH804" s="56">
        <v>2.1531076750751201</v>
      </c>
      <c r="AI804" s="56">
        <v>660.92992477422399</v>
      </c>
      <c r="AJ804" s="56">
        <v>61.106225834772502</v>
      </c>
      <c r="AK804" s="56">
        <v>1256.7275517426799</v>
      </c>
      <c r="AL804" s="56">
        <v>171.17837771144499</v>
      </c>
      <c r="AM804" s="56">
        <v>3302.55066017232</v>
      </c>
      <c r="AN804" s="56">
        <v>214.37519561160099</v>
      </c>
      <c r="AO804" s="56">
        <v>1471.0292938466</v>
      </c>
      <c r="AP804" s="56">
        <v>89.724221507255194</v>
      </c>
      <c r="AQ804" s="56">
        <v>298.110839421842</v>
      </c>
      <c r="AR804" s="56">
        <v>14.655492490514099</v>
      </c>
      <c r="AS804" s="56">
        <v>60.640297154844397</v>
      </c>
      <c r="AT804" s="56">
        <v>1.0381552607167499</v>
      </c>
      <c r="AU804" s="56">
        <v>7.2702904517477798</v>
      </c>
      <c r="AV804" s="56">
        <v>0.1508932071512</v>
      </c>
      <c r="AW804" s="56">
        <v>52.935363474247701</v>
      </c>
      <c r="AX804" s="56">
        <v>7.36378506414838</v>
      </c>
    </row>
    <row r="805" spans="1:51" x14ac:dyDescent="0.25">
      <c r="A805" t="s">
        <v>1483</v>
      </c>
      <c r="B805">
        <v>67.152723792599502</v>
      </c>
      <c r="C805">
        <v>266.54643723343497</v>
      </c>
      <c r="D805" s="63">
        <v>4.4625925217416604</v>
      </c>
      <c r="E805">
        <v>0.177595779783604</v>
      </c>
      <c r="F805" s="31">
        <f t="shared" si="64"/>
        <v>4.5852258290859709</v>
      </c>
      <c r="G805" s="31">
        <f t="shared" si="65"/>
        <v>0.177595779783604</v>
      </c>
      <c r="H805">
        <v>0.36543759295443601</v>
      </c>
      <c r="I805">
        <v>3.8023043177915002E-2</v>
      </c>
      <c r="J805" s="64">
        <v>0.38248266526962449</v>
      </c>
      <c r="K805" s="63">
        <v>12.159324832148799</v>
      </c>
      <c r="L805">
        <v>0.94134138347998297</v>
      </c>
      <c r="M805" s="32">
        <f t="shared" si="66"/>
        <v>12.493466524892515</v>
      </c>
      <c r="N805" s="92">
        <f t="shared" si="67"/>
        <v>0.94134138347998297</v>
      </c>
      <c r="O805" s="50">
        <v>2.7360199595261401</v>
      </c>
      <c r="P805" s="50">
        <v>0.26341360967750199</v>
      </c>
      <c r="Q805" s="77">
        <v>0.80411607213864222</v>
      </c>
      <c r="R805" s="61"/>
      <c r="Y805">
        <v>19911.478015765599</v>
      </c>
      <c r="Z805">
        <v>304.79460102118799</v>
      </c>
      <c r="AA805">
        <v>16334.9836145306</v>
      </c>
      <c r="AB805">
        <v>401.05873041318199</v>
      </c>
      <c r="AC805">
        <v>222.76880126759301</v>
      </c>
      <c r="AD805">
        <v>15.371083556559</v>
      </c>
      <c r="AE805">
        <v>230012.732844304</v>
      </c>
      <c r="AF805">
        <v>11689.4172332943</v>
      </c>
      <c r="AG805">
        <v>1.02017341763825</v>
      </c>
      <c r="AH805">
        <v>0.16712330394414099</v>
      </c>
      <c r="AI805">
        <v>221.30472814648101</v>
      </c>
      <c r="AJ805">
        <v>20.3782890893524</v>
      </c>
      <c r="AK805">
        <v>2.28639757508342</v>
      </c>
      <c r="AL805">
        <v>0.18345349665098101</v>
      </c>
      <c r="AM805">
        <v>5.9891423233027004</v>
      </c>
      <c r="AN805">
        <v>0.350134252216588</v>
      </c>
      <c r="AO805">
        <v>4.2145035427418298</v>
      </c>
      <c r="AP805">
        <v>0.22146725264515199</v>
      </c>
      <c r="AQ805">
        <v>1.6134286768711601</v>
      </c>
      <c r="AR805">
        <v>9.7293246845799999E-2</v>
      </c>
      <c r="AS805">
        <v>10.2249079818322</v>
      </c>
      <c r="AT805">
        <v>0.173035573115288</v>
      </c>
      <c r="AU805">
        <v>1.0241902087566399</v>
      </c>
      <c r="AV805">
        <v>2.038510248122E-2</v>
      </c>
      <c r="AW805">
        <v>3.1365442503116001E-2</v>
      </c>
      <c r="AX805">
        <v>1.4457357554779999E-3</v>
      </c>
    </row>
    <row r="806" spans="1:51" x14ac:dyDescent="0.25">
      <c r="A806" t="s">
        <v>1484</v>
      </c>
      <c r="B806">
        <v>83.284365374460407</v>
      </c>
      <c r="C806">
        <v>287.53724705753001</v>
      </c>
      <c r="D806" s="63">
        <v>7.8357878455666503</v>
      </c>
      <c r="E806">
        <v>0.56909532870691704</v>
      </c>
      <c r="F806" s="31">
        <f t="shared" si="64"/>
        <v>8.0511175164851938</v>
      </c>
      <c r="G806" s="31">
        <f t="shared" si="65"/>
        <v>0.56909532870691704</v>
      </c>
      <c r="H806">
        <v>0.43631110427810899</v>
      </c>
      <c r="I806">
        <v>4.6046459426372997E-2</v>
      </c>
      <c r="J806" s="64">
        <v>0.68818052084994485</v>
      </c>
      <c r="K806" s="63">
        <v>17.972604748869301</v>
      </c>
      <c r="L806">
        <v>1.9772806316321601</v>
      </c>
      <c r="M806" s="32">
        <f t="shared" si="66"/>
        <v>18.466497021400986</v>
      </c>
      <c r="N806" s="92">
        <f t="shared" si="67"/>
        <v>1.9772806316321601</v>
      </c>
      <c r="O806" s="50">
        <v>2.2884555408098701</v>
      </c>
      <c r="P806" s="50">
        <v>0.29874406085171301</v>
      </c>
      <c r="Q806" s="77">
        <v>0.84275335136291296</v>
      </c>
      <c r="R806" s="61"/>
      <c r="Y806">
        <v>25989.671627326101</v>
      </c>
      <c r="Z806">
        <v>394.36081574692702</v>
      </c>
      <c r="AA806">
        <v>15036.6651582996</v>
      </c>
      <c r="AB806">
        <v>345.906492714737</v>
      </c>
      <c r="AC806">
        <v>1269.4816967709401</v>
      </c>
      <c r="AD806">
        <v>156.569517815436</v>
      </c>
      <c r="AE806">
        <v>222712.19241986499</v>
      </c>
      <c r="AF806">
        <v>11312.129234645199</v>
      </c>
      <c r="AG806">
        <v>1.2514924982997599</v>
      </c>
      <c r="AH806">
        <v>0.202700353657183</v>
      </c>
      <c r="AI806">
        <v>201.11255540955</v>
      </c>
      <c r="AJ806">
        <v>18.848806553425302</v>
      </c>
      <c r="AK806">
        <v>2.4194036483492001</v>
      </c>
      <c r="AL806">
        <v>1.2956980635426101</v>
      </c>
      <c r="AM806">
        <v>19.684467927088601</v>
      </c>
      <c r="AN806">
        <v>0.68805914011555402</v>
      </c>
      <c r="AO806">
        <v>13.090239316682601</v>
      </c>
      <c r="AP806">
        <v>0.350622966753387</v>
      </c>
      <c r="AQ806">
        <v>2.7975609586168</v>
      </c>
      <c r="AR806">
        <v>0.10681816830651</v>
      </c>
      <c r="AS806">
        <v>15.770077730617601</v>
      </c>
      <c r="AT806">
        <v>0.24249645425122601</v>
      </c>
      <c r="AU806">
        <v>1.76273941759603</v>
      </c>
      <c r="AV806">
        <v>3.0394064868599E-2</v>
      </c>
      <c r="AW806">
        <v>3.3264682238277998E-2</v>
      </c>
      <c r="AX806">
        <v>1.4074768324345E-2</v>
      </c>
    </row>
    <row r="807" spans="1:51" s="56" customFormat="1" x14ac:dyDescent="0.25">
      <c r="A807" s="56" t="s">
        <v>1485</v>
      </c>
      <c r="B807" s="56">
        <v>63.408625425971799</v>
      </c>
      <c r="C807" s="56">
        <v>177.724451630771</v>
      </c>
      <c r="D807" s="83">
        <v>25.5889665339615</v>
      </c>
      <c r="E807" s="56">
        <v>2.1612086635881398</v>
      </c>
      <c r="F807" s="57">
        <f t="shared" si="64"/>
        <v>26.292158587077264</v>
      </c>
      <c r="G807" s="57">
        <f t="shared" si="65"/>
        <v>2.1612086635881398</v>
      </c>
      <c r="H807" s="56">
        <v>0.52761917160540805</v>
      </c>
      <c r="I807" s="56">
        <v>5.4571914845848002E-2</v>
      </c>
      <c r="J807" s="84">
        <v>0.8165735876855269</v>
      </c>
      <c r="K807" s="83">
        <v>48.552069174730498</v>
      </c>
      <c r="L807" s="56">
        <v>4.2948239134696902</v>
      </c>
      <c r="M807" s="58">
        <f t="shared" si="66"/>
        <v>49.886293796920107</v>
      </c>
      <c r="N807" s="112">
        <f t="shared" si="67"/>
        <v>4.2948239134696902</v>
      </c>
      <c r="O807" s="60">
        <v>1.9060194790551199</v>
      </c>
      <c r="P807" s="60">
        <v>0.21123450615775999</v>
      </c>
      <c r="Q807" s="106">
        <v>0.79817861950523505</v>
      </c>
      <c r="R807" s="62" t="s">
        <v>337</v>
      </c>
      <c r="Y807" s="56">
        <v>26721.849749116602</v>
      </c>
      <c r="Z807" s="56">
        <v>403.47312392173399</v>
      </c>
      <c r="AA807" s="56">
        <v>177928.87508289501</v>
      </c>
      <c r="AB807" s="56">
        <v>7725.0751977759601</v>
      </c>
      <c r="AC807" s="56">
        <v>4338.5668843380899</v>
      </c>
      <c r="AD807" s="56">
        <v>251.53278660220201</v>
      </c>
      <c r="AE807" s="56">
        <v>158758.35915711601</v>
      </c>
      <c r="AF807" s="56">
        <v>8074.1332931299803</v>
      </c>
      <c r="AG807" s="56">
        <v>363.03433246225899</v>
      </c>
      <c r="AH807" s="56">
        <v>8.7049404895427696</v>
      </c>
      <c r="AI807" s="56">
        <v>402.56814522252301</v>
      </c>
      <c r="AJ807" s="56">
        <v>37.8839104963306</v>
      </c>
      <c r="AK807" s="56">
        <v>1.2159523704930699</v>
      </c>
      <c r="AL807" s="56">
        <v>0.137983517635345</v>
      </c>
      <c r="AM807" s="56">
        <v>58.004831375579997</v>
      </c>
      <c r="AN807" s="56">
        <v>2.6140543292362701</v>
      </c>
      <c r="AO807" s="56">
        <v>47.544598581093801</v>
      </c>
      <c r="AP807" s="56">
        <v>1.5171975676164</v>
      </c>
      <c r="AQ807" s="56">
        <v>15.560460490583701</v>
      </c>
      <c r="AR807" s="56">
        <v>0.59673380977724499</v>
      </c>
      <c r="AS807" s="56">
        <v>35.626334586861603</v>
      </c>
      <c r="AT807" s="56">
        <v>1.1848223497613899</v>
      </c>
      <c r="AU807" s="56">
        <v>4.4594167028537699</v>
      </c>
      <c r="AV807" s="56">
        <v>0.144038510046683</v>
      </c>
      <c r="AW807" s="56">
        <v>2.4718707085294001E-2</v>
      </c>
      <c r="AX807" s="56">
        <v>5.9591234728469996E-3</v>
      </c>
      <c r="AY807"/>
    </row>
    <row r="808" spans="1:51" x14ac:dyDescent="0.25">
      <c r="A808" t="s">
        <v>1486</v>
      </c>
      <c r="B808">
        <v>2567.9165420685799</v>
      </c>
      <c r="C808">
        <v>13152.7735738419</v>
      </c>
      <c r="D808" s="63">
        <v>0.19575850153779201</v>
      </c>
      <c r="E808">
        <v>4.9598771198122997E-2</v>
      </c>
      <c r="F808" s="31">
        <f t="shared" si="64"/>
        <v>0.20113800064450774</v>
      </c>
      <c r="G808" s="31">
        <f t="shared" si="65"/>
        <v>4.9598771198122997E-2</v>
      </c>
      <c r="H808">
        <v>0.28347789002748403</v>
      </c>
      <c r="I808">
        <v>1.9450513254795E-2</v>
      </c>
      <c r="J808" s="64">
        <v>0.27080806199859475</v>
      </c>
      <c r="K808" s="63">
        <v>0.69058347140029297</v>
      </c>
      <c r="L808">
        <v>0.16997682891197699</v>
      </c>
      <c r="M808" s="32">
        <f t="shared" si="66"/>
        <v>0.70956090092865165</v>
      </c>
      <c r="N808" s="92">
        <f t="shared" si="67"/>
        <v>0.16997682891197699</v>
      </c>
      <c r="O808" s="50">
        <v>3.52757277721645</v>
      </c>
      <c r="P808" s="50">
        <v>0.16761140941559399</v>
      </c>
      <c r="Q808" s="77">
        <v>0.19304299745455183</v>
      </c>
      <c r="Y808">
        <v>21043.186550333801</v>
      </c>
      <c r="Z808">
        <v>446.825935311374</v>
      </c>
      <c r="AA808">
        <v>21460.933800012099</v>
      </c>
      <c r="AB808">
        <v>530.27742928271596</v>
      </c>
      <c r="AC808">
        <v>194.843693333917</v>
      </c>
      <c r="AD808">
        <v>20.0950632805441</v>
      </c>
      <c r="AE808">
        <v>227255.50712684201</v>
      </c>
      <c r="AF808">
        <v>11543.4677623766</v>
      </c>
      <c r="AG808">
        <v>0.13764934253225</v>
      </c>
      <c r="AH808">
        <v>2.0538802909628999E-2</v>
      </c>
      <c r="AI808">
        <v>318.46666002871302</v>
      </c>
      <c r="AJ808">
        <v>29.046457120916099</v>
      </c>
      <c r="AK808">
        <v>51.142754573345499</v>
      </c>
      <c r="AL808">
        <v>18.821045377049401</v>
      </c>
      <c r="AM808">
        <v>11.817215407407801</v>
      </c>
      <c r="AN808">
        <v>0.83708967802850898</v>
      </c>
      <c r="AO808">
        <v>8.7931937639715194</v>
      </c>
      <c r="AP808">
        <v>0.60567631804845901</v>
      </c>
      <c r="AQ808">
        <v>2.4826135759229002</v>
      </c>
      <c r="AR808">
        <v>0.12616107769646701</v>
      </c>
      <c r="AS808">
        <v>19.6629202177532</v>
      </c>
      <c r="AT808">
        <v>0.35376238775007501</v>
      </c>
      <c r="AU808">
        <v>2.0083759270196899</v>
      </c>
      <c r="AV808">
        <v>3.9202048647443997E-2</v>
      </c>
      <c r="AW808">
        <v>1.3836660051537299</v>
      </c>
      <c r="AX808">
        <v>0.51289665490967395</v>
      </c>
    </row>
    <row r="809" spans="1:51" x14ac:dyDescent="0.25">
      <c r="A809" t="s">
        <v>1487</v>
      </c>
      <c r="B809">
        <v>99.837615328432705</v>
      </c>
      <c r="C809">
        <v>390.97630749524802</v>
      </c>
      <c r="D809" s="63">
        <v>6.2011365040029203</v>
      </c>
      <c r="E809">
        <v>0.46449155805521403</v>
      </c>
      <c r="F809" s="31">
        <f t="shared" si="64"/>
        <v>6.3715454927408421</v>
      </c>
      <c r="G809" s="31">
        <f t="shared" si="65"/>
        <v>0.46449155805521403</v>
      </c>
      <c r="H809">
        <v>0.36044945326758898</v>
      </c>
      <c r="I809">
        <v>3.2727237626391001E-2</v>
      </c>
      <c r="J809" s="64">
        <v>0.82497645736232206</v>
      </c>
      <c r="K809" s="63">
        <v>16.952039923586799</v>
      </c>
      <c r="L809">
        <v>1.70554543397249</v>
      </c>
      <c r="M809" s="32">
        <f t="shared" si="66"/>
        <v>17.417886785457775</v>
      </c>
      <c r="N809" s="92">
        <f t="shared" si="67"/>
        <v>1.70554543397249</v>
      </c>
      <c r="O809" s="50">
        <v>2.74381353798909</v>
      </c>
      <c r="P809" s="50">
        <v>0.25594975930171598</v>
      </c>
      <c r="Q809" s="77">
        <v>0.92716879041497735</v>
      </c>
      <c r="Y809">
        <v>22820.362045062899</v>
      </c>
      <c r="Z809">
        <v>329.035776136626</v>
      </c>
      <c r="AA809">
        <v>19283.408467016099</v>
      </c>
      <c r="AB809">
        <v>450.61189928223899</v>
      </c>
      <c r="AC809">
        <v>120.721178710613</v>
      </c>
      <c r="AD809">
        <v>7.9681659958180999</v>
      </c>
      <c r="AE809">
        <v>225312.64459358301</v>
      </c>
      <c r="AF809">
        <v>11444.2129375534</v>
      </c>
      <c r="AG809">
        <v>0.89322390742222701</v>
      </c>
      <c r="AH809">
        <v>8.7917426430480006E-2</v>
      </c>
      <c r="AI809">
        <v>339.98171895413901</v>
      </c>
      <c r="AJ809">
        <v>30.8645230188013</v>
      </c>
      <c r="AK809">
        <v>2.3645295360132299</v>
      </c>
      <c r="AL809">
        <v>0.47490813854678199</v>
      </c>
      <c r="AM809">
        <v>7.9219126614609996</v>
      </c>
      <c r="AN809">
        <v>0.46183705320763602</v>
      </c>
      <c r="AO809">
        <v>6.1137080430844097</v>
      </c>
      <c r="AP809">
        <v>0.31967745579239798</v>
      </c>
      <c r="AQ809">
        <v>1.8311591653856301</v>
      </c>
      <c r="AR809">
        <v>9.8999304029438004E-2</v>
      </c>
      <c r="AS809">
        <v>19.211426971641501</v>
      </c>
      <c r="AT809">
        <v>0.32361302803206599</v>
      </c>
      <c r="AU809">
        <v>1.84947462998558</v>
      </c>
      <c r="AV809">
        <v>3.0318144135247999E-2</v>
      </c>
      <c r="AW809">
        <v>4.1843277120415003E-2</v>
      </c>
      <c r="AX809">
        <v>1.2486068662086999E-2</v>
      </c>
    </row>
    <row r="810" spans="1:51" x14ac:dyDescent="0.25">
      <c r="A810" t="s">
        <v>1488</v>
      </c>
      <c r="B810">
        <v>10276.6700386095</v>
      </c>
      <c r="C810">
        <v>53207.507502262299</v>
      </c>
      <c r="D810" s="63">
        <v>2.5328737280346E-2</v>
      </c>
      <c r="E810">
        <v>8.5650627098109999E-3</v>
      </c>
      <c r="F810" s="31">
        <f t="shared" si="64"/>
        <v>2.6024778159814802E-2</v>
      </c>
      <c r="G810" s="31">
        <f t="shared" si="65"/>
        <v>8.5650627098109999E-3</v>
      </c>
      <c r="H810">
        <v>0.282023914764298</v>
      </c>
      <c r="I810">
        <v>2.7202893922586999E-2</v>
      </c>
      <c r="J810" s="64">
        <v>0.2852411400597244</v>
      </c>
      <c r="K810" s="63">
        <v>8.9853500771605005E-2</v>
      </c>
      <c r="L810">
        <v>2.938275699469E-2</v>
      </c>
      <c r="M810" s="32">
        <f t="shared" si="66"/>
        <v>9.2322700440273367E-2</v>
      </c>
      <c r="N810" s="92">
        <f t="shared" si="67"/>
        <v>2.938275699469E-2</v>
      </c>
      <c r="O810" s="50">
        <v>3.5451567004576701</v>
      </c>
      <c r="P810" s="50">
        <v>0.17957194695558901</v>
      </c>
      <c r="Q810" s="77">
        <v>0.15489789430608494</v>
      </c>
      <c r="Y810">
        <v>37726.377181212403</v>
      </c>
      <c r="Z810">
        <v>557.85711665251904</v>
      </c>
      <c r="AA810">
        <v>11790.5576484746</v>
      </c>
      <c r="AB810">
        <v>327.511617303337</v>
      </c>
      <c r="AC810">
        <v>309.70401145835399</v>
      </c>
      <c r="AD810">
        <v>20.545574844718999</v>
      </c>
      <c r="AE810">
        <v>208603.32726518801</v>
      </c>
      <c r="AF810">
        <v>7445.8392491363602</v>
      </c>
      <c r="AG810">
        <v>0.22686699965884299</v>
      </c>
      <c r="AH810">
        <v>1.5287799810567999E-2</v>
      </c>
      <c r="AI810">
        <v>207.71740144238601</v>
      </c>
      <c r="AJ810">
        <v>13.949323707405499</v>
      </c>
      <c r="AK810">
        <v>210.29657156827199</v>
      </c>
      <c r="AL810">
        <v>66.829064847985407</v>
      </c>
      <c r="AM810">
        <v>37.028442719359397</v>
      </c>
      <c r="AN810">
        <v>1.2919800088412301</v>
      </c>
      <c r="AO810">
        <v>28.631781462870901</v>
      </c>
      <c r="AP810">
        <v>0.87090923904214701</v>
      </c>
      <c r="AQ810">
        <v>6.0377065069686902</v>
      </c>
      <c r="AR810">
        <v>0.23328353973485899</v>
      </c>
      <c r="AS810">
        <v>10.7328603064049</v>
      </c>
      <c r="AT810">
        <v>0.30086464268465701</v>
      </c>
      <c r="AU810">
        <v>1.05951546344405</v>
      </c>
      <c r="AV810">
        <v>4.0995985357824997E-2</v>
      </c>
      <c r="AW810">
        <v>5.7143235898734899</v>
      </c>
      <c r="AX810">
        <v>1.8038883556848599</v>
      </c>
    </row>
    <row r="811" spans="1:51" x14ac:dyDescent="0.25">
      <c r="A811" t="s">
        <v>1489</v>
      </c>
      <c r="B811">
        <v>67.766636893374894</v>
      </c>
      <c r="C811">
        <v>325.78061137382599</v>
      </c>
      <c r="D811" s="63">
        <v>2.57254371751845</v>
      </c>
      <c r="E811">
        <v>0.210361595117248</v>
      </c>
      <c r="F811" s="31">
        <f t="shared" si="64"/>
        <v>2.643237948020138</v>
      </c>
      <c r="G811" s="31">
        <f t="shared" si="65"/>
        <v>0.210361595117248</v>
      </c>
      <c r="H811">
        <v>0.30309993509514099</v>
      </c>
      <c r="I811">
        <v>2.7037626980497002E-2</v>
      </c>
      <c r="J811" s="64">
        <v>0.91668676841501873</v>
      </c>
      <c r="K811" s="63">
        <v>8.5345086002426296</v>
      </c>
      <c r="L811">
        <v>1.00955416326701</v>
      </c>
      <c r="M811" s="32">
        <f t="shared" si="66"/>
        <v>8.7690393155403239</v>
      </c>
      <c r="N811" s="92">
        <f t="shared" si="67"/>
        <v>1.00955416326701</v>
      </c>
      <c r="O811" s="50">
        <v>3.3061666873144402</v>
      </c>
      <c r="P811" s="50">
        <v>0.36848902831293801</v>
      </c>
      <c r="Q811" s="77">
        <v>0.94221217544990743</v>
      </c>
      <c r="Y811">
        <v>40158.980992321398</v>
      </c>
      <c r="Z811">
        <v>672.33831715110205</v>
      </c>
      <c r="AA811">
        <v>12071.532422231599</v>
      </c>
      <c r="AB811">
        <v>507.638106350366</v>
      </c>
      <c r="AC811">
        <v>305.93172215030501</v>
      </c>
      <c r="AD811">
        <v>20.4700792817105</v>
      </c>
      <c r="AE811">
        <v>210908.43886091901</v>
      </c>
      <c r="AF811">
        <v>7644.7348327218197</v>
      </c>
      <c r="AG811">
        <v>2.87557949449968</v>
      </c>
      <c r="AH811">
        <v>0.54663291380801604</v>
      </c>
      <c r="AI811">
        <v>158.314373627984</v>
      </c>
      <c r="AJ811">
        <v>10.2271523819475</v>
      </c>
      <c r="AK811">
        <v>2.07579643055985</v>
      </c>
      <c r="AL811">
        <v>0.41887192844385202</v>
      </c>
      <c r="AM811">
        <v>29.435109223729199</v>
      </c>
      <c r="AN811">
        <v>1.58615208198355</v>
      </c>
      <c r="AO811">
        <v>21.8228770862336</v>
      </c>
      <c r="AP811">
        <v>1.17687034792282</v>
      </c>
      <c r="AQ811">
        <v>5.1356901362685496</v>
      </c>
      <c r="AR811">
        <v>0.26094200905174098</v>
      </c>
      <c r="AS811">
        <v>6.5890814740117696</v>
      </c>
      <c r="AT811">
        <v>0.11074847664948299</v>
      </c>
      <c r="AU811">
        <v>0.63971407497972199</v>
      </c>
      <c r="AV811">
        <v>1.1178438102671001E-2</v>
      </c>
      <c r="AW811">
        <v>3.4161324292205003E-2</v>
      </c>
      <c r="AX811">
        <v>8.3468147092690004E-3</v>
      </c>
    </row>
    <row r="812" spans="1:51" x14ac:dyDescent="0.25">
      <c r="A812" t="s">
        <v>1490</v>
      </c>
      <c r="B812">
        <v>76.956470055282196</v>
      </c>
      <c r="C812">
        <v>352.052977337703</v>
      </c>
      <c r="D812" s="63">
        <v>2.3176096661518901</v>
      </c>
      <c r="E812">
        <v>0.125667726738561</v>
      </c>
      <c r="F812" s="31">
        <f t="shared" si="64"/>
        <v>2.3812982366652529</v>
      </c>
      <c r="G812" s="31">
        <f t="shared" si="65"/>
        <v>0.125667726738561</v>
      </c>
      <c r="H812">
        <v>0.31698114288540602</v>
      </c>
      <c r="I812">
        <v>2.5753346974183002E-2</v>
      </c>
      <c r="J812" s="64">
        <v>0.66739540662709285</v>
      </c>
      <c r="K812" s="63">
        <v>7.3250744023758498</v>
      </c>
      <c r="L812">
        <v>0.58488809864984603</v>
      </c>
      <c r="M812" s="32">
        <f t="shared" si="66"/>
        <v>7.5263695231223675</v>
      </c>
      <c r="N812" s="92">
        <f t="shared" si="67"/>
        <v>0.58488809864984603</v>
      </c>
      <c r="O812" s="50">
        <v>3.1493633556882998</v>
      </c>
      <c r="P812" s="50">
        <v>0.24857944492321499</v>
      </c>
      <c r="Q812" s="77">
        <v>0.98851144016200143</v>
      </c>
      <c r="Y812">
        <v>33957.553233906401</v>
      </c>
      <c r="Z812">
        <v>486.66491497538902</v>
      </c>
      <c r="AA812">
        <v>12220.6251976849</v>
      </c>
      <c r="AB812">
        <v>289.80930009543198</v>
      </c>
      <c r="AC812">
        <v>409.252249033694</v>
      </c>
      <c r="AD812">
        <v>27.160337250518999</v>
      </c>
      <c r="AE812">
        <v>219949.194553715</v>
      </c>
      <c r="AF812">
        <v>8015.3752639102004</v>
      </c>
      <c r="AG812">
        <v>0.32724565924295601</v>
      </c>
      <c r="AH812">
        <v>2.5451301000285E-2</v>
      </c>
      <c r="AI812">
        <v>186.67741280336401</v>
      </c>
      <c r="AJ812">
        <v>11.7728128090335</v>
      </c>
      <c r="AK812">
        <v>2.0609690419233999</v>
      </c>
      <c r="AL812">
        <v>0.24174175084678101</v>
      </c>
      <c r="AM812">
        <v>54.458335882341601</v>
      </c>
      <c r="AN812">
        <v>1.8528854254199401</v>
      </c>
      <c r="AO812">
        <v>40.879703035359697</v>
      </c>
      <c r="AP812">
        <v>1.16047091501206</v>
      </c>
      <c r="AQ812">
        <v>7.6511658877624704</v>
      </c>
      <c r="AR812">
        <v>0.25364105139395599</v>
      </c>
      <c r="AS812">
        <v>7.2953212588242504</v>
      </c>
      <c r="AT812">
        <v>0.16697640535826999</v>
      </c>
      <c r="AU812">
        <v>0.65915968774288403</v>
      </c>
      <c r="AV812">
        <v>1.6915359796616E-2</v>
      </c>
      <c r="AW812">
        <v>3.8754404899511E-2</v>
      </c>
      <c r="AX812">
        <v>3.068396381485E-3</v>
      </c>
    </row>
    <row r="813" spans="1:51" x14ac:dyDescent="0.25">
      <c r="A813" t="s">
        <v>1491</v>
      </c>
      <c r="B813">
        <v>4629.7500036902502</v>
      </c>
      <c r="C813">
        <v>22513.1241617921</v>
      </c>
      <c r="D813" s="63">
        <v>9.9852418647634E-2</v>
      </c>
      <c r="E813">
        <v>2.0028075743709E-2</v>
      </c>
      <c r="F813" s="31">
        <f t="shared" si="64"/>
        <v>0.10259639141356088</v>
      </c>
      <c r="G813" s="31">
        <f t="shared" si="65"/>
        <v>2.0028075743709E-2</v>
      </c>
      <c r="H813">
        <v>0.28230023143120497</v>
      </c>
      <c r="I813">
        <v>1.7746743437367998E-2</v>
      </c>
      <c r="J813" s="64">
        <v>0.31342006789351246</v>
      </c>
      <c r="K813" s="63">
        <v>0.35495981395217302</v>
      </c>
      <c r="L813">
        <v>7.2605437247552002E-2</v>
      </c>
      <c r="M813" s="32">
        <f t="shared" si="66"/>
        <v>0.36471421024697237</v>
      </c>
      <c r="N813" s="92">
        <f t="shared" si="67"/>
        <v>7.2605437247552002E-2</v>
      </c>
      <c r="O813" s="50">
        <v>3.54807812805385</v>
      </c>
      <c r="P813" s="50">
        <v>0.18451628346128601</v>
      </c>
      <c r="Q813" s="77">
        <v>0.25424450014299599</v>
      </c>
      <c r="Y813">
        <v>19044.976455354201</v>
      </c>
      <c r="Z813">
        <v>344.61761711855701</v>
      </c>
      <c r="AA813">
        <v>18624.9679473254</v>
      </c>
      <c r="AB813">
        <v>415.679227741837</v>
      </c>
      <c r="AC813">
        <v>158.63832792485999</v>
      </c>
      <c r="AD813">
        <v>14.7683109084991</v>
      </c>
      <c r="AE813">
        <v>232806.49536315701</v>
      </c>
      <c r="AF813">
        <v>8469.5365739612698</v>
      </c>
      <c r="AG813">
        <v>0.14101270839344701</v>
      </c>
      <c r="AH813">
        <v>4.6914788639389998E-2</v>
      </c>
      <c r="AI813">
        <v>269.08346909919197</v>
      </c>
      <c r="AJ813">
        <v>16.848760516564901</v>
      </c>
      <c r="AK813">
        <v>87.633997453198106</v>
      </c>
      <c r="AL813">
        <v>59.049615644163701</v>
      </c>
      <c r="AM813">
        <v>12.6234377948812</v>
      </c>
      <c r="AN813">
        <v>1.37956307764728</v>
      </c>
      <c r="AO813">
        <v>8.7901393030494894</v>
      </c>
      <c r="AP813">
        <v>0.85239887509379297</v>
      </c>
      <c r="AQ813">
        <v>2.22508949489223</v>
      </c>
      <c r="AR813">
        <v>0.16279261288720401</v>
      </c>
      <c r="AS813">
        <v>15.855137630826899</v>
      </c>
      <c r="AT813">
        <v>0.216742467219769</v>
      </c>
      <c r="AU813">
        <v>1.7360376895742999</v>
      </c>
      <c r="AV813">
        <v>2.8320315946581E-2</v>
      </c>
      <c r="AW813">
        <v>2.4934644703373201</v>
      </c>
      <c r="AX813">
        <v>1.6716208923068001</v>
      </c>
    </row>
    <row r="814" spans="1:51" x14ac:dyDescent="0.25">
      <c r="A814" t="s">
        <v>1492</v>
      </c>
      <c r="B814">
        <v>450934.51136231201</v>
      </c>
      <c r="C814">
        <v>2344293.77835313</v>
      </c>
      <c r="D814" s="63">
        <v>1.4556764491309999E-3</v>
      </c>
      <c r="E814">
        <v>1.9280740616699999E-4</v>
      </c>
      <c r="F814" s="31">
        <f t="shared" si="64"/>
        <v>1.4956788505401442E-3</v>
      </c>
      <c r="G814" s="31">
        <f t="shared" si="65"/>
        <v>1.9280740616699999E-4</v>
      </c>
      <c r="H814">
        <v>0.28035662713682602</v>
      </c>
      <c r="I814">
        <v>2.7640513509409998E-3</v>
      </c>
      <c r="J814" s="64">
        <v>7.443486830058943E-2</v>
      </c>
      <c r="K814" s="63">
        <v>5.192115463305E-3</v>
      </c>
      <c r="L814">
        <v>6.7956766247600001E-4</v>
      </c>
      <c r="M814" s="32">
        <f t="shared" si="66"/>
        <v>5.3347962678544879E-3</v>
      </c>
      <c r="N814" s="92">
        <f t="shared" si="67"/>
        <v>6.7956766247600001E-4</v>
      </c>
      <c r="O814" s="50">
        <v>3.5668108842868</v>
      </c>
      <c r="P814" s="50">
        <v>2.5385491076043001E-2</v>
      </c>
      <c r="Q814" s="77">
        <v>5.4377235317351516E-2</v>
      </c>
      <c r="Y814">
        <v>25041.241271539198</v>
      </c>
      <c r="Z814">
        <v>317.65086682288398</v>
      </c>
      <c r="AA814">
        <v>20144.431129194902</v>
      </c>
      <c r="AB814">
        <v>448.19264199463402</v>
      </c>
      <c r="AC814">
        <v>176.211559360205</v>
      </c>
      <c r="AD814">
        <v>10.7761982971868</v>
      </c>
      <c r="AE814">
        <v>219853.52728963899</v>
      </c>
      <c r="AF814">
        <v>7832.3070521016098</v>
      </c>
      <c r="AG814">
        <v>0.84769323672401997</v>
      </c>
      <c r="AH814">
        <v>6.4250378138420994E-2</v>
      </c>
      <c r="AI814">
        <v>207.99077523472101</v>
      </c>
      <c r="AJ814">
        <v>13.8588363353633</v>
      </c>
      <c r="AK814">
        <v>10406.4070568562</v>
      </c>
      <c r="AL814">
        <v>752.011793550726</v>
      </c>
      <c r="AM814">
        <v>64.882805604333299</v>
      </c>
      <c r="AN814">
        <v>2.8287443503757901</v>
      </c>
      <c r="AO814">
        <v>37.4472382001507</v>
      </c>
      <c r="AP814">
        <v>1.3687726488025</v>
      </c>
      <c r="AQ814">
        <v>7.4888570898641804</v>
      </c>
      <c r="AR814">
        <v>0.25544915436061899</v>
      </c>
      <c r="AS814">
        <v>19.748986656658701</v>
      </c>
      <c r="AT814">
        <v>1.25272690355136</v>
      </c>
      <c r="AU814">
        <v>2.94421437191364</v>
      </c>
      <c r="AV814">
        <v>0.25598468853780698</v>
      </c>
      <c r="AW814">
        <v>275.28338718979001</v>
      </c>
      <c r="AX814">
        <v>17.9563919380433</v>
      </c>
    </row>
    <row r="815" spans="1:51" x14ac:dyDescent="0.25">
      <c r="A815" t="s">
        <v>1493</v>
      </c>
      <c r="B815">
        <v>1125.1197733720601</v>
      </c>
      <c r="C815">
        <v>5426.7710349230501</v>
      </c>
      <c r="D815" s="63">
        <v>1.4645416313205399</v>
      </c>
      <c r="E815">
        <v>0.39688587732515301</v>
      </c>
      <c r="F815" s="31">
        <f t="shared" si="64"/>
        <v>1.5047876504489397</v>
      </c>
      <c r="G815" s="31">
        <f t="shared" si="65"/>
        <v>0.39688587732515301</v>
      </c>
      <c r="H815">
        <v>0.303905905437105</v>
      </c>
      <c r="I815">
        <v>3.7857165222770002E-2</v>
      </c>
      <c r="J815" s="64">
        <v>0.45966880035987862</v>
      </c>
      <c r="K815" s="63">
        <v>4.8191024768237796</v>
      </c>
      <c r="L815">
        <v>1.1353665671070701</v>
      </c>
      <c r="M815" s="32">
        <f t="shared" si="66"/>
        <v>4.9515327787805017</v>
      </c>
      <c r="N815" s="92">
        <f t="shared" si="67"/>
        <v>1.1353665671070701</v>
      </c>
      <c r="O815" s="50">
        <v>3.2946146724490601</v>
      </c>
      <c r="P815" s="50">
        <v>0.298062027339631</v>
      </c>
      <c r="Q815" s="77">
        <v>0.38400075912233816</v>
      </c>
      <c r="Y815">
        <v>16279.4908184537</v>
      </c>
      <c r="Z815">
        <v>195.98494406951201</v>
      </c>
      <c r="AA815">
        <v>24017.375834376599</v>
      </c>
      <c r="AB815">
        <v>578.47668582329004</v>
      </c>
      <c r="AC815">
        <v>64.527677036723404</v>
      </c>
      <c r="AD815">
        <v>4.8789107556263298</v>
      </c>
      <c r="AE815">
        <v>228957.97555332299</v>
      </c>
      <c r="AF815">
        <v>11720.185982770599</v>
      </c>
      <c r="AG815">
        <v>0.508028902710837</v>
      </c>
      <c r="AH815">
        <v>2.0038674223963999E-2</v>
      </c>
      <c r="AI815">
        <v>412.57296025295301</v>
      </c>
      <c r="AJ815">
        <v>37.243950579205602</v>
      </c>
      <c r="AK815">
        <v>25.161240733520501</v>
      </c>
      <c r="AL815">
        <v>6.06560629890466</v>
      </c>
      <c r="AM815">
        <v>0.76678495306694805</v>
      </c>
      <c r="AN815">
        <v>4.5386723521473001E-2</v>
      </c>
      <c r="AO815">
        <v>0.66267728825508099</v>
      </c>
      <c r="AP815">
        <v>9.6263217551574007E-2</v>
      </c>
      <c r="AQ815">
        <v>0.619878109632092</v>
      </c>
      <c r="AR815">
        <v>4.3907385955480001E-2</v>
      </c>
      <c r="AS815">
        <v>56.264313428648599</v>
      </c>
      <c r="AT815">
        <v>0.78049018101509704</v>
      </c>
      <c r="AU815">
        <v>6.78887967242499</v>
      </c>
      <c r="AV815">
        <v>9.3206777877948996E-2</v>
      </c>
      <c r="AW815">
        <v>0.63809378152850005</v>
      </c>
      <c r="AX815">
        <v>0.16317644605725301</v>
      </c>
    </row>
    <row r="816" spans="1:51" x14ac:dyDescent="0.25">
      <c r="A816" t="s">
        <v>1494</v>
      </c>
      <c r="B816">
        <v>615.520210907928</v>
      </c>
      <c r="C816">
        <v>2779.8729052540998</v>
      </c>
      <c r="D816" s="63">
        <v>1.65510113605591</v>
      </c>
      <c r="E816">
        <v>0.29530763281261302</v>
      </c>
      <c r="F816" s="31">
        <f t="shared" si="64"/>
        <v>1.7005837843853266</v>
      </c>
      <c r="G816" s="31">
        <f t="shared" si="65"/>
        <v>0.29530763281261302</v>
      </c>
      <c r="H816">
        <v>0.32109020569632502</v>
      </c>
      <c r="I816">
        <v>4.7689259517803999E-2</v>
      </c>
      <c r="J816" s="64">
        <v>0.83242168484393486</v>
      </c>
      <c r="K816" s="63">
        <v>5.1472447349178596</v>
      </c>
      <c r="L816">
        <v>0.73662506107984205</v>
      </c>
      <c r="M816" s="32">
        <f t="shared" si="66"/>
        <v>5.288692479133414</v>
      </c>
      <c r="N816" s="92">
        <f t="shared" si="67"/>
        <v>0.73662506107984205</v>
      </c>
      <c r="O816" s="50">
        <v>3.11134682410886</v>
      </c>
      <c r="P816" s="50">
        <v>0.32228635150828699</v>
      </c>
      <c r="Q816" s="77">
        <v>0.72380539685758871</v>
      </c>
      <c r="Y816">
        <v>24245.028375016798</v>
      </c>
      <c r="Z816">
        <v>346.58322755797201</v>
      </c>
      <c r="AA816">
        <v>17806.9850380059</v>
      </c>
      <c r="AB816">
        <v>410.80536009062399</v>
      </c>
      <c r="AC816">
        <v>1535.6327084244799</v>
      </c>
      <c r="AD816">
        <v>92.210934773667901</v>
      </c>
      <c r="AE816">
        <v>222243.38805153201</v>
      </c>
      <c r="AF816">
        <v>7949.5254210236399</v>
      </c>
      <c r="AG816">
        <v>3.7694029209847901</v>
      </c>
      <c r="AH816">
        <v>0.16697741174392799</v>
      </c>
      <c r="AI816">
        <v>207.95170232829699</v>
      </c>
      <c r="AJ816">
        <v>13.793751100205901</v>
      </c>
      <c r="AK816">
        <v>9.3319917647362196</v>
      </c>
      <c r="AL816">
        <v>2.9384936783989999</v>
      </c>
      <c r="AM816">
        <v>20.4345688689674</v>
      </c>
      <c r="AN816">
        <v>0.57803387478179802</v>
      </c>
      <c r="AO816">
        <v>14.244440910851599</v>
      </c>
      <c r="AP816">
        <v>0.34451941311474099</v>
      </c>
      <c r="AQ816">
        <v>3.03447814441722</v>
      </c>
      <c r="AR816">
        <v>0.11751569049610799</v>
      </c>
      <c r="AS816">
        <v>31.856157315981498</v>
      </c>
      <c r="AT816">
        <v>0.42064911494703</v>
      </c>
      <c r="AU816">
        <v>4.2153221209430898</v>
      </c>
      <c r="AV816">
        <v>5.9257914769231999E-2</v>
      </c>
      <c r="AW816">
        <v>0.34532070886495297</v>
      </c>
      <c r="AX816">
        <v>9.5930657738222E-2</v>
      </c>
    </row>
    <row r="817" spans="1:50" x14ac:dyDescent="0.25">
      <c r="A817" t="s">
        <v>1495</v>
      </c>
      <c r="B817">
        <v>644.14159160436895</v>
      </c>
      <c r="C817">
        <v>3293.05825661679</v>
      </c>
      <c r="D817" s="63">
        <v>0.568691612406789</v>
      </c>
      <c r="E817">
        <v>0.105230502673916</v>
      </c>
      <c r="F817" s="31">
        <f t="shared" si="64"/>
        <v>0.58431941910180729</v>
      </c>
      <c r="G817" s="31">
        <f t="shared" si="65"/>
        <v>0.105230502673916</v>
      </c>
      <c r="H817">
        <v>0.282353965889869</v>
      </c>
      <c r="I817">
        <v>2.8661700604241998E-2</v>
      </c>
      <c r="J817" s="64">
        <v>0.54858413150132646</v>
      </c>
      <c r="K817" s="63">
        <v>2.0167005359689401</v>
      </c>
      <c r="L817">
        <v>0.36960203909767197</v>
      </c>
      <c r="M817" s="32">
        <f t="shared" si="66"/>
        <v>2.0721200382972396</v>
      </c>
      <c r="N817" s="92">
        <f t="shared" si="67"/>
        <v>0.36960203909767197</v>
      </c>
      <c r="O817" s="50">
        <v>3.5453803924355198</v>
      </c>
      <c r="P817" s="50">
        <v>0.24814396570564601</v>
      </c>
      <c r="Q817" s="77">
        <v>0.38189848475492449</v>
      </c>
      <c r="Y817">
        <v>17541.745699383198</v>
      </c>
      <c r="Z817">
        <v>197.65437660097101</v>
      </c>
      <c r="AA817">
        <v>20431.8025007125</v>
      </c>
      <c r="AB817">
        <v>495.53787365014301</v>
      </c>
      <c r="AC817">
        <v>96.961123935204498</v>
      </c>
      <c r="AD817">
        <v>6.7028877244800498</v>
      </c>
      <c r="AE817">
        <v>234318.48276671601</v>
      </c>
      <c r="AF817">
        <v>8339.78347611547</v>
      </c>
      <c r="AG817">
        <v>0.94696395482765505</v>
      </c>
      <c r="AH817">
        <v>3.0014947225497E-2</v>
      </c>
      <c r="AI817">
        <v>248.099470420442</v>
      </c>
      <c r="AJ817">
        <v>15.2066686424431</v>
      </c>
      <c r="AK817">
        <v>13.4379829718706</v>
      </c>
      <c r="AL817">
        <v>3.7670261519552199</v>
      </c>
      <c r="AM817">
        <v>0.68470373545172303</v>
      </c>
      <c r="AN817">
        <v>4.1811019954337003E-2</v>
      </c>
      <c r="AO817">
        <v>0.62911943444264296</v>
      </c>
      <c r="AP817">
        <v>0.12602774945908299</v>
      </c>
      <c r="AQ817">
        <v>1.13087097319556</v>
      </c>
      <c r="AR817">
        <v>7.4946694353596993E-2</v>
      </c>
      <c r="AS817">
        <v>14.356095321728599</v>
      </c>
      <c r="AT817">
        <v>0.19958739647864299</v>
      </c>
      <c r="AU817">
        <v>1.62729930244499</v>
      </c>
      <c r="AV817">
        <v>2.5315585601107998E-2</v>
      </c>
      <c r="AW817">
        <v>0.388768085170765</v>
      </c>
      <c r="AX817">
        <v>0.121604189332768</v>
      </c>
    </row>
    <row r="818" spans="1:50" x14ac:dyDescent="0.25">
      <c r="A818" t="s">
        <v>1496</v>
      </c>
      <c r="B818">
        <v>287.09386010390398</v>
      </c>
      <c r="C818">
        <v>1318.8696242660001</v>
      </c>
      <c r="D818" s="63">
        <v>2.0141579624627002</v>
      </c>
      <c r="E818">
        <v>0.32436492998975203</v>
      </c>
      <c r="F818" s="31">
        <f t="shared" si="64"/>
        <v>2.0695075941503984</v>
      </c>
      <c r="G818" s="31">
        <f t="shared" si="65"/>
        <v>0.32436492998975203</v>
      </c>
      <c r="H818">
        <v>0.31640021634904902</v>
      </c>
      <c r="I818">
        <v>3.0408893651977999E-2</v>
      </c>
      <c r="J818" s="64">
        <v>0.59679267355029497</v>
      </c>
      <c r="K818" s="63">
        <v>6.3869461139477197</v>
      </c>
      <c r="L818">
        <v>1.0901367254159999</v>
      </c>
      <c r="M818" s="32">
        <f t="shared" si="66"/>
        <v>6.5624612034315355</v>
      </c>
      <c r="N818" s="92">
        <f t="shared" si="67"/>
        <v>1.0901367254159999</v>
      </c>
      <c r="O818" s="50">
        <v>3.16350957278034</v>
      </c>
      <c r="P818" s="50">
        <v>0.25644807989630403</v>
      </c>
      <c r="Q818" s="77">
        <v>0.47494419082351513</v>
      </c>
      <c r="Y818">
        <v>18725.7421321658</v>
      </c>
      <c r="Z818">
        <v>210.50859771359799</v>
      </c>
      <c r="AA818">
        <v>18673.675127417901</v>
      </c>
      <c r="AB818">
        <v>458.47355978341898</v>
      </c>
      <c r="AC818">
        <v>67.8877978259749</v>
      </c>
      <c r="AD818">
        <v>5.4061761632485501</v>
      </c>
      <c r="AE818">
        <v>233378.20432798099</v>
      </c>
      <c r="AF818">
        <v>8297.7521264101506</v>
      </c>
      <c r="AG818">
        <v>0.52485751719671703</v>
      </c>
      <c r="AH818">
        <v>2.1195966881856002E-2</v>
      </c>
      <c r="AI818">
        <v>315.17996606915</v>
      </c>
      <c r="AJ818">
        <v>19.324799601721399</v>
      </c>
      <c r="AK818">
        <v>8.4364947652337694</v>
      </c>
      <c r="AL818">
        <v>2.4507476883715502</v>
      </c>
      <c r="AM818">
        <v>0.62747517389268803</v>
      </c>
      <c r="AN818">
        <v>7.9129617717163994E-2</v>
      </c>
      <c r="AO818">
        <v>0.62441687454714201</v>
      </c>
      <c r="AP818">
        <v>8.9031796376232E-2</v>
      </c>
      <c r="AQ818">
        <v>1.0458162347789901</v>
      </c>
      <c r="AR818">
        <v>5.9512271319912997E-2</v>
      </c>
      <c r="AS818">
        <v>20.980238977610998</v>
      </c>
      <c r="AT818">
        <v>0.29955519312415102</v>
      </c>
      <c r="AU818">
        <v>2.30271803720608</v>
      </c>
      <c r="AV818">
        <v>3.4978765503319999E-2</v>
      </c>
      <c r="AW818">
        <v>0.15480130287397501</v>
      </c>
      <c r="AX818">
        <v>4.9683587587971E-2</v>
      </c>
    </row>
    <row r="819" spans="1:50" x14ac:dyDescent="0.25">
      <c r="A819" t="s">
        <v>1497</v>
      </c>
      <c r="B819">
        <v>79.0008346021243</v>
      </c>
      <c r="C819">
        <v>315.88459716716801</v>
      </c>
      <c r="D819" s="63">
        <v>4.02296157720055</v>
      </c>
      <c r="E819">
        <v>0.369794414696478</v>
      </c>
      <c r="F819" s="31">
        <f t="shared" si="64"/>
        <v>4.133513701582868</v>
      </c>
      <c r="G819" s="31">
        <f t="shared" si="65"/>
        <v>0.369794414696478</v>
      </c>
      <c r="H819">
        <v>0.36273331075328102</v>
      </c>
      <c r="I819">
        <v>4.5395209162269003E-2</v>
      </c>
      <c r="J819" s="64">
        <v>0.73450013677994364</v>
      </c>
      <c r="K819" s="63">
        <v>11.233665778577601</v>
      </c>
      <c r="L819">
        <v>1.83942081534474</v>
      </c>
      <c r="M819" s="32">
        <f t="shared" si="66"/>
        <v>11.542370098166678</v>
      </c>
      <c r="N819" s="92">
        <f t="shared" si="67"/>
        <v>1.83942081534474</v>
      </c>
      <c r="O819" s="50">
        <v>2.7570374708240402</v>
      </c>
      <c r="P819" s="50">
        <v>0.43850414562795798</v>
      </c>
      <c r="Q819" s="77">
        <v>0.97134036549046532</v>
      </c>
      <c r="Y819">
        <v>18152.281708431601</v>
      </c>
      <c r="Z819">
        <v>204.47874530168301</v>
      </c>
      <c r="AA819">
        <v>23505.049688636602</v>
      </c>
      <c r="AB819">
        <v>508.56784680478199</v>
      </c>
      <c r="AC819">
        <v>63.098728892105001</v>
      </c>
      <c r="AD819">
        <v>4.6943219761449901</v>
      </c>
      <c r="AE819">
        <v>227194.51863280201</v>
      </c>
      <c r="AF819">
        <v>8077.8914445869696</v>
      </c>
      <c r="AG819">
        <v>0.28256700564200798</v>
      </c>
      <c r="AH819">
        <v>4.0625738781217002E-2</v>
      </c>
      <c r="AI819">
        <v>94.754722757057493</v>
      </c>
      <c r="AJ819">
        <v>6.7359521727784202</v>
      </c>
      <c r="AK819">
        <v>2.43870592822344</v>
      </c>
      <c r="AL819">
        <v>0.33756893574584301</v>
      </c>
      <c r="AM819">
        <v>0.84217062760288097</v>
      </c>
      <c r="AN819">
        <v>6.1282861978041003E-2</v>
      </c>
      <c r="AO819">
        <v>0.64349508297678903</v>
      </c>
      <c r="AP819">
        <v>5.1293046641543001E-2</v>
      </c>
      <c r="AQ819">
        <v>0.56795027416434896</v>
      </c>
      <c r="AR819">
        <v>4.9740709813750998E-2</v>
      </c>
      <c r="AS819">
        <v>8.9618073718427294</v>
      </c>
      <c r="AT819">
        <v>0.23774400041415</v>
      </c>
      <c r="AU819">
        <v>1.18165208504541</v>
      </c>
      <c r="AV819">
        <v>3.2532993734126998E-2</v>
      </c>
      <c r="AW819">
        <v>3.9897587375177998E-2</v>
      </c>
      <c r="AX819">
        <v>8.1695024957830001E-3</v>
      </c>
    </row>
    <row r="820" spans="1:50" x14ac:dyDescent="0.25">
      <c r="A820" t="s">
        <v>1498</v>
      </c>
      <c r="B820">
        <v>4492.5488781007598</v>
      </c>
      <c r="C820">
        <v>22696.1636072949</v>
      </c>
      <c r="D820" s="63">
        <v>6.3497248539911996E-2</v>
      </c>
      <c r="E820">
        <v>2.8182615786342999E-2</v>
      </c>
      <c r="F820" s="31">
        <f t="shared" si="64"/>
        <v>6.5242170927016702E-2</v>
      </c>
      <c r="G820" s="31">
        <f t="shared" si="65"/>
        <v>2.8182615786342999E-2</v>
      </c>
      <c r="H820">
        <v>0.28494397056308302</v>
      </c>
      <c r="I820">
        <v>1.7102934866247001E-2</v>
      </c>
      <c r="J820" s="64">
        <v>0.13523365220070135</v>
      </c>
      <c r="K820" s="63">
        <v>0.22267963893700399</v>
      </c>
      <c r="L820">
        <v>9.1646761069548999E-2</v>
      </c>
      <c r="M820" s="32">
        <f t="shared" si="66"/>
        <v>0.22879893852979402</v>
      </c>
      <c r="N820" s="92">
        <f t="shared" si="67"/>
        <v>9.1646761069548999E-2</v>
      </c>
      <c r="O820" s="50">
        <v>3.5082170566859401</v>
      </c>
      <c r="P820" s="50">
        <v>0.139911679793504</v>
      </c>
      <c r="Q820" s="77">
        <v>9.6901589858871026E-2</v>
      </c>
      <c r="Y820">
        <v>17176.361228542501</v>
      </c>
      <c r="Z820">
        <v>197.75112085777201</v>
      </c>
      <c r="AA820">
        <v>22746.562406719</v>
      </c>
      <c r="AB820">
        <v>546.34142118542798</v>
      </c>
      <c r="AC820">
        <v>74.320003122694402</v>
      </c>
      <c r="AD820">
        <v>5.9127337456539601</v>
      </c>
      <c r="AE820">
        <v>229268.92399858701</v>
      </c>
      <c r="AF820">
        <v>8202.6171486445201</v>
      </c>
      <c r="AG820">
        <v>0.77816085667173496</v>
      </c>
      <c r="AH820">
        <v>2.7034515335832999E-2</v>
      </c>
      <c r="AI820">
        <v>300.98615582180298</v>
      </c>
      <c r="AJ820">
        <v>18.333596204535901</v>
      </c>
      <c r="AK820">
        <v>99.811894820525893</v>
      </c>
      <c r="AL820">
        <v>23.318983810826602</v>
      </c>
      <c r="AM820">
        <v>0.60424298123725395</v>
      </c>
      <c r="AN820">
        <v>3.9583110151821997E-2</v>
      </c>
      <c r="AO820">
        <v>0.755137073932859</v>
      </c>
      <c r="AP820">
        <v>0.10297643164680299</v>
      </c>
      <c r="AQ820">
        <v>0.92194924342315299</v>
      </c>
      <c r="AR820">
        <v>6.8505382232061998E-2</v>
      </c>
      <c r="AS820">
        <v>12.7157691649043</v>
      </c>
      <c r="AT820">
        <v>0.16739852636685101</v>
      </c>
      <c r="AU820">
        <v>1.29047716810832</v>
      </c>
      <c r="AV820">
        <v>2.1501768424980999E-2</v>
      </c>
      <c r="AW820">
        <v>2.7639586923486901</v>
      </c>
      <c r="AX820">
        <v>0.63270276980724505</v>
      </c>
    </row>
    <row r="821" spans="1:50" x14ac:dyDescent="0.25">
      <c r="A821" t="s">
        <v>1499</v>
      </c>
      <c r="B821">
        <v>154.804177279284</v>
      </c>
      <c r="C821">
        <v>767.24488561381202</v>
      </c>
      <c r="D821" s="63">
        <v>1.2639304734260599</v>
      </c>
      <c r="E821">
        <v>0.14082257332298501</v>
      </c>
      <c r="F821" s="31">
        <f t="shared" si="64"/>
        <v>1.2986636410756582</v>
      </c>
      <c r="G821" s="31">
        <f t="shared" si="65"/>
        <v>0.14082257332298501</v>
      </c>
      <c r="H821">
        <v>0.29283298269484997</v>
      </c>
      <c r="I821">
        <v>2.9558886197238E-2</v>
      </c>
      <c r="J821" s="64">
        <v>0.9059807772248073</v>
      </c>
      <c r="K821" s="63">
        <v>4.3205232708400798</v>
      </c>
      <c r="L821">
        <v>0.56497475584674495</v>
      </c>
      <c r="M821" s="32">
        <f t="shared" si="66"/>
        <v>4.4392524749024727</v>
      </c>
      <c r="N821" s="92">
        <f t="shared" si="67"/>
        <v>0.56497475584674495</v>
      </c>
      <c r="O821" s="50">
        <v>3.4135928074497399</v>
      </c>
      <c r="P821" s="50">
        <v>0.297924064982169</v>
      </c>
      <c r="Q821" s="77">
        <v>0.66742301070725329</v>
      </c>
      <c r="Y821">
        <v>17625.194849788499</v>
      </c>
      <c r="Z821">
        <v>198.13660927673899</v>
      </c>
      <c r="AA821">
        <v>19381.164437487801</v>
      </c>
      <c r="AB821">
        <v>414.26328013650499</v>
      </c>
      <c r="AC821">
        <v>63.032028735484403</v>
      </c>
      <c r="AD821">
        <v>4.2491742348698196</v>
      </c>
      <c r="AE821">
        <v>235069.58516862799</v>
      </c>
      <c r="AF821">
        <v>8367.7735891082302</v>
      </c>
      <c r="AG821">
        <v>6.49026473858E-3</v>
      </c>
      <c r="AH821">
        <v>2.2374093501699999E-3</v>
      </c>
      <c r="AI821">
        <v>281.22197956351698</v>
      </c>
      <c r="AJ821">
        <v>17.981847028493</v>
      </c>
      <c r="AK821">
        <v>5.0949446504485998</v>
      </c>
      <c r="AL821">
        <v>1.6744152173869</v>
      </c>
      <c r="AM821">
        <v>9.1122566870889994E-3</v>
      </c>
      <c r="AN821">
        <v>4.6140602680990002E-3</v>
      </c>
      <c r="AO821">
        <v>0.105336389597599</v>
      </c>
      <c r="AP821">
        <v>1.5553861155594E-2</v>
      </c>
      <c r="AQ821">
        <v>0.91313557301488402</v>
      </c>
      <c r="AR821">
        <v>5.8475904787671E-2</v>
      </c>
      <c r="AS821">
        <v>9.3780749515153605</v>
      </c>
      <c r="AT821">
        <v>0.173290270654365</v>
      </c>
      <c r="AU821">
        <v>0.87111580706980196</v>
      </c>
      <c r="AV821">
        <v>2.195731894982E-2</v>
      </c>
      <c r="AW821">
        <v>9.3315314548448006E-2</v>
      </c>
      <c r="AX821">
        <v>3.7305658251201003E-2</v>
      </c>
    </row>
    <row r="822" spans="1:50" x14ac:dyDescent="0.25">
      <c r="A822" t="s">
        <v>1500</v>
      </c>
      <c r="B822">
        <v>535.64901342961195</v>
      </c>
      <c r="C822">
        <v>2491.81416939153</v>
      </c>
      <c r="D822" s="63">
        <v>1.1132485504709799</v>
      </c>
      <c r="E822">
        <v>0.167245084780904</v>
      </c>
      <c r="F822" s="31">
        <f t="shared" si="64"/>
        <v>1.1438409361695141</v>
      </c>
      <c r="G822" s="31">
        <f t="shared" si="65"/>
        <v>0.167245084780904</v>
      </c>
      <c r="H822">
        <v>0.31885924290126599</v>
      </c>
      <c r="I822">
        <v>3.0710553741459E-2</v>
      </c>
      <c r="J822" s="64">
        <v>0.64110241375407051</v>
      </c>
      <c r="K822" s="63">
        <v>3.5410226398945799</v>
      </c>
      <c r="L822">
        <v>0.55307657221934503</v>
      </c>
      <c r="M822" s="32">
        <f t="shared" si="66"/>
        <v>3.6383309456822377</v>
      </c>
      <c r="N822" s="92">
        <f t="shared" si="67"/>
        <v>0.55307657221934503</v>
      </c>
      <c r="O822" s="50">
        <v>3.16861039723902</v>
      </c>
      <c r="P822" s="50">
        <v>0.222292922783981</v>
      </c>
      <c r="Q822" s="77">
        <v>0.44915913222250747</v>
      </c>
      <c r="Y822">
        <v>13340.897217714801</v>
      </c>
      <c r="Z822">
        <v>152.05286288080899</v>
      </c>
      <c r="AA822">
        <v>24424.489625270398</v>
      </c>
      <c r="AB822">
        <v>525.70511381311599</v>
      </c>
      <c r="AC822">
        <v>123.67965854443101</v>
      </c>
      <c r="AD822">
        <v>13.1149264432413</v>
      </c>
      <c r="AE822">
        <v>237051.67601062701</v>
      </c>
      <c r="AF822">
        <v>8428.3622558083007</v>
      </c>
      <c r="AG822">
        <v>1.4106295290787E-2</v>
      </c>
      <c r="AH822">
        <v>3.2929469548400002E-3</v>
      </c>
      <c r="AI822">
        <v>316.265467308719</v>
      </c>
      <c r="AJ822">
        <v>19.144428063756202</v>
      </c>
      <c r="AK822">
        <v>12.9658896107789</v>
      </c>
      <c r="AL822">
        <v>5.2521698691522003</v>
      </c>
      <c r="AM822">
        <v>0.78068600819315104</v>
      </c>
      <c r="AN822">
        <v>5.6802717161810998E-2</v>
      </c>
      <c r="AO822">
        <v>0.61791493134917297</v>
      </c>
      <c r="AP822">
        <v>4.2165647462363003E-2</v>
      </c>
      <c r="AQ822">
        <v>0.71431941642137098</v>
      </c>
      <c r="AR822">
        <v>4.7789626386164998E-2</v>
      </c>
      <c r="AS822">
        <v>21.731779670100501</v>
      </c>
      <c r="AT822">
        <v>0.26748050160386899</v>
      </c>
      <c r="AU822">
        <v>2.3247749866037801</v>
      </c>
      <c r="AV822">
        <v>3.7698488548896E-2</v>
      </c>
      <c r="AW822">
        <v>0.30125903011271699</v>
      </c>
      <c r="AX822">
        <v>0.139231628243006</v>
      </c>
    </row>
    <row r="823" spans="1:50" x14ac:dyDescent="0.25">
      <c r="A823" t="s">
        <v>1501</v>
      </c>
      <c r="B823">
        <v>130.19054012323201</v>
      </c>
      <c r="C823">
        <v>549.81690931844798</v>
      </c>
      <c r="D823" s="63">
        <v>3.4395309469614701</v>
      </c>
      <c r="E823">
        <v>0.14407634009968801</v>
      </c>
      <c r="F823" s="31">
        <f t="shared" si="64"/>
        <v>3.5340502322612113</v>
      </c>
      <c r="G823" s="31">
        <f t="shared" si="65"/>
        <v>0.14407634009968801</v>
      </c>
      <c r="H823">
        <v>0.34336352997866498</v>
      </c>
      <c r="I823">
        <v>2.1021612805716999E-2</v>
      </c>
      <c r="J823" s="64">
        <v>0.68419765118406339</v>
      </c>
      <c r="K823" s="63">
        <v>10.012439632972301</v>
      </c>
      <c r="L823">
        <v>0.70347913991889899</v>
      </c>
      <c r="M823" s="32">
        <f t="shared" si="66"/>
        <v>10.287584311944117</v>
      </c>
      <c r="N823" s="92">
        <f t="shared" si="67"/>
        <v>0.70347913991889899</v>
      </c>
      <c r="O823" s="50">
        <v>2.9105302299139799</v>
      </c>
      <c r="P823" s="50">
        <v>0.17823954611054699</v>
      </c>
      <c r="Q823" s="77">
        <v>0.87160686031577961</v>
      </c>
      <c r="Y823">
        <v>13138.5187887538</v>
      </c>
      <c r="Z823">
        <v>148.66736139630601</v>
      </c>
      <c r="AA823">
        <v>30798.4248892715</v>
      </c>
      <c r="AB823">
        <v>687.56681395415501</v>
      </c>
      <c r="AC823">
        <v>170.04469675201699</v>
      </c>
      <c r="AD823">
        <v>11.476746395083101</v>
      </c>
      <c r="AE823">
        <v>234900.830646432</v>
      </c>
      <c r="AF823">
        <v>8356.7105131830704</v>
      </c>
      <c r="AG823">
        <v>3.2830349776875201</v>
      </c>
      <c r="AH823">
        <v>0.24743634811712001</v>
      </c>
      <c r="AI823">
        <v>178.61476081029301</v>
      </c>
      <c r="AJ823">
        <v>11.628926872324699</v>
      </c>
      <c r="AK823">
        <v>4.1931490141132999</v>
      </c>
      <c r="AL823">
        <v>0.339435580285044</v>
      </c>
      <c r="AM823">
        <v>2.1594305213332201</v>
      </c>
      <c r="AN823">
        <v>0.13852049123419399</v>
      </c>
      <c r="AO823">
        <v>2.0572739433635898</v>
      </c>
      <c r="AP823">
        <v>0.100175416927415</v>
      </c>
      <c r="AQ823">
        <v>1.26465075607021</v>
      </c>
      <c r="AR823">
        <v>6.0354658488884001E-2</v>
      </c>
      <c r="AS823">
        <v>14.2060920630831</v>
      </c>
      <c r="AT823">
        <v>0.19767666153239499</v>
      </c>
      <c r="AU823">
        <v>1.6925529310590799</v>
      </c>
      <c r="AV823">
        <v>2.5311951905503002E-2</v>
      </c>
      <c r="AW823">
        <v>6.7225567134008998E-2</v>
      </c>
      <c r="AX823">
        <v>3.4095532316099999E-3</v>
      </c>
    </row>
    <row r="824" spans="1:50" x14ac:dyDescent="0.25">
      <c r="A824" t="s">
        <v>1502</v>
      </c>
      <c r="B824">
        <v>145.52284303201</v>
      </c>
      <c r="C824">
        <v>689.87912787320499</v>
      </c>
      <c r="D824" s="63">
        <v>1.41640119312282</v>
      </c>
      <c r="E824">
        <v>0.16736369450737501</v>
      </c>
      <c r="F824" s="31">
        <f t="shared" ref="F824:F833" si="68">IF(ISNUMBER(D824),(D824*(EXP(B$2*0.00001867)-1)/(EXP(B$3*0.00001867)-1)),"&lt; DL")</f>
        <v>1.4553242993649484</v>
      </c>
      <c r="G824" s="31">
        <f t="shared" ref="G824:G833" si="69">E824</f>
        <v>0.16736369450737501</v>
      </c>
      <c r="H824">
        <v>0.306281943990938</v>
      </c>
      <c r="I824">
        <v>3.0049699874680001E-2</v>
      </c>
      <c r="J824" s="64">
        <v>0.83031670127180579</v>
      </c>
      <c r="K824" s="63">
        <v>4.6290011283069497</v>
      </c>
      <c r="L824">
        <v>0.66113830395260498</v>
      </c>
      <c r="M824" s="32">
        <f t="shared" ref="M824:M833" si="70">IF(ISNUMBER(K824),(K824*(EXP(B$2*0.00001867)-1)/(EXP(B$3*0.00001867)-1)),"&lt; DL")</f>
        <v>4.7562073913253959</v>
      </c>
      <c r="N824" s="92">
        <f t="shared" ref="N824:N833" si="71">L824</f>
        <v>0.66113830395260498</v>
      </c>
      <c r="O824" s="50">
        <v>3.2651455279858901</v>
      </c>
      <c r="P824" s="50">
        <v>0.377831521388999</v>
      </c>
      <c r="Q824" s="77">
        <v>0.81019696452168199</v>
      </c>
      <c r="Y824">
        <v>12651.190251692</v>
      </c>
      <c r="Z824">
        <v>144.11765312749301</v>
      </c>
      <c r="AA824">
        <v>28611.869539212999</v>
      </c>
      <c r="AB824">
        <v>623.76910451581705</v>
      </c>
      <c r="AC824">
        <v>119.8984154079</v>
      </c>
      <c r="AD824">
        <v>10.281464993616799</v>
      </c>
      <c r="AE824">
        <v>231482.744456218</v>
      </c>
      <c r="AF824">
        <v>8243.6819794668809</v>
      </c>
      <c r="AG824">
        <v>7.3146245459696002E-2</v>
      </c>
      <c r="AH824">
        <v>8.1236627545129992E-3</v>
      </c>
      <c r="AI824">
        <v>151.91919392995899</v>
      </c>
      <c r="AJ824">
        <v>10.098185825736399</v>
      </c>
      <c r="AK824">
        <v>4.9711806283981002</v>
      </c>
      <c r="AL824">
        <v>1.47315230460177</v>
      </c>
      <c r="AM824">
        <v>5.2024373820124002E-2</v>
      </c>
      <c r="AN824">
        <v>1.1869378791863E-2</v>
      </c>
      <c r="AO824">
        <v>0.101977626957214</v>
      </c>
      <c r="AP824">
        <v>1.6409274982355001E-2</v>
      </c>
      <c r="AQ824">
        <v>0.44227646329640402</v>
      </c>
      <c r="AR824">
        <v>3.8788179831694997E-2</v>
      </c>
      <c r="AS824">
        <v>8.9477797396085901</v>
      </c>
      <c r="AT824">
        <v>0.134623381866324</v>
      </c>
      <c r="AU824">
        <v>1.0090167599383799</v>
      </c>
      <c r="AV824">
        <v>1.6911356130368E-2</v>
      </c>
      <c r="AW824">
        <v>9.6461325463504E-2</v>
      </c>
      <c r="AX824">
        <v>3.8341023924061003E-2</v>
      </c>
    </row>
    <row r="825" spans="1:50" x14ac:dyDescent="0.25">
      <c r="A825" t="s">
        <v>1503</v>
      </c>
      <c r="B825">
        <v>8761.1431781660995</v>
      </c>
      <c r="C825">
        <v>45151.027741619902</v>
      </c>
      <c r="D825" s="63">
        <v>3.6952516830491999E-2</v>
      </c>
      <c r="E825">
        <v>1.8531524729751E-2</v>
      </c>
      <c r="F825" s="31">
        <f t="shared" si="68"/>
        <v>3.7967982466563764E-2</v>
      </c>
      <c r="G825" s="31">
        <f t="shared" si="69"/>
        <v>1.8531524729751E-2</v>
      </c>
      <c r="H825">
        <v>0.28356932863066903</v>
      </c>
      <c r="I825">
        <v>9.6112710728530008E-3</v>
      </c>
      <c r="J825" s="64">
        <v>6.7585641620318951E-2</v>
      </c>
      <c r="K825" s="63">
        <v>0.13030095701632</v>
      </c>
      <c r="L825">
        <v>6.6874688548710995E-2</v>
      </c>
      <c r="M825" s="32">
        <f t="shared" si="70"/>
        <v>0.13388166424674483</v>
      </c>
      <c r="N825" s="92">
        <f t="shared" si="71"/>
        <v>6.6874688548710995E-2</v>
      </c>
      <c r="O825" s="50">
        <v>3.5271034053749801</v>
      </c>
      <c r="P825" s="50">
        <v>9.0228478869956996E-2</v>
      </c>
      <c r="Q825" s="77">
        <v>4.9843815139020219E-2</v>
      </c>
      <c r="Y825">
        <v>12809.9171331696</v>
      </c>
      <c r="Z825">
        <v>144.00485030170901</v>
      </c>
      <c r="AA825">
        <v>29353.0400074971</v>
      </c>
      <c r="AB825">
        <v>626.92061558540604</v>
      </c>
      <c r="AC825">
        <v>117.608507599825</v>
      </c>
      <c r="AD825">
        <v>8.3676311153657004</v>
      </c>
      <c r="AE825">
        <v>231886.197716164</v>
      </c>
      <c r="AF825">
        <v>8248.0057594186801</v>
      </c>
      <c r="AG825">
        <v>6.4656152041975001E-2</v>
      </c>
      <c r="AH825">
        <v>7.416692524224E-3</v>
      </c>
      <c r="AI825">
        <v>144.21385144450099</v>
      </c>
      <c r="AJ825">
        <v>10.8374970415462</v>
      </c>
      <c r="AK825">
        <v>215.39927028669501</v>
      </c>
      <c r="AL825">
        <v>34.692839543965</v>
      </c>
      <c r="AM825">
        <v>1.0708608244564</v>
      </c>
      <c r="AN825">
        <v>7.6810773980865998E-2</v>
      </c>
      <c r="AO825">
        <v>0.86540273631583597</v>
      </c>
      <c r="AP825">
        <v>6.0551312661292003E-2</v>
      </c>
      <c r="AQ825">
        <v>0.58980926925199395</v>
      </c>
      <c r="AR825">
        <v>4.2281949625612998E-2</v>
      </c>
      <c r="AS825">
        <v>12.626839673103399</v>
      </c>
      <c r="AT825">
        <v>0.238488412105367</v>
      </c>
      <c r="AU825">
        <v>1.6087139240217301</v>
      </c>
      <c r="AV825">
        <v>3.6106018715208001E-2</v>
      </c>
      <c r="AW825">
        <v>5.9580955595802196</v>
      </c>
      <c r="AX825">
        <v>0.95580251868428701</v>
      </c>
    </row>
    <row r="826" spans="1:50" x14ac:dyDescent="0.25">
      <c r="A826" t="s">
        <v>1504</v>
      </c>
      <c r="B826">
        <v>2328.3983834637302</v>
      </c>
      <c r="C826">
        <v>11277.2667506865</v>
      </c>
      <c r="D826" s="63">
        <v>0.10873962058629499</v>
      </c>
      <c r="E826">
        <v>3.7334637484423998E-2</v>
      </c>
      <c r="F826" s="31">
        <f t="shared" si="68"/>
        <v>0.11172781618042429</v>
      </c>
      <c r="G826" s="31">
        <f t="shared" si="69"/>
        <v>3.7334637484423998E-2</v>
      </c>
      <c r="H826">
        <v>0.29182957760466</v>
      </c>
      <c r="I826">
        <v>1.5257542798668E-2</v>
      </c>
      <c r="J826" s="64">
        <v>0.15227589646559681</v>
      </c>
      <c r="K826" s="63">
        <v>0.37387089962408898</v>
      </c>
      <c r="L826">
        <v>0.13087365839411499</v>
      </c>
      <c r="M826" s="32">
        <f t="shared" si="70"/>
        <v>0.38414497791318192</v>
      </c>
      <c r="N826" s="92">
        <f t="shared" si="71"/>
        <v>0.13087365839411499</v>
      </c>
      <c r="O826" s="50">
        <v>3.4319292421135699</v>
      </c>
      <c r="P826" s="50">
        <v>0.14203073411216499</v>
      </c>
      <c r="Q826" s="77">
        <v>0.11822611726823834</v>
      </c>
      <c r="Y826">
        <v>14181.632617662701</v>
      </c>
      <c r="Z826">
        <v>165.34292889643899</v>
      </c>
      <c r="AA826">
        <v>33182.7950311573</v>
      </c>
      <c r="AB826">
        <v>745.57040616204699</v>
      </c>
      <c r="AC826">
        <v>226.483675521272</v>
      </c>
      <c r="AD826">
        <v>15.070708955015901</v>
      </c>
      <c r="AE826">
        <v>221214.80507752299</v>
      </c>
      <c r="AF826">
        <v>11252.8707932872</v>
      </c>
      <c r="AG826">
        <v>0.260066945569008</v>
      </c>
      <c r="AH826">
        <v>3.7254728512919999E-2</v>
      </c>
      <c r="AI826">
        <v>94.8547042153847</v>
      </c>
      <c r="AJ826">
        <v>9.2013115838017896</v>
      </c>
      <c r="AK826">
        <v>47.199087135051201</v>
      </c>
      <c r="AL826">
        <v>17.613893820885298</v>
      </c>
      <c r="AM826">
        <v>0.279812412924695</v>
      </c>
      <c r="AN826">
        <v>2.6152356312524001E-2</v>
      </c>
      <c r="AO826">
        <v>0.28887868436027198</v>
      </c>
      <c r="AP826">
        <v>3.6907262358184999E-2</v>
      </c>
      <c r="AQ826">
        <v>0.37819733011857198</v>
      </c>
      <c r="AR826">
        <v>3.1409451912627999E-2</v>
      </c>
      <c r="AS826">
        <v>8.2690171295256398</v>
      </c>
      <c r="AT826">
        <v>0.14103362398745101</v>
      </c>
      <c r="AU826">
        <v>1.0496244959447401</v>
      </c>
      <c r="AV826">
        <v>1.8678756981891999E-2</v>
      </c>
      <c r="AW826">
        <v>1.3459263875362699</v>
      </c>
      <c r="AX826">
        <v>0.510529396813863</v>
      </c>
    </row>
    <row r="827" spans="1:50" x14ac:dyDescent="0.25">
      <c r="A827" t="s">
        <v>1505</v>
      </c>
      <c r="B827">
        <v>1112.9118221081201</v>
      </c>
      <c r="C827">
        <v>5452.4267799590198</v>
      </c>
      <c r="D827" s="63">
        <v>1.07238960545663</v>
      </c>
      <c r="E827">
        <v>0.24811033924484799</v>
      </c>
      <c r="F827" s="31">
        <f t="shared" si="68"/>
        <v>1.1018591757653886</v>
      </c>
      <c r="G827" s="31">
        <f t="shared" si="69"/>
        <v>0.24811033924484799</v>
      </c>
      <c r="H827">
        <v>0.29390803947741401</v>
      </c>
      <c r="I827">
        <v>3.3660673705575003E-2</v>
      </c>
      <c r="J827" s="64">
        <v>0.49501581178003767</v>
      </c>
      <c r="K827" s="63">
        <v>3.64776161127218</v>
      </c>
      <c r="L827">
        <v>0.75384552649057002</v>
      </c>
      <c r="M827" s="32">
        <f t="shared" si="70"/>
        <v>3.7480031342466615</v>
      </c>
      <c r="N827" s="92">
        <f t="shared" si="71"/>
        <v>0.75384552649057002</v>
      </c>
      <c r="O827" s="50">
        <v>3.3999862841335999</v>
      </c>
      <c r="P827" s="50">
        <v>0.34761982657103002</v>
      </c>
      <c r="Q827" s="77">
        <v>0.49473366090088794</v>
      </c>
      <c r="Y827">
        <v>13002.9559755636</v>
      </c>
      <c r="Z827">
        <v>146.17492910178001</v>
      </c>
      <c r="AA827">
        <v>28521.210610647999</v>
      </c>
      <c r="AB827">
        <v>650.33978276827099</v>
      </c>
      <c r="AC827">
        <v>129.803742474719</v>
      </c>
      <c r="AD827">
        <v>12.8473639951157</v>
      </c>
      <c r="AE827">
        <v>238373.709194489</v>
      </c>
      <c r="AF827">
        <v>8477.2434582113092</v>
      </c>
      <c r="AG827">
        <v>6.4593968814849996</v>
      </c>
      <c r="AH827">
        <v>0.31732842274253698</v>
      </c>
      <c r="AI827">
        <v>511.82649929493999</v>
      </c>
      <c r="AJ827">
        <v>30.169159330407201</v>
      </c>
      <c r="AK827">
        <v>28.3856286177848</v>
      </c>
      <c r="AL827">
        <v>8.0938069746642007</v>
      </c>
      <c r="AM827">
        <v>1.9256773996346299</v>
      </c>
      <c r="AN827">
        <v>0.13061498569883101</v>
      </c>
      <c r="AO827">
        <v>1.9542285003026401</v>
      </c>
      <c r="AP827">
        <v>0.20377402282100901</v>
      </c>
      <c r="AQ827">
        <v>1.2389172207713499</v>
      </c>
      <c r="AR827">
        <v>9.7380481187435003E-2</v>
      </c>
      <c r="AS827">
        <v>48.954985757344801</v>
      </c>
      <c r="AT827">
        <v>0.57477383728018205</v>
      </c>
      <c r="AU827">
        <v>5.2359494681143399</v>
      </c>
      <c r="AV827">
        <v>7.3774119617654996E-2</v>
      </c>
      <c r="AW827">
        <v>0.66396837473177595</v>
      </c>
      <c r="AX827">
        <v>0.187354237018139</v>
      </c>
    </row>
    <row r="828" spans="1:50" x14ac:dyDescent="0.25">
      <c r="A828" t="s">
        <v>1506</v>
      </c>
      <c r="B828">
        <v>1093.4271615698599</v>
      </c>
      <c r="C828">
        <v>5360.0350682687604</v>
      </c>
      <c r="D828" s="63">
        <v>0.80491814826060804</v>
      </c>
      <c r="E828">
        <v>0.21945021475829601</v>
      </c>
      <c r="F828" s="31">
        <f t="shared" si="68"/>
        <v>0.82703752711533063</v>
      </c>
      <c r="G828" s="31">
        <f t="shared" si="69"/>
        <v>0.21945021475829601</v>
      </c>
      <c r="H828">
        <v>0.29425637586095099</v>
      </c>
      <c r="I828">
        <v>2.1064422490027001E-2</v>
      </c>
      <c r="J828" s="64">
        <v>0.26256654184566164</v>
      </c>
      <c r="K828" s="63">
        <v>2.7416863121852102</v>
      </c>
      <c r="L828">
        <v>0.64359414909608004</v>
      </c>
      <c r="M828" s="32">
        <f t="shared" si="70"/>
        <v>2.8170286291289663</v>
      </c>
      <c r="N828" s="92">
        <f t="shared" si="71"/>
        <v>0.64359414909608004</v>
      </c>
      <c r="O828" s="50">
        <v>3.4003549789892098</v>
      </c>
      <c r="P828" s="50">
        <v>0.186090459058602</v>
      </c>
      <c r="Q828" s="77">
        <v>0.23313395232591125</v>
      </c>
      <c r="Y828">
        <v>17612.498938946399</v>
      </c>
      <c r="Z828">
        <v>205.651900608593</v>
      </c>
      <c r="AA828">
        <v>27941.512646569401</v>
      </c>
      <c r="AB828">
        <v>1613.0991584954199</v>
      </c>
      <c r="AC828">
        <v>65.252802749361507</v>
      </c>
      <c r="AD828">
        <v>9.2771269094853395</v>
      </c>
      <c r="AE828">
        <v>232118.050226566</v>
      </c>
      <c r="AF828">
        <v>11795.113769955</v>
      </c>
      <c r="AG828">
        <v>10.464550935230299</v>
      </c>
      <c r="AH828">
        <v>1.72387419095023</v>
      </c>
      <c r="AI828">
        <v>420.38576390293099</v>
      </c>
      <c r="AJ828">
        <v>38.1130146889667</v>
      </c>
      <c r="AK828">
        <v>27.461835211061501</v>
      </c>
      <c r="AL828">
        <v>8.4234729934272696</v>
      </c>
      <c r="AM828">
        <v>5.6758864201190402</v>
      </c>
      <c r="AN828">
        <v>0.95404444753010098</v>
      </c>
      <c r="AO828">
        <v>6.1016383466451796</v>
      </c>
      <c r="AP828">
        <v>1.0223865942205399</v>
      </c>
      <c r="AQ828">
        <v>3.0911422308470899</v>
      </c>
      <c r="AR828">
        <v>0.427981880919584</v>
      </c>
      <c r="AS828">
        <v>37.858691590262502</v>
      </c>
      <c r="AT828">
        <v>0.50171363126318802</v>
      </c>
      <c r="AU828">
        <v>4.2620649782050597</v>
      </c>
      <c r="AV828">
        <v>5.6479419719980002E-2</v>
      </c>
      <c r="AW828">
        <v>0.71992460177040196</v>
      </c>
      <c r="AX828">
        <v>0.22141348663436999</v>
      </c>
    </row>
    <row r="829" spans="1:50" x14ac:dyDescent="0.25">
      <c r="A829" t="s">
        <v>1507</v>
      </c>
      <c r="B829">
        <v>385.03880613034198</v>
      </c>
      <c r="C829">
        <v>1790.64836505481</v>
      </c>
      <c r="D829" s="63">
        <v>2.20261109478108</v>
      </c>
      <c r="E829">
        <v>0.34932444117163702</v>
      </c>
      <c r="F829" s="31">
        <f t="shared" si="68"/>
        <v>2.2631394719587608</v>
      </c>
      <c r="G829" s="31">
        <f t="shared" si="69"/>
        <v>0.34932444117163702</v>
      </c>
      <c r="H829">
        <v>0.31276646670438502</v>
      </c>
      <c r="I829">
        <v>2.8165950101398E-2</v>
      </c>
      <c r="J829" s="64">
        <v>0.56782311927302298</v>
      </c>
      <c r="K829" s="63">
        <v>7.0337352637235702</v>
      </c>
      <c r="L829">
        <v>1.0540712175014499</v>
      </c>
      <c r="M829" s="32">
        <f t="shared" si="70"/>
        <v>7.2270243023647405</v>
      </c>
      <c r="N829" s="92">
        <f t="shared" si="71"/>
        <v>1.0540712175014499</v>
      </c>
      <c r="O829" s="50">
        <v>3.1909975180333401</v>
      </c>
      <c r="P829" s="50">
        <v>0.240048024870606</v>
      </c>
      <c r="Q829" s="77">
        <v>0.50198152564795406</v>
      </c>
      <c r="Y829">
        <v>17079.857253090398</v>
      </c>
      <c r="Z829">
        <v>192.128864354641</v>
      </c>
      <c r="AA829">
        <v>23004.5354891233</v>
      </c>
      <c r="AB829">
        <v>670.29040657730798</v>
      </c>
      <c r="AC829">
        <v>27.954678812279599</v>
      </c>
      <c r="AD829">
        <v>2.3904685809583599</v>
      </c>
      <c r="AE829">
        <v>234891.35353019001</v>
      </c>
      <c r="AF829">
        <v>11930.7403800549</v>
      </c>
      <c r="AG829">
        <v>5.5988498014100001</v>
      </c>
      <c r="AH829">
        <v>0.423021950422168</v>
      </c>
      <c r="AI829">
        <v>360.64158569266499</v>
      </c>
      <c r="AJ829">
        <v>32.539226049822503</v>
      </c>
      <c r="AK829">
        <v>9.2378475405999296</v>
      </c>
      <c r="AL829">
        <v>3.3782872184235799</v>
      </c>
      <c r="AM829">
        <v>9.5936058400272994</v>
      </c>
      <c r="AN829">
        <v>2.6409177631883902</v>
      </c>
      <c r="AO829">
        <v>5.2360281069809398</v>
      </c>
      <c r="AP829">
        <v>1.09804593354288</v>
      </c>
      <c r="AQ829">
        <v>1.95445519763715</v>
      </c>
      <c r="AR829">
        <v>0.19950549932685399</v>
      </c>
      <c r="AS829">
        <v>32.477732070805203</v>
      </c>
      <c r="AT829">
        <v>0.45679030314894098</v>
      </c>
      <c r="AU829">
        <v>3.6615924806217</v>
      </c>
      <c r="AV829">
        <v>5.5880238071830998E-2</v>
      </c>
      <c r="AW829">
        <v>0.227373008608204</v>
      </c>
      <c r="AX829">
        <v>0.10111454778946</v>
      </c>
    </row>
    <row r="830" spans="1:50" x14ac:dyDescent="0.25">
      <c r="A830" t="s">
        <v>1508</v>
      </c>
      <c r="B830">
        <v>4146.3390901551402</v>
      </c>
      <c r="C830">
        <v>20853.520718591</v>
      </c>
      <c r="D830" s="63">
        <v>0.1865090733642</v>
      </c>
      <c r="E830">
        <v>4.1825276351826E-2</v>
      </c>
      <c r="F830" s="31">
        <f t="shared" si="68"/>
        <v>0.19163439556311046</v>
      </c>
      <c r="G830" s="31">
        <f t="shared" si="69"/>
        <v>4.1825276351826E-2</v>
      </c>
      <c r="H830">
        <v>0.28364383876966198</v>
      </c>
      <c r="I830">
        <v>2.2735526135109999E-2</v>
      </c>
      <c r="J830" s="64">
        <v>0.35743148028764488</v>
      </c>
      <c r="K830" s="63">
        <v>0.65794340634034598</v>
      </c>
      <c r="L830">
        <v>0.13968165277865599</v>
      </c>
      <c r="M830" s="32">
        <f t="shared" si="70"/>
        <v>0.67602387762957938</v>
      </c>
      <c r="N830" s="92">
        <f t="shared" si="71"/>
        <v>0.13968165277865599</v>
      </c>
      <c r="O830" s="50">
        <v>3.5265168479214002</v>
      </c>
      <c r="P830" s="50">
        <v>0.21771058039701499</v>
      </c>
      <c r="Q830" s="77">
        <v>0.2907921954501444</v>
      </c>
      <c r="Y830">
        <v>17866.477822262601</v>
      </c>
      <c r="Z830">
        <v>200.97744630667799</v>
      </c>
      <c r="AA830">
        <v>21364.604009536401</v>
      </c>
      <c r="AB830">
        <v>482.39186307542599</v>
      </c>
      <c r="AC830">
        <v>36.8949693535709</v>
      </c>
      <c r="AD830">
        <v>3.62864116828744</v>
      </c>
      <c r="AE830">
        <v>232969.37200636399</v>
      </c>
      <c r="AF830">
        <v>11836.2099409618</v>
      </c>
      <c r="AG830">
        <v>4.3930260616055499</v>
      </c>
      <c r="AH830">
        <v>8.8085775840979999E-2</v>
      </c>
      <c r="AI830">
        <v>408.33168976591099</v>
      </c>
      <c r="AJ830">
        <v>36.867503287392502</v>
      </c>
      <c r="AK830">
        <v>107.00324069758599</v>
      </c>
      <c r="AL830">
        <v>41.177449486667498</v>
      </c>
      <c r="AM830">
        <v>2.0643444023381399</v>
      </c>
      <c r="AN830">
        <v>0.102835471955996</v>
      </c>
      <c r="AO830">
        <v>1.7832331214205099</v>
      </c>
      <c r="AP830">
        <v>7.3235617006669002E-2</v>
      </c>
      <c r="AQ830">
        <v>1.45651712444687</v>
      </c>
      <c r="AR830">
        <v>6.5078178465367995E-2</v>
      </c>
      <c r="AS830">
        <v>30.609126564651401</v>
      </c>
      <c r="AT830">
        <v>0.409783690201664</v>
      </c>
      <c r="AU830">
        <v>3.38346958918412</v>
      </c>
      <c r="AV830">
        <v>4.6991361759623998E-2</v>
      </c>
      <c r="AW830">
        <v>2.4937870317701698</v>
      </c>
      <c r="AX830">
        <v>0.94623708669272499</v>
      </c>
    </row>
    <row r="831" spans="1:50" x14ac:dyDescent="0.25">
      <c r="A831" t="s">
        <v>1509</v>
      </c>
      <c r="B831">
        <v>130.641809319712</v>
      </c>
      <c r="C831">
        <v>552.34345322747902</v>
      </c>
      <c r="D831" s="63">
        <v>5.8039703174517001</v>
      </c>
      <c r="E831">
        <v>0.69954030284757696</v>
      </c>
      <c r="F831" s="31">
        <f t="shared" si="68"/>
        <v>5.9634650668131144</v>
      </c>
      <c r="G831" s="31">
        <f t="shared" si="69"/>
        <v>0.69954030284757696</v>
      </c>
      <c r="H831">
        <v>0.34623280021284603</v>
      </c>
      <c r="I831">
        <v>2.8258122287451001E-2</v>
      </c>
      <c r="J831" s="64">
        <v>0.67715413380809453</v>
      </c>
      <c r="K831" s="63">
        <v>16.673439558075899</v>
      </c>
      <c r="L831">
        <v>1.9176753808039599</v>
      </c>
      <c r="M831" s="32">
        <f t="shared" si="70"/>
        <v>17.13163040293804</v>
      </c>
      <c r="N831" s="92">
        <f t="shared" si="71"/>
        <v>1.9176753808039599</v>
      </c>
      <c r="O831" s="50">
        <v>2.8985773168622799</v>
      </c>
      <c r="P831" s="50">
        <v>0.202842895569223</v>
      </c>
      <c r="Q831" s="77">
        <v>0.60845017299090531</v>
      </c>
      <c r="Y831">
        <v>17490.705239832299</v>
      </c>
      <c r="Z831">
        <v>196.75043442665199</v>
      </c>
      <c r="AA831">
        <v>20592.664413092902</v>
      </c>
      <c r="AB831">
        <v>653.75091678392903</v>
      </c>
      <c r="AC831">
        <v>1230.39344769438</v>
      </c>
      <c r="AD831">
        <v>140.27837176417901</v>
      </c>
      <c r="AE831">
        <v>224944.215767157</v>
      </c>
      <c r="AF831">
        <v>11449.491916512799</v>
      </c>
      <c r="AG831">
        <v>15.9635366788519</v>
      </c>
      <c r="AH831">
        <v>0.77718205964082399</v>
      </c>
      <c r="AI831">
        <v>203.60758699341901</v>
      </c>
      <c r="AJ831">
        <v>19.4344453991094</v>
      </c>
      <c r="AK831">
        <v>3.4263530292005902</v>
      </c>
      <c r="AL831">
        <v>0.616175701925472</v>
      </c>
      <c r="AM831">
        <v>2.49145222547136</v>
      </c>
      <c r="AN831">
        <v>0.178386403280935</v>
      </c>
      <c r="AO831">
        <v>2.0147135166888499</v>
      </c>
      <c r="AP831">
        <v>0.14557454611267001</v>
      </c>
      <c r="AQ831">
        <v>1.0368460401625299</v>
      </c>
      <c r="AR831">
        <v>8.4915919220987998E-2</v>
      </c>
      <c r="AS831">
        <v>26.144262666332899</v>
      </c>
      <c r="AT831">
        <v>0.47462681276956997</v>
      </c>
      <c r="AU831">
        <v>3.4914819591053199</v>
      </c>
      <c r="AV831">
        <v>6.3593392290900996E-2</v>
      </c>
      <c r="AW831">
        <v>8.328360839184E-2</v>
      </c>
      <c r="AX831">
        <v>1.4323034039173E-2</v>
      </c>
    </row>
    <row r="832" spans="1:50" x14ac:dyDescent="0.25">
      <c r="A832" t="s">
        <v>1510</v>
      </c>
      <c r="B832">
        <v>90.042162339239496</v>
      </c>
      <c r="C832">
        <v>245.56378737845699</v>
      </c>
      <c r="D832" s="63">
        <v>14.8921187739552</v>
      </c>
      <c r="E832">
        <v>0.76518190491007099</v>
      </c>
      <c r="F832" s="31">
        <f t="shared" si="68"/>
        <v>15.30135841878427</v>
      </c>
      <c r="G832" s="31">
        <f t="shared" si="69"/>
        <v>0.76518190491007099</v>
      </c>
      <c r="H832">
        <v>0.53297604074620397</v>
      </c>
      <c r="I832">
        <v>4.3216630995320998E-2</v>
      </c>
      <c r="J832" s="64">
        <v>0.633672672473506</v>
      </c>
      <c r="K832" s="63">
        <v>27.9295782701899</v>
      </c>
      <c r="L832">
        <v>1.85917525369659</v>
      </c>
      <c r="M832" s="32">
        <f t="shared" si="70"/>
        <v>28.697090997224279</v>
      </c>
      <c r="N832" s="92">
        <f t="shared" si="71"/>
        <v>1.85917525369659</v>
      </c>
      <c r="O832" s="50">
        <v>1.8792576292532801</v>
      </c>
      <c r="P832" s="50">
        <v>0.14527392799630401</v>
      </c>
      <c r="Q832" s="77">
        <v>0.86110199374587815</v>
      </c>
      <c r="Y832">
        <v>18284.078762441699</v>
      </c>
      <c r="Z832">
        <v>208.32680052837199</v>
      </c>
      <c r="AA832">
        <v>49920.861363862401</v>
      </c>
      <c r="AB832">
        <v>1194.9326005441901</v>
      </c>
      <c r="AC832">
        <v>2022.98176224093</v>
      </c>
      <c r="AD832">
        <v>406.512934792512</v>
      </c>
      <c r="AE832">
        <v>237777.258590429</v>
      </c>
      <c r="AF832">
        <v>12098.2895935079</v>
      </c>
      <c r="AG832">
        <v>53.209067338845102</v>
      </c>
      <c r="AH832">
        <v>0.99238235043400402</v>
      </c>
      <c r="AI832">
        <v>394.23270139099498</v>
      </c>
      <c r="AJ832">
        <v>35.883974338611303</v>
      </c>
      <c r="AK832">
        <v>2.1886964671265798</v>
      </c>
      <c r="AL832">
        <v>0.216670297882566</v>
      </c>
      <c r="AM832">
        <v>23.6610728965567</v>
      </c>
      <c r="AN832">
        <v>0.96358330629121003</v>
      </c>
      <c r="AO832">
        <v>25.470235110692201</v>
      </c>
      <c r="AP832">
        <v>0.92216757893086698</v>
      </c>
      <c r="AQ832">
        <v>10.595920939600701</v>
      </c>
      <c r="AR832">
        <v>0.415197207580626</v>
      </c>
      <c r="AS832">
        <v>30.074978555878801</v>
      </c>
      <c r="AT832">
        <v>0.41730732850058799</v>
      </c>
      <c r="AU832">
        <v>3.3668069171576298</v>
      </c>
      <c r="AV832">
        <v>4.6491329658668E-2</v>
      </c>
      <c r="AW832">
        <v>3.0791098126558E-2</v>
      </c>
      <c r="AX832">
        <v>2.2253971715400001E-3</v>
      </c>
    </row>
    <row r="833" spans="1:50" x14ac:dyDescent="0.25">
      <c r="A833" t="s">
        <v>1511</v>
      </c>
      <c r="B833">
        <v>14549.457655455501</v>
      </c>
      <c r="C833">
        <v>76698.861614391906</v>
      </c>
      <c r="D833" s="65">
        <v>5.2891891603782E-2</v>
      </c>
      <c r="E833" s="20">
        <v>1.3297688121842E-2</v>
      </c>
      <c r="F833" s="72">
        <f t="shared" si="68"/>
        <v>5.434537577637167E-2</v>
      </c>
      <c r="G833" s="72">
        <f t="shared" si="69"/>
        <v>1.3297688121842E-2</v>
      </c>
      <c r="H833" s="20">
        <v>0.28125859245243201</v>
      </c>
      <c r="I833" s="20">
        <v>4.2173703827320004E-3</v>
      </c>
      <c r="J833" s="66">
        <v>5.9641547169331691E-2</v>
      </c>
      <c r="K833" s="65">
        <v>0.188023247282053</v>
      </c>
      <c r="L833" s="20">
        <v>4.6236992490969998E-2</v>
      </c>
      <c r="M833" s="78">
        <f t="shared" si="70"/>
        <v>0.19319017940939323</v>
      </c>
      <c r="N833" s="90">
        <f t="shared" si="71"/>
        <v>4.6236992490969998E-2</v>
      </c>
      <c r="O833" s="23">
        <v>3.5563305368960698</v>
      </c>
      <c r="P833" s="23">
        <v>4.8816663688114E-2</v>
      </c>
      <c r="Q833" s="79">
        <v>5.5819757755382372E-2</v>
      </c>
      <c r="Y833">
        <v>20631.8432883893</v>
      </c>
      <c r="Z833">
        <v>371.97246418870799</v>
      </c>
      <c r="AA833">
        <v>20267.244665573598</v>
      </c>
      <c r="AB833">
        <v>625.74318545488404</v>
      </c>
      <c r="AC833">
        <v>185.621835488578</v>
      </c>
      <c r="AD833">
        <v>14.126388418540101</v>
      </c>
      <c r="AE833">
        <v>216848.63929772901</v>
      </c>
      <c r="AF833">
        <v>11025.108674011901</v>
      </c>
      <c r="AG833">
        <v>40.938123238207602</v>
      </c>
      <c r="AH833">
        <v>1.55697134070597</v>
      </c>
      <c r="AI833">
        <v>272.587045352703</v>
      </c>
      <c r="AJ833">
        <v>25.122911298195799</v>
      </c>
      <c r="AK833">
        <v>335.60688939102499</v>
      </c>
      <c r="AL833">
        <v>126.18679280587401</v>
      </c>
      <c r="AM833">
        <v>7.6400530894991903</v>
      </c>
      <c r="AN833">
        <v>0.34774490691314303</v>
      </c>
      <c r="AO833">
        <v>5.5877073681156499</v>
      </c>
      <c r="AP833">
        <v>0.18950484633804901</v>
      </c>
      <c r="AQ833">
        <v>2.1257995153868401</v>
      </c>
      <c r="AR833">
        <v>0.10671285117743499</v>
      </c>
      <c r="AS833">
        <v>27.821766645438899</v>
      </c>
      <c r="AT833">
        <v>0.43895066868867799</v>
      </c>
      <c r="AU833">
        <v>3.4848268919447101</v>
      </c>
      <c r="AV833">
        <v>6.8160048933596007E-2</v>
      </c>
      <c r="AW833">
        <v>9.3091669963308306</v>
      </c>
      <c r="AX833">
        <v>3.3635845188051698</v>
      </c>
    </row>
  </sheetData>
  <sortState ref="A320:BC336">
    <sortCondition ref="A320:A336"/>
  </sortState>
  <mergeCells count="70">
    <mergeCell ref="T657:U657"/>
    <mergeCell ref="D657:E657"/>
    <mergeCell ref="F657:G657"/>
    <mergeCell ref="K657:L657"/>
    <mergeCell ref="M657:N657"/>
    <mergeCell ref="R657:S657"/>
    <mergeCell ref="T561:U561"/>
    <mergeCell ref="D633:E633"/>
    <mergeCell ref="F633:G633"/>
    <mergeCell ref="K633:L633"/>
    <mergeCell ref="M633:N633"/>
    <mergeCell ref="R633:S633"/>
    <mergeCell ref="T633:U633"/>
    <mergeCell ref="D561:E561"/>
    <mergeCell ref="F561:G561"/>
    <mergeCell ref="K561:L561"/>
    <mergeCell ref="M561:N561"/>
    <mergeCell ref="R561:S561"/>
    <mergeCell ref="T437:U437"/>
    <mergeCell ref="D499:E499"/>
    <mergeCell ref="F499:G499"/>
    <mergeCell ref="K499:L499"/>
    <mergeCell ref="M499:N499"/>
    <mergeCell ref="R499:S499"/>
    <mergeCell ref="T499:U499"/>
    <mergeCell ref="D437:E437"/>
    <mergeCell ref="F437:G437"/>
    <mergeCell ref="K437:L437"/>
    <mergeCell ref="M437:N437"/>
    <mergeCell ref="R437:S437"/>
    <mergeCell ref="T267:U267"/>
    <mergeCell ref="D329:E329"/>
    <mergeCell ref="F329:G329"/>
    <mergeCell ref="K329:L329"/>
    <mergeCell ref="M329:N329"/>
    <mergeCell ref="R329:S329"/>
    <mergeCell ref="T329:U329"/>
    <mergeCell ref="D267:E267"/>
    <mergeCell ref="F267:G267"/>
    <mergeCell ref="K267:L267"/>
    <mergeCell ref="M267:N267"/>
    <mergeCell ref="R267:S267"/>
    <mergeCell ref="T203:U203"/>
    <mergeCell ref="D203:E203"/>
    <mergeCell ref="F203:G203"/>
    <mergeCell ref="K203:L203"/>
    <mergeCell ref="M203:N203"/>
    <mergeCell ref="R203:S203"/>
    <mergeCell ref="T100:U100"/>
    <mergeCell ref="D147:E147"/>
    <mergeCell ref="F147:G147"/>
    <mergeCell ref="K147:L147"/>
    <mergeCell ref="M147:N147"/>
    <mergeCell ref="D100:E100"/>
    <mergeCell ref="F100:G100"/>
    <mergeCell ref="K100:L100"/>
    <mergeCell ref="M100:N100"/>
    <mergeCell ref="R100:S100"/>
    <mergeCell ref="T1:X1"/>
    <mergeCell ref="D2:I2"/>
    <mergeCell ref="K2:Q2"/>
    <mergeCell ref="R2:X2"/>
    <mergeCell ref="D1:S1"/>
    <mergeCell ref="Y2:AN2"/>
    <mergeCell ref="D3:E3"/>
    <mergeCell ref="F3:G3"/>
    <mergeCell ref="K3:L3"/>
    <mergeCell ref="M3:N3"/>
    <mergeCell ref="R3:S3"/>
    <mergeCell ref="T3:U3"/>
  </mergeCells>
  <conditionalFormatting sqref="H1:H2 H102:H146 H4:H99 H149:H202 H205:H266 H269:H328 H331:H436 H439:H498 H501:H560 H563:H632 H635:H656 H659:H1048576">
    <cfRule type="cellIs" dxfId="17" priority="17" operator="greaterThan">
      <formula>40</formula>
    </cfRule>
  </conditionalFormatting>
  <conditionalFormatting sqref="H101">
    <cfRule type="cellIs" dxfId="16" priority="16" operator="greaterThan">
      <formula>40</formula>
    </cfRule>
  </conditionalFormatting>
  <conditionalFormatting sqref="H148">
    <cfRule type="cellIs" dxfId="15" priority="14" operator="greaterThan">
      <formula>40</formula>
    </cfRule>
  </conditionalFormatting>
  <conditionalFormatting sqref="H204">
    <cfRule type="cellIs" dxfId="14" priority="13" operator="greaterThan">
      <formula>40</formula>
    </cfRule>
  </conditionalFormatting>
  <conditionalFormatting sqref="H268">
    <cfRule type="cellIs" dxfId="13" priority="12" operator="greaterThan">
      <formula>40</formula>
    </cfRule>
  </conditionalFormatting>
  <conditionalFormatting sqref="H330">
    <cfRule type="cellIs" dxfId="12" priority="11" operator="greaterThan">
      <formula>40</formula>
    </cfRule>
  </conditionalFormatting>
  <conditionalFormatting sqref="H438">
    <cfRule type="cellIs" dxfId="11" priority="10" operator="greaterThan">
      <formula>40</formula>
    </cfRule>
  </conditionalFormatting>
  <conditionalFormatting sqref="H500">
    <cfRule type="cellIs" dxfId="10" priority="9" operator="greaterThan">
      <formula>40</formula>
    </cfRule>
  </conditionalFormatting>
  <conditionalFormatting sqref="H562">
    <cfRule type="cellIs" dxfId="9" priority="8" operator="greaterThan">
      <formula>40</formula>
    </cfRule>
  </conditionalFormatting>
  <conditionalFormatting sqref="H634">
    <cfRule type="cellIs" dxfId="8" priority="7" operator="greaterThan">
      <formula>40</formula>
    </cfRule>
  </conditionalFormatting>
  <conditionalFormatting sqref="AK1:AK1048576">
    <cfRule type="cellIs" dxfId="7" priority="4" operator="greaterThan">
      <formula>100</formula>
    </cfRule>
    <cfRule type="cellIs" dxfId="6" priority="5" operator="greaterThan">
      <formula>500</formula>
    </cfRule>
  </conditionalFormatting>
  <conditionalFormatting sqref="AY1:AY1048576">
    <cfRule type="cellIs" dxfId="5" priority="3" operator="between">
      <formula>35</formula>
      <formula>40</formula>
    </cfRule>
  </conditionalFormatting>
  <conditionalFormatting sqref="AM1:AM1048576">
    <cfRule type="cellIs" dxfId="4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opLeftCell="A25" workbookViewId="0">
      <selection activeCell="R31" sqref="R31:R57"/>
    </sheetView>
  </sheetViews>
  <sheetFormatPr defaultRowHeight="15" x14ac:dyDescent="0.25"/>
  <cols>
    <col min="1" max="1" width="16" bestFit="1" customWidth="1"/>
  </cols>
  <sheetData>
    <row r="1" spans="1:29" ht="15.75" thickBot="1" x14ac:dyDescent="0.3">
      <c r="A1" s="5" t="s">
        <v>69</v>
      </c>
      <c r="B1" s="6">
        <v>1057</v>
      </c>
      <c r="C1" s="7">
        <v>9.3000000000000007</v>
      </c>
      <c r="D1" s="191" t="s">
        <v>70</v>
      </c>
      <c r="E1" s="191"/>
      <c r="F1" s="191"/>
      <c r="G1" s="191"/>
      <c r="H1" s="191"/>
      <c r="I1" s="191"/>
      <c r="J1" s="1"/>
      <c r="K1" s="191" t="s">
        <v>71</v>
      </c>
      <c r="L1" s="191"/>
      <c r="M1" s="191"/>
      <c r="N1" s="191"/>
      <c r="O1" s="191"/>
      <c r="P1" s="191"/>
      <c r="Q1" s="191"/>
    </row>
    <row r="2" spans="1:29" ht="15.75" thickBot="1" x14ac:dyDescent="0.3">
      <c r="A2" s="8" t="s">
        <v>74</v>
      </c>
      <c r="B2" s="9">
        <v>1029</v>
      </c>
      <c r="C2" s="10"/>
      <c r="D2" s="191" t="s">
        <v>75</v>
      </c>
      <c r="E2" s="191"/>
      <c r="F2" s="192" t="s">
        <v>76</v>
      </c>
      <c r="G2" s="192"/>
      <c r="H2" s="53"/>
      <c r="I2" s="53"/>
      <c r="J2" s="54"/>
      <c r="K2" s="191" t="s">
        <v>75</v>
      </c>
      <c r="L2" s="191"/>
      <c r="M2" s="193" t="s">
        <v>76</v>
      </c>
      <c r="N2" s="193"/>
      <c r="O2" s="51"/>
      <c r="P2" s="51"/>
      <c r="Q2" s="55"/>
    </row>
    <row r="3" spans="1:29" ht="17.25" x14ac:dyDescent="0.25">
      <c r="A3" s="14" t="s">
        <v>0</v>
      </c>
      <c r="B3" s="15" t="s">
        <v>77</v>
      </c>
      <c r="C3" s="16" t="s">
        <v>78</v>
      </c>
      <c r="D3" s="15" t="s">
        <v>79</v>
      </c>
      <c r="E3" s="15" t="s">
        <v>80</v>
      </c>
      <c r="F3" s="17" t="s">
        <v>81</v>
      </c>
      <c r="G3" s="17" t="s">
        <v>80</v>
      </c>
      <c r="H3" s="18" t="s">
        <v>82</v>
      </c>
      <c r="I3" s="18" t="s">
        <v>80</v>
      </c>
      <c r="J3" s="19" t="s">
        <v>83</v>
      </c>
      <c r="K3" s="15" t="s">
        <v>84</v>
      </c>
      <c r="L3" s="20" t="s">
        <v>80</v>
      </c>
      <c r="M3" s="21" t="s">
        <v>85</v>
      </c>
      <c r="N3" s="21" t="s">
        <v>80</v>
      </c>
      <c r="O3" s="22" t="s">
        <v>86</v>
      </c>
      <c r="P3" s="23" t="s">
        <v>80</v>
      </c>
      <c r="Q3" s="24" t="s">
        <v>83</v>
      </c>
    </row>
    <row r="4" spans="1:29" x14ac:dyDescent="0.25">
      <c r="A4" t="s">
        <v>95</v>
      </c>
      <c r="B4">
        <v>411.20730687148</v>
      </c>
      <c r="C4">
        <v>117.270238265218</v>
      </c>
      <c r="D4">
        <v>244.702850367331</v>
      </c>
      <c r="E4">
        <v>32.7721033278726</v>
      </c>
      <c r="F4" s="31">
        <f t="shared" ref="F4:F9" si="0">IF(ISNUMBER(D4),(D4*(EXP(B$1*0.00001867)-1)/(EXP(B$2*0.00001867)-1)),"&lt; DL")</f>
        <v>251.42735405233557</v>
      </c>
      <c r="G4" s="31">
        <f>E4/D4*F4</f>
        <v>33.67269001602444</v>
      </c>
      <c r="H4" s="52">
        <v>5.13860454211909</v>
      </c>
      <c r="I4" s="52">
        <v>0.68926246464127106</v>
      </c>
      <c r="J4" s="53">
        <v>0.99844892820108222</v>
      </c>
      <c r="K4">
        <v>47.236848105720803</v>
      </c>
      <c r="L4">
        <v>1.49285278373682</v>
      </c>
      <c r="M4" s="32">
        <f t="shared" ref="M4:M9" si="1">IF(ISNUMBER(K4),(K4*(EXP(B$1*0.00001867)-1)/(EXP(B$2*0.00001867)-1)),"&lt; DL")</f>
        <v>48.534930080156713</v>
      </c>
      <c r="N4" s="32">
        <f>L4/K4*M4</f>
        <v>1.5338768013579394</v>
      </c>
      <c r="O4" s="33">
        <v>0.19422619401219399</v>
      </c>
      <c r="P4" s="33">
        <v>3.0815924393475001E-2</v>
      </c>
      <c r="Q4" s="34">
        <v>0.19919052253499309</v>
      </c>
      <c r="X4" s="47"/>
    </row>
    <row r="5" spans="1:29" x14ac:dyDescent="0.25">
      <c r="A5" t="s">
        <v>96</v>
      </c>
      <c r="B5">
        <v>646.90371398330205</v>
      </c>
      <c r="C5">
        <v>211.52937691036399</v>
      </c>
      <c r="D5">
        <v>213.758455819792</v>
      </c>
      <c r="E5">
        <v>9.4803151555321392</v>
      </c>
      <c r="F5" s="31">
        <f t="shared" si="0"/>
        <v>219.63259877196165</v>
      </c>
      <c r="G5" s="31">
        <f t="shared" ref="G5:G57" si="2">E5/D5*F5</f>
        <v>9.7408369030421635</v>
      </c>
      <c r="H5" s="52">
        <v>4.4642966738313303</v>
      </c>
      <c r="I5" s="52">
        <v>0.23052494809277799</v>
      </c>
      <c r="J5" s="53">
        <v>0.85888414617704989</v>
      </c>
      <c r="K5">
        <v>47.662916058703402</v>
      </c>
      <c r="L5">
        <v>1.2192942932041699</v>
      </c>
      <c r="M5" s="32">
        <f t="shared" si="1"/>
        <v>48.972706501249071</v>
      </c>
      <c r="N5" s="32">
        <f t="shared" ref="N5:N57" si="3">L5/K5*M5</f>
        <v>1.2528008459698956</v>
      </c>
      <c r="O5" s="33">
        <v>0.223783979347977</v>
      </c>
      <c r="P5" s="33">
        <v>1.3387661407148E-2</v>
      </c>
      <c r="Q5" s="34">
        <v>0.42761428420787767</v>
      </c>
      <c r="V5" s="48"/>
      <c r="W5" s="47"/>
      <c r="Y5" s="47"/>
      <c r="AA5" s="47"/>
    </row>
    <row r="6" spans="1:29" x14ac:dyDescent="0.25">
      <c r="A6" t="s">
        <v>97</v>
      </c>
      <c r="B6">
        <v>467.959538731034</v>
      </c>
      <c r="C6">
        <v>103.803819878517</v>
      </c>
      <c r="D6">
        <v>317.38936547964499</v>
      </c>
      <c r="E6">
        <v>51.563770713404701</v>
      </c>
      <c r="F6" s="31">
        <f t="shared" si="0"/>
        <v>326.11131520170704</v>
      </c>
      <c r="G6" s="31">
        <f t="shared" si="2"/>
        <v>52.980757747493257</v>
      </c>
      <c r="H6" s="52">
        <v>6.6118141514379598</v>
      </c>
      <c r="I6" s="52">
        <v>1.1580948089879599</v>
      </c>
      <c r="J6" s="53">
        <v>0.92753182581121052</v>
      </c>
      <c r="K6">
        <v>47.958387821805402</v>
      </c>
      <c r="L6">
        <v>1.42829196785073</v>
      </c>
      <c r="M6" s="32">
        <f t="shared" si="1"/>
        <v>49.276297912147619</v>
      </c>
      <c r="N6" s="32">
        <f t="shared" si="3"/>
        <v>1.4675418359526216</v>
      </c>
      <c r="O6" s="33">
        <v>0.15126536448411201</v>
      </c>
      <c r="P6" s="33">
        <v>2.2848033326780998E-2</v>
      </c>
      <c r="Q6" s="34">
        <v>0.19717102455655916</v>
      </c>
    </row>
    <row r="7" spans="1:29" x14ac:dyDescent="0.25">
      <c r="A7" t="s">
        <v>98</v>
      </c>
      <c r="B7">
        <v>505.759454708384</v>
      </c>
      <c r="C7">
        <v>59.428977338978498</v>
      </c>
      <c r="D7">
        <v>618.71752947771404</v>
      </c>
      <c r="E7">
        <v>83.561160475008904</v>
      </c>
      <c r="F7" s="31">
        <f t="shared" si="0"/>
        <v>635.7200625528468</v>
      </c>
      <c r="G7" s="31">
        <f t="shared" si="2"/>
        <v>85.85744484886871</v>
      </c>
      <c r="H7" s="52">
        <v>12.4410840895252</v>
      </c>
      <c r="I7" s="52">
        <v>1.6983789065523001</v>
      </c>
      <c r="J7" s="53">
        <v>0.98931747467435882</v>
      </c>
      <c r="K7">
        <v>49.273228256149999</v>
      </c>
      <c r="L7">
        <v>2.0666001354077701</v>
      </c>
      <c r="M7" s="32">
        <f t="shared" si="1"/>
        <v>50.627270534297431</v>
      </c>
      <c r="N7" s="32">
        <f t="shared" si="3"/>
        <v>2.1233908928718512</v>
      </c>
      <c r="O7" s="33">
        <v>8.0555776978034996E-2</v>
      </c>
      <c r="P7" s="33">
        <v>1.2124364217614999E-2</v>
      </c>
      <c r="Q7" s="34">
        <v>0.27866546705250661</v>
      </c>
    </row>
    <row r="8" spans="1:29" x14ac:dyDescent="0.25">
      <c r="A8" t="s">
        <v>99</v>
      </c>
      <c r="B8">
        <v>288.15312527217702</v>
      </c>
      <c r="C8">
        <v>97.154300743399702</v>
      </c>
      <c r="D8">
        <v>207.88581928349601</v>
      </c>
      <c r="E8">
        <v>36.342929671421601</v>
      </c>
      <c r="F8" s="31">
        <f t="shared" si="0"/>
        <v>213.59858051914807</v>
      </c>
      <c r="G8" s="31">
        <f t="shared" si="2"/>
        <v>37.341643679584877</v>
      </c>
      <c r="H8" s="52">
        <v>4.3272697919251</v>
      </c>
      <c r="I8" s="52">
        <v>0.78439603661083301</v>
      </c>
      <c r="J8" s="53">
        <v>0.96443652741590857</v>
      </c>
      <c r="K8">
        <v>47.533315855368897</v>
      </c>
      <c r="L8">
        <v>1.78845241809231</v>
      </c>
      <c r="M8" s="32">
        <f t="shared" si="1"/>
        <v>48.839544847593935</v>
      </c>
      <c r="N8" s="32">
        <f t="shared" si="3"/>
        <v>1.8375995974482666</v>
      </c>
      <c r="O8" s="33">
        <v>0.23060116163649599</v>
      </c>
      <c r="P8" s="33">
        <v>4.3839991707262001E-2</v>
      </c>
      <c r="Q8" s="34">
        <v>0.19791117009841147</v>
      </c>
      <c r="V8" s="48"/>
      <c r="X8" s="47"/>
      <c r="Y8" s="47"/>
      <c r="Z8" s="47"/>
    </row>
    <row r="9" spans="1:29" x14ac:dyDescent="0.25">
      <c r="A9" t="s">
        <v>100</v>
      </c>
      <c r="B9">
        <v>355.65531552141999</v>
      </c>
      <c r="C9">
        <v>98.700515227815302</v>
      </c>
      <c r="D9">
        <v>242.77056314192399</v>
      </c>
      <c r="E9">
        <v>35.1575245761491</v>
      </c>
      <c r="F9" s="31">
        <f t="shared" si="0"/>
        <v>249.44196702630003</v>
      </c>
      <c r="G9" s="31">
        <f t="shared" si="2"/>
        <v>36.123663316311145</v>
      </c>
      <c r="H9" s="52">
        <v>5.2539018610384201</v>
      </c>
      <c r="I9" s="52">
        <v>0.807972402803254</v>
      </c>
      <c r="J9" s="53">
        <v>0.94168942261901301</v>
      </c>
      <c r="K9">
        <v>45.700929715157102</v>
      </c>
      <c r="L9">
        <v>1.5546641063187701</v>
      </c>
      <c r="M9" s="32">
        <f t="shared" si="1"/>
        <v>46.95680421689007</v>
      </c>
      <c r="N9" s="32">
        <f t="shared" si="3"/>
        <v>1.597386716603822</v>
      </c>
      <c r="O9" s="33">
        <v>0.18973999623801399</v>
      </c>
      <c r="P9" s="33">
        <v>2.8253804511436002E-2</v>
      </c>
      <c r="Q9" s="34">
        <v>0.2284512234774066</v>
      </c>
      <c r="U9" s="49"/>
      <c r="V9" s="49"/>
      <c r="W9" s="47"/>
      <c r="X9" s="47"/>
      <c r="Y9" s="47"/>
      <c r="Z9" s="47"/>
      <c r="AA9" s="47"/>
      <c r="AB9" s="47"/>
      <c r="AC9" s="49"/>
    </row>
    <row r="10" spans="1:29" x14ac:dyDescent="0.25">
      <c r="A10" t="s">
        <v>101</v>
      </c>
      <c r="B10">
        <v>319.992168797511</v>
      </c>
      <c r="C10">
        <v>101.459550511305</v>
      </c>
      <c r="D10">
        <v>218.80903511677801</v>
      </c>
      <c r="E10">
        <v>31.7411676103684</v>
      </c>
      <c r="F10" s="31">
        <f t="shared" ref="F10:F30" si="4">IF(ISNUMBER(D10),(D10*(EXP(B$1*0.00001867)-1)/(EXP(B$2*0.00001867)-1)),"&lt; DL")</f>
        <v>224.82196941953063</v>
      </c>
      <c r="G10" s="31">
        <f t="shared" si="2"/>
        <v>32.613423892801819</v>
      </c>
      <c r="H10" s="52">
        <v>4.5793922893108201</v>
      </c>
      <c r="I10" s="52">
        <v>0.65067178181174001</v>
      </c>
      <c r="J10" s="53">
        <v>0.97948203945659185</v>
      </c>
      <c r="K10">
        <v>47.454129607759</v>
      </c>
      <c r="L10">
        <v>1.75447316071292</v>
      </c>
      <c r="M10" s="32">
        <f t="shared" ref="M10:M30" si="5">IF(ISNUMBER(K10),(K10*(EXP(B$1*0.00001867)-1)/(EXP(B$2*0.00001867)-1)),"&lt; DL")</f>
        <v>48.75818253945571</v>
      </c>
      <c r="N10" s="32">
        <f t="shared" si="3"/>
        <v>1.8026865804452417</v>
      </c>
      <c r="O10" s="50">
        <v>0.21796532024695101</v>
      </c>
      <c r="P10" s="50">
        <v>3.8685746658929002E-2</v>
      </c>
      <c r="Q10" s="50">
        <v>0.2083095272638851</v>
      </c>
    </row>
    <row r="11" spans="1:29" x14ac:dyDescent="0.25">
      <c r="A11" t="s">
        <v>102</v>
      </c>
      <c r="B11">
        <v>641.07004710726505</v>
      </c>
      <c r="C11">
        <v>119.669064515605</v>
      </c>
      <c r="D11">
        <v>381.70359922108003</v>
      </c>
      <c r="E11">
        <v>31.409898032407501</v>
      </c>
      <c r="F11" s="31">
        <f t="shared" si="4"/>
        <v>392.19292231514532</v>
      </c>
      <c r="G11" s="31">
        <f t="shared" si="2"/>
        <v>32.273050932945758</v>
      </c>
      <c r="H11" s="52">
        <v>7.8110128928951896</v>
      </c>
      <c r="I11" s="52">
        <v>0.63137677925052504</v>
      </c>
      <c r="J11" s="53">
        <v>0.98229284188707999</v>
      </c>
      <c r="K11">
        <v>49.090403453306003</v>
      </c>
      <c r="L11">
        <v>1.2637767635780099</v>
      </c>
      <c r="M11" s="32">
        <f t="shared" si="5"/>
        <v>50.439421654052666</v>
      </c>
      <c r="N11" s="32">
        <f t="shared" si="3"/>
        <v>1.2985057072374173</v>
      </c>
      <c r="O11" s="50">
        <v>0.12795880897255801</v>
      </c>
      <c r="P11" s="50">
        <v>9.9676731988209994E-3</v>
      </c>
      <c r="Q11" s="50">
        <v>0.33048379029535935</v>
      </c>
    </row>
    <row r="12" spans="1:29" x14ac:dyDescent="0.25">
      <c r="A12" t="s">
        <v>103</v>
      </c>
      <c r="B12">
        <v>415.61740979666598</v>
      </c>
      <c r="C12">
        <v>104.090975999286</v>
      </c>
      <c r="D12">
        <v>276.73156196280701</v>
      </c>
      <c r="E12">
        <v>51.508993122034703</v>
      </c>
      <c r="F12" s="31">
        <f t="shared" si="4"/>
        <v>284.33622372045528</v>
      </c>
      <c r="G12" s="31">
        <f t="shared" si="2"/>
        <v>52.924474852386631</v>
      </c>
      <c r="H12" s="52">
        <v>5.8195458075990896</v>
      </c>
      <c r="I12" s="52">
        <v>1.06517344216206</v>
      </c>
      <c r="J12" s="53">
        <v>0.98334717061883137</v>
      </c>
      <c r="K12">
        <v>47.347829656919998</v>
      </c>
      <c r="L12">
        <v>1.62112955003756</v>
      </c>
      <c r="M12" s="32">
        <f t="shared" si="5"/>
        <v>48.648961435838714</v>
      </c>
      <c r="N12" s="32">
        <f t="shared" si="3"/>
        <v>1.6656786495545173</v>
      </c>
      <c r="O12" s="50">
        <v>0.171042815638908</v>
      </c>
      <c r="P12" s="50">
        <v>3.6659557910507998E-2</v>
      </c>
      <c r="Q12" s="50">
        <v>0.15974793741123613</v>
      </c>
    </row>
    <row r="13" spans="1:29" x14ac:dyDescent="0.25">
      <c r="A13" t="s">
        <v>104</v>
      </c>
      <c r="B13">
        <v>532.57024166977806</v>
      </c>
      <c r="C13">
        <v>120.54002189843401</v>
      </c>
      <c r="D13">
        <v>303.91012159799402</v>
      </c>
      <c r="E13">
        <v>45.336380223940402</v>
      </c>
      <c r="F13" s="31">
        <f t="shared" si="4"/>
        <v>312.26165787772317</v>
      </c>
      <c r="G13" s="31">
        <f t="shared" si="2"/>
        <v>46.582236802329305</v>
      </c>
      <c r="H13" s="52">
        <v>6.4776534559552097</v>
      </c>
      <c r="I13" s="52">
        <v>0.95310480549718002</v>
      </c>
      <c r="J13" s="53">
        <v>0.98632779390236291</v>
      </c>
      <c r="K13">
        <v>46.986488094085097</v>
      </c>
      <c r="L13">
        <v>1.3152277130384999</v>
      </c>
      <c r="M13" s="32">
        <f t="shared" si="5"/>
        <v>48.277690104440921</v>
      </c>
      <c r="N13" s="32">
        <f t="shared" si="3"/>
        <v>1.3513705433719887</v>
      </c>
      <c r="O13" s="50">
        <v>0.15407764018842701</v>
      </c>
      <c r="P13" s="50">
        <v>2.5824082139955001E-2</v>
      </c>
      <c r="Q13" s="50">
        <v>0.16701008202562953</v>
      </c>
    </row>
    <row r="14" spans="1:29" x14ac:dyDescent="0.25">
      <c r="A14" t="s">
        <v>95</v>
      </c>
      <c r="B14">
        <v>277.88610205181698</v>
      </c>
      <c r="C14">
        <v>295.644769932386</v>
      </c>
      <c r="D14">
        <v>53.127781723530198</v>
      </c>
      <c r="E14">
        <v>1.98721041643554</v>
      </c>
      <c r="F14" s="31">
        <f t="shared" si="4"/>
        <v>54.587748223469646</v>
      </c>
      <c r="G14" s="31">
        <f t="shared" si="2"/>
        <v>2.041819521920583</v>
      </c>
      <c r="H14" s="52">
        <v>1.3636221745857899</v>
      </c>
      <c r="I14" s="52">
        <v>7.1655298455690006E-2</v>
      </c>
      <c r="J14" s="52">
        <v>0.71181628185431267</v>
      </c>
      <c r="K14">
        <v>39.026901752442001</v>
      </c>
      <c r="L14">
        <v>1.5351265864139501</v>
      </c>
      <c r="M14" s="32">
        <f t="shared" si="5"/>
        <v>40.099372074118499</v>
      </c>
      <c r="N14" s="32">
        <f t="shared" si="3"/>
        <v>1.5773123001144362</v>
      </c>
      <c r="O14" s="50">
        <v>0.73225527081111297</v>
      </c>
      <c r="P14" s="50">
        <v>3.8494927035696E-2</v>
      </c>
      <c r="Q14" s="50">
        <v>0.74823690291745548</v>
      </c>
    </row>
    <row r="15" spans="1:29" x14ac:dyDescent="0.25">
      <c r="A15" t="s">
        <v>96</v>
      </c>
      <c r="B15">
        <v>578.77498775639003</v>
      </c>
      <c r="C15">
        <v>794.21959963388997</v>
      </c>
      <c r="D15">
        <v>38.064069696718498</v>
      </c>
      <c r="E15">
        <v>0.87623392718992998</v>
      </c>
      <c r="F15" s="31">
        <f t="shared" si="4"/>
        <v>39.110081120605145</v>
      </c>
      <c r="G15" s="31">
        <f t="shared" si="2"/>
        <v>0.90031308386288922</v>
      </c>
      <c r="H15" s="52">
        <v>1.0596088473141501</v>
      </c>
      <c r="I15" s="52">
        <v>4.4729991007462E-2</v>
      </c>
      <c r="J15" s="52">
        <v>0.54532023076520697</v>
      </c>
      <c r="K15">
        <v>35.974766225466503</v>
      </c>
      <c r="L15">
        <v>0.95894486731958395</v>
      </c>
      <c r="M15" s="32">
        <f t="shared" si="5"/>
        <v>36.96336299778519</v>
      </c>
      <c r="N15" s="32">
        <f t="shared" si="3"/>
        <v>0.98529694407033197</v>
      </c>
      <c r="O15" s="50">
        <v>0.94614976784892801</v>
      </c>
      <c r="P15" s="50">
        <v>3.7413613521626997E-2</v>
      </c>
      <c r="Q15" s="50">
        <v>0.67410242575359647</v>
      </c>
    </row>
    <row r="16" spans="1:29" x14ac:dyDescent="0.25">
      <c r="A16" t="s">
        <v>105</v>
      </c>
      <c r="B16">
        <v>432.57300098583198</v>
      </c>
      <c r="C16">
        <v>708.15014829146901</v>
      </c>
      <c r="D16">
        <v>29.3637566031347</v>
      </c>
      <c r="E16">
        <v>0.71473476530242597</v>
      </c>
      <c r="F16" s="31">
        <f t="shared" si="4"/>
        <v>30.170680957252149</v>
      </c>
      <c r="G16" s="31">
        <f t="shared" si="2"/>
        <v>0.7343758792324937</v>
      </c>
      <c r="H16" s="52">
        <v>0.88746194951568502</v>
      </c>
      <c r="I16" s="52">
        <v>3.4022933636020998E-2</v>
      </c>
      <c r="J16" s="52">
        <v>0.63490869534867012</v>
      </c>
      <c r="K16">
        <v>33.0587704117792</v>
      </c>
      <c r="L16">
        <v>1.01410679621646</v>
      </c>
      <c r="M16" s="32">
        <f t="shared" si="5"/>
        <v>33.967234792647758</v>
      </c>
      <c r="N16" s="32">
        <f t="shared" si="3"/>
        <v>1.041974738408016</v>
      </c>
      <c r="O16" s="50">
        <v>1.1275947958263</v>
      </c>
      <c r="P16" s="50">
        <v>4.3209708561770997E-2</v>
      </c>
      <c r="Q16" s="50">
        <v>0.80051361465338655</v>
      </c>
    </row>
    <row r="17" spans="1:19" x14ac:dyDescent="0.25">
      <c r="A17" t="s">
        <v>106</v>
      </c>
      <c r="B17">
        <v>181.51112904255399</v>
      </c>
      <c r="C17">
        <v>210.685693929363</v>
      </c>
      <c r="D17">
        <v>47.890575989602702</v>
      </c>
      <c r="E17">
        <v>4.2644989647956502</v>
      </c>
      <c r="F17" s="31">
        <f t="shared" si="4"/>
        <v>49.206622591575872</v>
      </c>
      <c r="G17" s="31">
        <f t="shared" si="2"/>
        <v>4.3816886050487946</v>
      </c>
      <c r="H17" s="52">
        <v>1.2525319581905701</v>
      </c>
      <c r="I17" s="52">
        <v>0.109682777237869</v>
      </c>
      <c r="J17" s="52">
        <v>0.98340331963190375</v>
      </c>
      <c r="K17">
        <v>38.109730062907602</v>
      </c>
      <c r="L17">
        <v>1.79359813992531</v>
      </c>
      <c r="M17" s="32">
        <f t="shared" si="5"/>
        <v>39.156996246598794</v>
      </c>
      <c r="N17" s="32">
        <f t="shared" si="3"/>
        <v>1.842886725175706</v>
      </c>
      <c r="O17" s="50">
        <v>0.800027963214195</v>
      </c>
      <c r="P17" s="50">
        <v>6.7799293247018E-2</v>
      </c>
      <c r="Q17" s="50">
        <v>0.55535319224617263</v>
      </c>
    </row>
    <row r="18" spans="1:19" x14ac:dyDescent="0.25">
      <c r="A18" t="s">
        <v>107</v>
      </c>
      <c r="B18">
        <v>745.45768014863404</v>
      </c>
      <c r="C18">
        <v>92.253824515424299</v>
      </c>
      <c r="D18">
        <v>572.05419986744096</v>
      </c>
      <c r="E18">
        <v>61.349811361787403</v>
      </c>
      <c r="F18" s="31">
        <f t="shared" si="4"/>
        <v>587.7744114189469</v>
      </c>
      <c r="G18" s="31">
        <f t="shared" si="2"/>
        <v>63.035721566582268</v>
      </c>
      <c r="H18" s="52">
        <v>11.659545884739901</v>
      </c>
      <c r="I18" s="52">
        <v>1.3843102262085201</v>
      </c>
      <c r="J18" s="52">
        <v>0.9032838844307024</v>
      </c>
      <c r="K18">
        <v>48.926557461526002</v>
      </c>
      <c r="L18">
        <v>1.1713103937996701</v>
      </c>
      <c r="M18" s="32">
        <f t="shared" si="5"/>
        <v>50.271073127979157</v>
      </c>
      <c r="N18" s="32">
        <f t="shared" si="3"/>
        <v>1.2034983354095303</v>
      </c>
      <c r="O18" s="50">
        <v>8.5151558298389995E-2</v>
      </c>
      <c r="P18" s="50">
        <v>8.7455594785399993E-3</v>
      </c>
      <c r="Q18" s="50">
        <v>0.23309466847568838</v>
      </c>
    </row>
    <row r="19" spans="1:19" x14ac:dyDescent="0.25">
      <c r="A19" t="s">
        <v>108</v>
      </c>
      <c r="B19">
        <v>360.93024201771101</v>
      </c>
      <c r="C19">
        <v>122.052849052429</v>
      </c>
      <c r="D19">
        <v>199.836158909966</v>
      </c>
      <c r="E19">
        <v>12.5267751863699</v>
      </c>
      <c r="F19" s="31">
        <f t="shared" si="4"/>
        <v>205.32771319701254</v>
      </c>
      <c r="G19" s="31">
        <f t="shared" si="2"/>
        <v>12.871014518995239</v>
      </c>
      <c r="H19" s="52">
        <v>4.3183346914316498</v>
      </c>
      <c r="I19" s="52">
        <v>0.292906833000811</v>
      </c>
      <c r="J19" s="52">
        <v>0.92417029672022799</v>
      </c>
      <c r="K19">
        <v>46.147826270478397</v>
      </c>
      <c r="L19">
        <v>1.5681471639573701</v>
      </c>
      <c r="M19" s="32">
        <f t="shared" si="5"/>
        <v>47.415981616216911</v>
      </c>
      <c r="N19" s="32">
        <f t="shared" si="3"/>
        <v>1.611240292487877</v>
      </c>
      <c r="O19" s="50">
        <v>0.23288601140946799</v>
      </c>
      <c r="P19" s="50">
        <v>2.0036494770614002E-2</v>
      </c>
      <c r="Q19" s="50">
        <v>0.39496373706849275</v>
      </c>
    </row>
    <row r="20" spans="1:19" x14ac:dyDescent="0.25">
      <c r="A20" t="s">
        <v>109</v>
      </c>
      <c r="B20">
        <v>978.41851867427704</v>
      </c>
      <c r="C20">
        <v>314.99052473733002</v>
      </c>
      <c r="D20">
        <v>209.71403659030199</v>
      </c>
      <c r="E20">
        <v>7.5227306174933197</v>
      </c>
      <c r="F20" s="31">
        <f t="shared" si="4"/>
        <v>215.47703775572259</v>
      </c>
      <c r="G20" s="31">
        <f t="shared" si="2"/>
        <v>7.7294573870535981</v>
      </c>
      <c r="H20" s="52">
        <v>4.5152149168665101</v>
      </c>
      <c r="I20" s="52">
        <v>0.189005849561763</v>
      </c>
      <c r="J20" s="52">
        <v>0.85694153314989163</v>
      </c>
      <c r="K20">
        <v>46.399405928596003</v>
      </c>
      <c r="L20">
        <v>0.98476166020921296</v>
      </c>
      <c r="M20" s="32">
        <f t="shared" si="5"/>
        <v>47.674474754645615</v>
      </c>
      <c r="N20" s="32">
        <f t="shared" si="3"/>
        <v>1.0118231897459042</v>
      </c>
      <c r="O20" s="50">
        <v>0.22170355336889599</v>
      </c>
      <c r="P20" s="50">
        <v>1.0847086924244E-2</v>
      </c>
      <c r="Q20" s="50">
        <v>0.43378871046220785</v>
      </c>
    </row>
    <row r="21" spans="1:19" x14ac:dyDescent="0.25">
      <c r="A21" t="s">
        <v>110</v>
      </c>
      <c r="B21">
        <v>513.10270449416805</v>
      </c>
      <c r="C21">
        <v>157.72249801628499</v>
      </c>
      <c r="D21">
        <v>218.51327599942999</v>
      </c>
      <c r="E21">
        <v>11.0637489097754</v>
      </c>
      <c r="F21" s="31">
        <f t="shared" si="4"/>
        <v>224.51808275780996</v>
      </c>
      <c r="G21" s="31">
        <f t="shared" si="2"/>
        <v>11.367783865649715</v>
      </c>
      <c r="H21" s="52">
        <v>4.6947232196391298</v>
      </c>
      <c r="I21" s="52">
        <v>0.26773623032486699</v>
      </c>
      <c r="J21" s="52">
        <v>0.88782492181379447</v>
      </c>
      <c r="K21">
        <v>46.484154281191103</v>
      </c>
      <c r="L21">
        <v>1.3244885796497501</v>
      </c>
      <c r="M21" s="32">
        <f t="shared" si="5"/>
        <v>47.761552015990517</v>
      </c>
      <c r="N21" s="32">
        <f t="shared" si="3"/>
        <v>1.3608859012225527</v>
      </c>
      <c r="O21" s="50">
        <v>0.213231990376618</v>
      </c>
      <c r="P21" s="50">
        <v>1.3726740399772E-2</v>
      </c>
      <c r="Q21" s="50">
        <v>0.44261713672647057</v>
      </c>
    </row>
    <row r="22" spans="1:19" x14ac:dyDescent="0.25">
      <c r="A22" t="s">
        <v>111</v>
      </c>
      <c r="B22">
        <v>324.04101145142999</v>
      </c>
      <c r="C22">
        <v>160.15735294161399</v>
      </c>
      <c r="D22">
        <v>130.23766757574199</v>
      </c>
      <c r="E22">
        <v>6.52047580560013</v>
      </c>
      <c r="F22" s="31">
        <f t="shared" si="4"/>
        <v>133.81663559440142</v>
      </c>
      <c r="G22" s="31">
        <f t="shared" si="2"/>
        <v>6.6996603288573029</v>
      </c>
      <c r="H22" s="52">
        <v>2.9350151053291502</v>
      </c>
      <c r="I22" s="52">
        <v>0.17781636244945101</v>
      </c>
      <c r="J22" s="52">
        <v>0.82638285245159693</v>
      </c>
      <c r="K22">
        <v>44.477851099202397</v>
      </c>
      <c r="L22">
        <v>1.5784493074436601</v>
      </c>
      <c r="M22" s="32">
        <f t="shared" si="5"/>
        <v>45.700115053907851</v>
      </c>
      <c r="N22" s="32">
        <f t="shared" si="3"/>
        <v>1.6218255417971399</v>
      </c>
      <c r="O22" s="50">
        <v>0.34108992563512802</v>
      </c>
      <c r="P22" s="50">
        <v>2.0654446332539E-2</v>
      </c>
      <c r="Q22" s="50">
        <v>0.58606012986403744</v>
      </c>
    </row>
    <row r="23" spans="1:19" x14ac:dyDescent="0.25">
      <c r="A23" t="s">
        <v>97</v>
      </c>
      <c r="B23">
        <v>362.88233041944198</v>
      </c>
      <c r="C23">
        <v>272.23953983666098</v>
      </c>
      <c r="D23">
        <v>84.781021361523699</v>
      </c>
      <c r="E23">
        <v>3.3701422816131301</v>
      </c>
      <c r="F23" s="31">
        <f t="shared" si="4"/>
        <v>87.110827858293987</v>
      </c>
      <c r="G23" s="31">
        <f t="shared" si="2"/>
        <v>3.4627547467220481</v>
      </c>
      <c r="H23" s="52">
        <v>1.93888875661164</v>
      </c>
      <c r="I23" s="52">
        <v>0.102639694752813</v>
      </c>
      <c r="J23" s="52">
        <v>0.75090869403754679</v>
      </c>
      <c r="K23">
        <v>43.708871472920102</v>
      </c>
      <c r="L23">
        <v>1.47771071996568</v>
      </c>
      <c r="M23" s="32">
        <f t="shared" si="5"/>
        <v>44.910003649540968</v>
      </c>
      <c r="N23" s="32">
        <f t="shared" si="3"/>
        <v>1.5183186293826052</v>
      </c>
      <c r="O23" s="50">
        <v>0.51521863815464997</v>
      </c>
      <c r="P23" s="50">
        <v>2.7194863775412002E-2</v>
      </c>
      <c r="Q23" s="50">
        <v>0.64050792559745218</v>
      </c>
    </row>
    <row r="24" spans="1:19" x14ac:dyDescent="0.25">
      <c r="A24" t="s">
        <v>98</v>
      </c>
      <c r="B24">
        <v>343.960222188378</v>
      </c>
      <c r="C24">
        <v>256.95464069819599</v>
      </c>
      <c r="D24">
        <v>85.336499885262498</v>
      </c>
      <c r="E24">
        <v>3.3892311651929101</v>
      </c>
      <c r="F24" s="31">
        <f t="shared" si="4"/>
        <v>87.681571089306175</v>
      </c>
      <c r="G24" s="31">
        <f t="shared" si="2"/>
        <v>3.482368198233023</v>
      </c>
      <c r="H24" s="52">
        <v>1.94517355789274</v>
      </c>
      <c r="I24" s="52">
        <v>0.100562604052048</v>
      </c>
      <c r="J24" s="52">
        <v>0.76822460286550531</v>
      </c>
      <c r="K24">
        <v>43.713070843307101</v>
      </c>
      <c r="L24">
        <v>1.5077122258372</v>
      </c>
      <c r="M24" s="32">
        <f t="shared" si="5"/>
        <v>44.914318419816439</v>
      </c>
      <c r="N24" s="32">
        <f t="shared" si="3"/>
        <v>1.549144585138897</v>
      </c>
      <c r="O24" s="50">
        <v>0.51346172749499897</v>
      </c>
      <c r="P24" s="50">
        <v>2.6904789715155E-2</v>
      </c>
      <c r="Q24" s="50">
        <v>0.65824203906859569</v>
      </c>
    </row>
    <row r="25" spans="1:19" x14ac:dyDescent="0.25">
      <c r="A25" t="s">
        <v>99</v>
      </c>
      <c r="B25">
        <v>890.56220745948201</v>
      </c>
      <c r="C25">
        <v>221.55595125040401</v>
      </c>
      <c r="D25">
        <v>280.78233703656798</v>
      </c>
      <c r="E25">
        <v>12.658624803356901</v>
      </c>
      <c r="F25" s="31">
        <f t="shared" si="4"/>
        <v>288.49831524136732</v>
      </c>
      <c r="G25" s="31">
        <f t="shared" si="2"/>
        <v>13.0064874008276</v>
      </c>
      <c r="H25" s="52">
        <v>5.8628990475736202</v>
      </c>
      <c r="I25" s="52">
        <v>0.276291176559674</v>
      </c>
      <c r="J25" s="52">
        <v>0.9566699744563244</v>
      </c>
      <c r="K25">
        <v>47.897348232866598</v>
      </c>
      <c r="L25">
        <v>1.06904286209952</v>
      </c>
      <c r="M25" s="32">
        <f t="shared" si="5"/>
        <v>49.213580938004135</v>
      </c>
      <c r="N25" s="32">
        <f t="shared" si="3"/>
        <v>1.0984204629522472</v>
      </c>
      <c r="O25" s="50">
        <v>0.170474023905829</v>
      </c>
      <c r="P25" s="50">
        <v>9.0098952377850004E-3</v>
      </c>
      <c r="Q25" s="50">
        <v>0.42230100922292418</v>
      </c>
    </row>
    <row r="26" spans="1:19" s="56" customFormat="1" x14ac:dyDescent="0.25">
      <c r="A26" s="56" t="s">
        <v>100</v>
      </c>
      <c r="B26">
        <v>1159.71047090348</v>
      </c>
      <c r="C26">
        <v>240.555549773678</v>
      </c>
      <c r="D26" s="56">
        <v>315.07414093580002</v>
      </c>
      <c r="E26" s="56">
        <v>20.7405435004904</v>
      </c>
      <c r="F26" s="57">
        <f t="shared" si="4"/>
        <v>323.73246763118573</v>
      </c>
      <c r="G26" s="31">
        <f t="shared" si="2"/>
        <v>21.310499514442355</v>
      </c>
      <c r="H26" s="59">
        <v>7.01496147571366</v>
      </c>
      <c r="I26" s="59">
        <v>0.41091568761886599</v>
      </c>
      <c r="J26" s="59">
        <v>0.88985666865359403</v>
      </c>
      <c r="K26" s="56">
        <v>44.942901115901002</v>
      </c>
      <c r="L26" s="56">
        <v>1.0045543563208901</v>
      </c>
      <c r="M26" s="58">
        <f t="shared" si="5"/>
        <v>46.17794477687594</v>
      </c>
      <c r="N26" s="32">
        <f t="shared" si="3"/>
        <v>1.0321597947566372</v>
      </c>
      <c r="O26" s="60">
        <v>0.14243482193832599</v>
      </c>
      <c r="P26" s="60">
        <v>7.7497674547849999E-3</v>
      </c>
      <c r="Q26" s="60">
        <v>0.41080890034414808</v>
      </c>
      <c r="R26" s="56" t="s">
        <v>337</v>
      </c>
      <c r="S26" s="56" t="s">
        <v>1544</v>
      </c>
    </row>
    <row r="27" spans="1:19" s="56" customFormat="1" x14ac:dyDescent="0.25">
      <c r="A27" s="56" t="s">
        <v>101</v>
      </c>
      <c r="B27">
        <v>1830.76892524091</v>
      </c>
      <c r="C27">
        <v>251.01242809650799</v>
      </c>
      <c r="D27" s="56">
        <v>469.68984882328198</v>
      </c>
      <c r="E27" s="56">
        <v>18.866798564032099</v>
      </c>
      <c r="F27" s="57">
        <f t="shared" si="4"/>
        <v>482.59705899463955</v>
      </c>
      <c r="G27" s="31">
        <f t="shared" si="2"/>
        <v>19.385263536048669</v>
      </c>
      <c r="H27" s="59">
        <v>10.6226764567619</v>
      </c>
      <c r="I27" s="59">
        <v>0.44913847015126901</v>
      </c>
      <c r="J27" s="59">
        <v>0.95003747601436339</v>
      </c>
      <c r="K27" s="56">
        <v>44.112373138775503</v>
      </c>
      <c r="L27" s="56">
        <v>0.68309477171649502</v>
      </c>
      <c r="M27" s="58">
        <f t="shared" si="5"/>
        <v>45.324593655539836</v>
      </c>
      <c r="N27" s="32">
        <f t="shared" si="3"/>
        <v>0.7018664096549968</v>
      </c>
      <c r="O27" s="60">
        <v>9.4272104010103996E-2</v>
      </c>
      <c r="P27" s="60">
        <v>4.2438183283459996E-3</v>
      </c>
      <c r="Q27" s="60">
        <v>0.34399090078402084</v>
      </c>
      <c r="R27" s="56" t="s">
        <v>337</v>
      </c>
      <c r="S27" s="56" t="s">
        <v>1544</v>
      </c>
    </row>
    <row r="28" spans="1:19" x14ac:dyDescent="0.25">
      <c r="A28" t="s">
        <v>102</v>
      </c>
      <c r="B28">
        <v>580.61157603673098</v>
      </c>
      <c r="C28">
        <v>209.20006719023399</v>
      </c>
      <c r="D28">
        <v>186.37318392343801</v>
      </c>
      <c r="E28">
        <v>11.7517640639762</v>
      </c>
      <c r="F28" s="31">
        <f t="shared" si="4"/>
        <v>191.49477184200077</v>
      </c>
      <c r="G28" s="31">
        <f t="shared" si="2"/>
        <v>12.074705871294283</v>
      </c>
      <c r="H28" s="52">
        <v>4.0371614991515496</v>
      </c>
      <c r="I28" s="52">
        <v>0.27751567657811499</v>
      </c>
      <c r="J28" s="52">
        <v>0.91729334142988395</v>
      </c>
      <c r="K28">
        <v>46.108970227720398</v>
      </c>
      <c r="L28">
        <v>1.2286302779381799</v>
      </c>
      <c r="M28" s="32">
        <f t="shared" si="5"/>
        <v>47.376057798390832</v>
      </c>
      <c r="N28" s="32">
        <f t="shared" si="3"/>
        <v>1.2623933862105243</v>
      </c>
      <c r="O28" s="50">
        <v>0.24850870670967201</v>
      </c>
      <c r="P28" s="50">
        <v>1.5979008100885001E-2</v>
      </c>
      <c r="Q28" s="50">
        <v>0.41440747732580252</v>
      </c>
    </row>
    <row r="29" spans="1:19" x14ac:dyDescent="0.25">
      <c r="A29" t="s">
        <v>103</v>
      </c>
      <c r="B29">
        <v>183.41336667965501</v>
      </c>
      <c r="C29">
        <v>235.12363977435999</v>
      </c>
      <c r="D29">
        <v>41.555460930717899</v>
      </c>
      <c r="E29">
        <v>1.8018114068686399</v>
      </c>
      <c r="F29" s="31">
        <f t="shared" si="4"/>
        <v>42.697416775291025</v>
      </c>
      <c r="G29" s="31">
        <f t="shared" si="2"/>
        <v>1.8513256950225514</v>
      </c>
      <c r="H29" s="52">
        <v>1.1335254718710901</v>
      </c>
      <c r="I29" s="52">
        <v>7.0185357421322994E-2</v>
      </c>
      <c r="J29" s="52">
        <v>0.70027076545524214</v>
      </c>
      <c r="K29">
        <v>36.554512267747299</v>
      </c>
      <c r="L29">
        <v>1.7091040487671201</v>
      </c>
      <c r="M29" s="32">
        <f t="shared" si="5"/>
        <v>37.559040625627141</v>
      </c>
      <c r="N29" s="32">
        <f t="shared" si="3"/>
        <v>1.7560707124440589</v>
      </c>
      <c r="O29" s="50">
        <v>0.88391782914551098</v>
      </c>
      <c r="P29" s="50">
        <v>5.8931910285354001E-2</v>
      </c>
      <c r="Q29" s="50">
        <v>0.70127585162826755</v>
      </c>
    </row>
    <row r="30" spans="1:19" x14ac:dyDescent="0.25">
      <c r="A30" t="s">
        <v>104</v>
      </c>
      <c r="B30">
        <v>391.96294375287698</v>
      </c>
      <c r="C30">
        <v>767.72604507457504</v>
      </c>
      <c r="D30">
        <v>22.326245880390498</v>
      </c>
      <c r="E30">
        <v>0.52431642785169696</v>
      </c>
      <c r="F30" s="31">
        <f t="shared" si="4"/>
        <v>22.939777445182795</v>
      </c>
      <c r="G30" s="31">
        <f t="shared" si="2"/>
        <v>0.53872479189774114</v>
      </c>
      <c r="H30" s="52">
        <v>0.74265125776432805</v>
      </c>
      <c r="I30" s="52">
        <v>2.8982566988399999E-2</v>
      </c>
      <c r="J30" s="52">
        <v>0.60176348947333702</v>
      </c>
      <c r="K30">
        <v>30.046394816868201</v>
      </c>
      <c r="L30">
        <v>0.96726330515129599</v>
      </c>
      <c r="M30" s="32">
        <f t="shared" si="5"/>
        <v>30.872078262581372</v>
      </c>
      <c r="N30" s="32">
        <f t="shared" si="3"/>
        <v>0.9938439749313811</v>
      </c>
      <c r="O30" s="50">
        <v>1.3483063378792099</v>
      </c>
      <c r="P30" s="50">
        <v>5.2629997259674002E-2</v>
      </c>
      <c r="Q30" s="50">
        <v>0.8247219837466494</v>
      </c>
    </row>
    <row r="31" spans="1:19" x14ac:dyDescent="0.25">
      <c r="A31" t="s">
        <v>112</v>
      </c>
      <c r="B31">
        <v>375.86958060807802</v>
      </c>
      <c r="C31">
        <v>458.87895383711299</v>
      </c>
      <c r="D31">
        <v>26.508441949825102</v>
      </c>
      <c r="E31">
        <v>0.82910895130885498</v>
      </c>
      <c r="F31" s="31">
        <f t="shared" ref="F31:F57" si="6">IF(ISNUMBER(D31),(D31*(EXP(B$1*0.00001867)-1)/(EXP(B$2*0.00001867)-1)),"&lt; DL")</f>
        <v>27.236901447978649</v>
      </c>
      <c r="G31" s="31">
        <f t="shared" si="2"/>
        <v>0.85189310028781995</v>
      </c>
      <c r="H31" s="52">
        <v>1.19157852063398</v>
      </c>
      <c r="I31" s="52">
        <v>6.0211345592214E-2</v>
      </c>
      <c r="J31" s="52">
        <v>0.61897304181918245</v>
      </c>
      <c r="K31">
        <v>22.303739268887199</v>
      </c>
      <c r="L31">
        <v>0.76365741639821505</v>
      </c>
      <c r="M31" s="32">
        <f t="shared" ref="M31:M57" si="7">IF(ISNUMBER(K31),(K31*(EXP(B$1*0.00001867)-1)/(EXP(B$2*0.00001867)-1)),"&lt; DL")</f>
        <v>22.916652345616264</v>
      </c>
      <c r="N31" s="32">
        <f t="shared" si="3"/>
        <v>0.78464293864669821</v>
      </c>
      <c r="O31" s="50">
        <v>0.84058913001705504</v>
      </c>
      <c r="P31" s="50">
        <v>4.0434011579154001E-2</v>
      </c>
      <c r="Q31" s="50">
        <v>0.71179975282439223</v>
      </c>
    </row>
    <row r="32" spans="1:19" x14ac:dyDescent="0.25">
      <c r="A32" t="s">
        <v>113</v>
      </c>
      <c r="B32">
        <v>514.19565380618405</v>
      </c>
      <c r="C32">
        <v>568.62584856489104</v>
      </c>
      <c r="D32">
        <v>30.8706952865743</v>
      </c>
      <c r="E32">
        <v>4.14581781806418</v>
      </c>
      <c r="F32" s="31">
        <f t="shared" si="6"/>
        <v>31.719030742829109</v>
      </c>
      <c r="G32" s="31">
        <f t="shared" si="2"/>
        <v>4.2597460667669678</v>
      </c>
      <c r="H32" s="52">
        <v>1.3295870879709699</v>
      </c>
      <c r="I32" s="52">
        <v>0.15719290711344999</v>
      </c>
      <c r="J32" s="52">
        <v>0.88034388967077581</v>
      </c>
      <c r="K32">
        <v>23.199613726761399</v>
      </c>
      <c r="L32">
        <v>1.10731409590314</v>
      </c>
      <c r="M32" s="32">
        <f t="shared" si="7"/>
        <v>23.837145687513406</v>
      </c>
      <c r="N32" s="32">
        <f t="shared" si="3"/>
        <v>1.1377434011081287</v>
      </c>
      <c r="O32" s="50">
        <v>0.759701472359392</v>
      </c>
      <c r="P32" s="50">
        <v>0.106125537451552</v>
      </c>
      <c r="Q32" s="50">
        <v>0.34167495030910677</v>
      </c>
    </row>
    <row r="33" spans="1:17" x14ac:dyDescent="0.25">
      <c r="A33" t="s">
        <v>114</v>
      </c>
      <c r="B33">
        <v>634.94145482146905</v>
      </c>
      <c r="C33">
        <v>425.58665455864002</v>
      </c>
      <c r="D33">
        <v>54.481460499284303</v>
      </c>
      <c r="E33">
        <v>1.6957666663952999</v>
      </c>
      <c r="F33" s="31">
        <f t="shared" si="6"/>
        <v>55.97862647565897</v>
      </c>
      <c r="G33" s="31">
        <f t="shared" si="2"/>
        <v>1.7423668150244045</v>
      </c>
      <c r="H33" s="52">
        <v>2.1633022774764799</v>
      </c>
      <c r="I33" s="52">
        <v>8.5910999239777006E-2</v>
      </c>
      <c r="J33" s="52">
        <v>0.78376486336340601</v>
      </c>
      <c r="K33">
        <v>25.0978586732686</v>
      </c>
      <c r="L33">
        <v>0.64021214917616998</v>
      </c>
      <c r="M33" s="32">
        <f t="shared" si="7"/>
        <v>25.78755494317625</v>
      </c>
      <c r="N33" s="32">
        <f t="shared" si="3"/>
        <v>0.65780536049290494</v>
      </c>
      <c r="O33" s="50">
        <v>0.46204974731468401</v>
      </c>
      <c r="P33" s="50">
        <v>1.9515363533944001E-2</v>
      </c>
      <c r="Q33" s="50">
        <v>0.60394770218275129</v>
      </c>
    </row>
    <row r="34" spans="1:17" x14ac:dyDescent="0.25">
      <c r="A34" t="s">
        <v>115</v>
      </c>
      <c r="B34">
        <v>80.351586880516393</v>
      </c>
      <c r="C34">
        <v>386.17976355718201</v>
      </c>
      <c r="D34">
        <v>0.84404562826335905</v>
      </c>
      <c r="E34">
        <v>3.0988465588568E-2</v>
      </c>
      <c r="F34" s="31">
        <f t="shared" si="6"/>
        <v>0.8672402413585838</v>
      </c>
      <c r="G34" s="31">
        <f t="shared" si="2"/>
        <v>3.1840037406101605E-2</v>
      </c>
      <c r="H34" s="52">
        <v>0.30193639258913801</v>
      </c>
      <c r="I34" s="52">
        <v>2.3773039033131001E-2</v>
      </c>
      <c r="J34" s="52">
        <v>0.46629945320257093</v>
      </c>
      <c r="K34">
        <v>2.80833029664629</v>
      </c>
      <c r="L34">
        <v>0.204169722217907</v>
      </c>
      <c r="M34" s="32">
        <f t="shared" si="7"/>
        <v>2.8855040091721538</v>
      </c>
      <c r="N34" s="32">
        <f t="shared" si="3"/>
        <v>0.20978036405293143</v>
      </c>
      <c r="O34" s="50">
        <v>3.3313649644263101</v>
      </c>
      <c r="P34" s="50">
        <v>0.25655762778673802</v>
      </c>
      <c r="Q34" s="50">
        <v>0.94401834805244222</v>
      </c>
    </row>
    <row r="35" spans="1:17" x14ac:dyDescent="0.25">
      <c r="A35" t="s">
        <v>116</v>
      </c>
      <c r="B35">
        <v>112.900754907779</v>
      </c>
      <c r="C35">
        <v>537.65759988322702</v>
      </c>
      <c r="D35">
        <v>0.694980998249356</v>
      </c>
      <c r="E35">
        <v>2.5560425580287999E-2</v>
      </c>
      <c r="F35" s="31">
        <f t="shared" si="6"/>
        <v>0.71407927306193197</v>
      </c>
      <c r="G35" s="31">
        <f t="shared" si="2"/>
        <v>2.626283331990736E-2</v>
      </c>
      <c r="H35" s="52">
        <v>0.304568917920928</v>
      </c>
      <c r="I35" s="52">
        <v>2.1980478209563999E-2</v>
      </c>
      <c r="J35" s="52">
        <v>0.50961663231843068</v>
      </c>
      <c r="K35">
        <v>2.2812325290687898</v>
      </c>
      <c r="L35">
        <v>0.141013349207713</v>
      </c>
      <c r="M35" s="32">
        <f t="shared" si="7"/>
        <v>2.3439214455446207</v>
      </c>
      <c r="N35" s="32">
        <f t="shared" si="3"/>
        <v>0.14488843601180482</v>
      </c>
      <c r="O35" s="50">
        <v>3.2807401718371598</v>
      </c>
      <c r="P35" s="50">
        <v>0.21355476838100401</v>
      </c>
      <c r="Q35" s="50">
        <v>0.94962739628302606</v>
      </c>
    </row>
    <row r="36" spans="1:17" x14ac:dyDescent="0.25">
      <c r="A36" t="s">
        <v>117</v>
      </c>
      <c r="B36">
        <v>90.670794012577204</v>
      </c>
      <c r="C36">
        <v>448.04331697281901</v>
      </c>
      <c r="D36">
        <v>0.67280958726617501</v>
      </c>
      <c r="E36">
        <v>2.3512193923005999E-2</v>
      </c>
      <c r="F36" s="31">
        <f t="shared" si="6"/>
        <v>0.69129858542081934</v>
      </c>
      <c r="G36" s="31">
        <f t="shared" si="2"/>
        <v>2.4158315676146413E-2</v>
      </c>
      <c r="H36" s="52">
        <v>0.29425748218186698</v>
      </c>
      <c r="I36" s="52">
        <v>2.2690338879518001E-2</v>
      </c>
      <c r="J36" s="52">
        <v>0.45319751117014589</v>
      </c>
      <c r="K36">
        <v>2.2849556975896901</v>
      </c>
      <c r="L36">
        <v>0.157548164012906</v>
      </c>
      <c r="M36" s="32">
        <f t="shared" si="7"/>
        <v>2.3477469277917447</v>
      </c>
      <c r="N36" s="32">
        <f t="shared" si="3"/>
        <v>0.16187763221435988</v>
      </c>
      <c r="O36" s="50">
        <v>3.4034122993534699</v>
      </c>
      <c r="P36" s="50">
        <v>0.24656666909806799</v>
      </c>
      <c r="Q36" s="50">
        <v>0.95173438067684513</v>
      </c>
    </row>
    <row r="37" spans="1:17" x14ac:dyDescent="0.25">
      <c r="A37" t="s">
        <v>118</v>
      </c>
      <c r="B37">
        <v>90.075928408245602</v>
      </c>
      <c r="C37">
        <v>447.54483402160901</v>
      </c>
      <c r="D37">
        <v>0.40318414891779197</v>
      </c>
      <c r="E37">
        <v>1.5333301794523E-2</v>
      </c>
      <c r="F37" s="31">
        <f t="shared" si="6"/>
        <v>0.41426376360582373</v>
      </c>
      <c r="G37" s="31">
        <f t="shared" si="2"/>
        <v>1.5754665273803186E-2</v>
      </c>
      <c r="H37" s="52">
        <v>0.292691791202149</v>
      </c>
      <c r="I37" s="52">
        <v>2.2448091397950998E-2</v>
      </c>
      <c r="J37" s="52">
        <v>0.49586488505891702</v>
      </c>
      <c r="K37">
        <v>1.37448919481024</v>
      </c>
      <c r="L37">
        <v>9.7082971295202006E-2</v>
      </c>
      <c r="M37" s="32">
        <f t="shared" si="7"/>
        <v>1.4122605474594871</v>
      </c>
      <c r="N37" s="32">
        <f t="shared" si="3"/>
        <v>9.9750838862930735E-2</v>
      </c>
      <c r="O37" s="50">
        <v>3.4139522670526299</v>
      </c>
      <c r="P37" s="50">
        <v>0.24734466380471701</v>
      </c>
      <c r="Q37" s="50">
        <v>0.97489227468117945</v>
      </c>
    </row>
    <row r="38" spans="1:17" x14ac:dyDescent="0.25">
      <c r="A38" t="s">
        <v>119</v>
      </c>
      <c r="B38">
        <v>80.556568392003697</v>
      </c>
      <c r="C38">
        <v>355.37485408717299</v>
      </c>
      <c r="D38">
        <v>1.7004165619890199</v>
      </c>
      <c r="E38">
        <v>6.1322133518833997E-2</v>
      </c>
      <c r="F38" s="31">
        <f t="shared" si="6"/>
        <v>1.7471444910669742</v>
      </c>
      <c r="G38" s="31">
        <f t="shared" si="2"/>
        <v>6.3007283128659677E-2</v>
      </c>
      <c r="H38" s="52">
        <v>0.327923303839804</v>
      </c>
      <c r="I38" s="52">
        <v>2.5707377006329999E-2</v>
      </c>
      <c r="J38" s="52">
        <v>0.46001971470100561</v>
      </c>
      <c r="K38">
        <v>5.1705376688996703</v>
      </c>
      <c r="L38">
        <v>0.36953330356981601</v>
      </c>
      <c r="M38" s="32">
        <f t="shared" si="7"/>
        <v>5.3126255095430368</v>
      </c>
      <c r="N38" s="32">
        <f t="shared" si="3"/>
        <v>0.3796881834899189</v>
      </c>
      <c r="O38" s="50">
        <v>3.0450761002801299</v>
      </c>
      <c r="P38" s="50">
        <v>0.23530674650504099</v>
      </c>
      <c r="Q38" s="50">
        <v>0.92487203857727307</v>
      </c>
    </row>
    <row r="39" spans="1:17" x14ac:dyDescent="0.25">
      <c r="A39" t="s">
        <v>120</v>
      </c>
      <c r="B39">
        <v>71.364879115639397</v>
      </c>
      <c r="C39">
        <v>312.12314003775998</v>
      </c>
      <c r="D39">
        <v>1.6345997974522699</v>
      </c>
      <c r="E39">
        <v>6.2876226614068997E-2</v>
      </c>
      <c r="F39" s="31">
        <f t="shared" si="6"/>
        <v>1.6795190631860988</v>
      </c>
      <c r="G39" s="31">
        <f t="shared" si="2"/>
        <v>6.4604083142633315E-2</v>
      </c>
      <c r="H39" s="52">
        <v>0.331500275540349</v>
      </c>
      <c r="I39" s="52">
        <v>2.7257867217668999E-2</v>
      </c>
      <c r="J39" s="52">
        <v>0.46780736173555504</v>
      </c>
      <c r="K39">
        <v>4.9490878579276503</v>
      </c>
      <c r="L39">
        <v>0.376648083053505</v>
      </c>
      <c r="M39" s="32">
        <f t="shared" si="7"/>
        <v>5.0850901949992782</v>
      </c>
      <c r="N39" s="32">
        <f t="shared" si="3"/>
        <v>0.38699847913038427</v>
      </c>
      <c r="O39" s="50">
        <v>3.01537460831717</v>
      </c>
      <c r="P39" s="50">
        <v>0.24779074726306</v>
      </c>
      <c r="Q39" s="50">
        <v>0.92611898230226364</v>
      </c>
    </row>
    <row r="40" spans="1:17" x14ac:dyDescent="0.25">
      <c r="A40" t="s">
        <v>121</v>
      </c>
      <c r="B40">
        <v>353.531742369737</v>
      </c>
      <c r="C40">
        <v>319.48901889093798</v>
      </c>
      <c r="D40">
        <v>39.281732268861298</v>
      </c>
      <c r="E40">
        <v>1.4016726128015899</v>
      </c>
      <c r="F40" s="31">
        <f t="shared" si="6"/>
        <v>40.361205405356422</v>
      </c>
      <c r="G40" s="31">
        <f t="shared" si="2"/>
        <v>1.4401909734819223</v>
      </c>
      <c r="H40" s="52">
        <v>1.6092700580052399</v>
      </c>
      <c r="I40" s="52">
        <v>7.8018095487871003E-2</v>
      </c>
      <c r="J40" s="52">
        <v>0.73601987666767898</v>
      </c>
      <c r="K40">
        <v>24.3979727866449</v>
      </c>
      <c r="L40">
        <v>0.835253261526261</v>
      </c>
      <c r="M40" s="32">
        <f t="shared" si="7"/>
        <v>25.068435994017239</v>
      </c>
      <c r="N40" s="32">
        <f t="shared" si="3"/>
        <v>0.85820625789150184</v>
      </c>
      <c r="O40" s="50">
        <v>0.62106391191930699</v>
      </c>
      <c r="P40" s="50">
        <v>3.0110082310273002E-2</v>
      </c>
      <c r="Q40" s="50">
        <v>0.70613670930269257</v>
      </c>
    </row>
    <row r="41" spans="1:17" x14ac:dyDescent="0.25">
      <c r="A41" t="s">
        <v>122</v>
      </c>
      <c r="B41">
        <v>898.26467748575101</v>
      </c>
      <c r="C41">
        <v>388.91347805220698</v>
      </c>
      <c r="D41">
        <v>89.889263811594304</v>
      </c>
      <c r="E41">
        <v>2.91716917619648</v>
      </c>
      <c r="F41" s="31">
        <f t="shared" si="6"/>
        <v>92.359446258738004</v>
      </c>
      <c r="G41" s="31">
        <f t="shared" si="2"/>
        <v>2.9973338119809338</v>
      </c>
      <c r="H41" s="52">
        <v>3.3604906972247699</v>
      </c>
      <c r="I41" s="52">
        <v>0.12813593794505701</v>
      </c>
      <c r="J41" s="52">
        <v>0.85110969513136048</v>
      </c>
      <c r="K41">
        <v>26.673151888398301</v>
      </c>
      <c r="L41">
        <v>0.58249154442133699</v>
      </c>
      <c r="M41" s="32">
        <f t="shared" si="7"/>
        <v>27.406137662348101</v>
      </c>
      <c r="N41" s="32">
        <f t="shared" si="3"/>
        <v>0.59849857715947385</v>
      </c>
      <c r="O41" s="50">
        <v>0.29748378593853098</v>
      </c>
      <c r="P41" s="50">
        <v>1.2017111193464E-2</v>
      </c>
      <c r="Q41" s="50">
        <v>0.54060306995580842</v>
      </c>
    </row>
    <row r="42" spans="1:17" x14ac:dyDescent="0.25">
      <c r="A42" t="s">
        <v>123</v>
      </c>
      <c r="B42">
        <v>690.97598392650696</v>
      </c>
      <c r="C42">
        <v>368.90833295002</v>
      </c>
      <c r="D42">
        <v>73.012288331498198</v>
      </c>
      <c r="E42">
        <v>2.4376904753673001</v>
      </c>
      <c r="F42" s="31">
        <f t="shared" si="6"/>
        <v>75.018686708953794</v>
      </c>
      <c r="G42" s="31">
        <f t="shared" si="2"/>
        <v>2.504678900552789</v>
      </c>
      <c r="H42" s="52">
        <v>2.7307468944000002</v>
      </c>
      <c r="I42" s="52">
        <v>0.117232758814577</v>
      </c>
      <c r="J42" s="52">
        <v>0.77770530849325992</v>
      </c>
      <c r="K42">
        <v>26.762166298646498</v>
      </c>
      <c r="L42">
        <v>0.67041241628973602</v>
      </c>
      <c r="M42" s="32">
        <f t="shared" si="7"/>
        <v>27.497598213819561</v>
      </c>
      <c r="N42" s="32">
        <f t="shared" si="3"/>
        <v>0.68883553950651</v>
      </c>
      <c r="O42" s="50">
        <v>0.36608232959510001</v>
      </c>
      <c r="P42" s="50">
        <v>1.7171504491358E-2</v>
      </c>
      <c r="Q42" s="50">
        <v>0.53406141563080534</v>
      </c>
    </row>
    <row r="43" spans="1:17" x14ac:dyDescent="0.25">
      <c r="A43" t="s">
        <v>124</v>
      </c>
      <c r="B43">
        <v>562.57524198148099</v>
      </c>
      <c r="C43">
        <v>357.80953525747299</v>
      </c>
      <c r="D43">
        <v>57.830860800532697</v>
      </c>
      <c r="E43">
        <v>1.9558491268987801</v>
      </c>
      <c r="F43" s="31">
        <f t="shared" si="6"/>
        <v>59.420069246516881</v>
      </c>
      <c r="G43" s="31">
        <f t="shared" si="2"/>
        <v>2.009596415258522</v>
      </c>
      <c r="H43" s="52">
        <v>2.2934957895286399</v>
      </c>
      <c r="I43" s="52">
        <v>0.10187700566355699</v>
      </c>
      <c r="J43" s="52">
        <v>0.76137299548868265</v>
      </c>
      <c r="K43">
        <v>25.242576674979599</v>
      </c>
      <c r="L43">
        <v>0.69017112249878598</v>
      </c>
      <c r="M43" s="32">
        <f t="shared" si="7"/>
        <v>25.936249836592154</v>
      </c>
      <c r="N43" s="32">
        <f t="shared" si="3"/>
        <v>0.70913722056245787</v>
      </c>
      <c r="O43" s="50">
        <v>0.43661277747101801</v>
      </c>
      <c r="P43" s="50">
        <v>2.0486744850474001E-2</v>
      </c>
      <c r="Q43" s="50">
        <v>0.58270209893310865</v>
      </c>
    </row>
    <row r="44" spans="1:17" x14ac:dyDescent="0.25">
      <c r="A44" t="s">
        <v>125</v>
      </c>
      <c r="B44">
        <v>517.08980679930198</v>
      </c>
      <c r="C44">
        <v>421.40619618521799</v>
      </c>
      <c r="D44">
        <v>42.903667715278097</v>
      </c>
      <c r="E44">
        <v>1.7705717144759701</v>
      </c>
      <c r="F44" s="31">
        <f t="shared" si="6"/>
        <v>44.082672664417487</v>
      </c>
      <c r="G44" s="31">
        <f t="shared" si="2"/>
        <v>1.8192275270285649</v>
      </c>
      <c r="H44" s="52">
        <v>1.7887507783050101</v>
      </c>
      <c r="I44" s="52">
        <v>9.4305700773331003E-2</v>
      </c>
      <c r="J44" s="52">
        <v>0.78276426458213044</v>
      </c>
      <c r="K44">
        <v>24.0503932221227</v>
      </c>
      <c r="L44">
        <v>0.67714596832160001</v>
      </c>
      <c r="M44" s="32">
        <f t="shared" si="7"/>
        <v>24.711304844546383</v>
      </c>
      <c r="N44" s="32">
        <f t="shared" si="3"/>
        <v>0.69575413145672171</v>
      </c>
      <c r="O44" s="50">
        <v>0.56077204420044802</v>
      </c>
      <c r="P44" s="50">
        <v>2.9771039056296002E-2</v>
      </c>
      <c r="Q44" s="50">
        <v>0.53033767217552263</v>
      </c>
    </row>
    <row r="45" spans="1:17" x14ac:dyDescent="0.25">
      <c r="A45" t="s">
        <v>126</v>
      </c>
      <c r="B45">
        <v>501.17073625730399</v>
      </c>
      <c r="C45">
        <v>307.04356179816</v>
      </c>
      <c r="D45">
        <v>60.033948240366698</v>
      </c>
      <c r="E45">
        <v>2.1806878958980098</v>
      </c>
      <c r="F45" s="31">
        <f t="shared" si="6"/>
        <v>61.683698153625627</v>
      </c>
      <c r="G45" s="31">
        <f t="shared" si="2"/>
        <v>2.2406138173566212</v>
      </c>
      <c r="H45" s="52">
        <v>2.3741684524006699</v>
      </c>
      <c r="I45" s="52">
        <v>0.11976727682676599</v>
      </c>
      <c r="J45" s="52">
        <v>0.72006211434115286</v>
      </c>
      <c r="K45">
        <v>25.342387163408201</v>
      </c>
      <c r="L45">
        <v>0.72475866625879204</v>
      </c>
      <c r="M45" s="32">
        <f t="shared" si="7"/>
        <v>26.038803145532381</v>
      </c>
      <c r="N45" s="32">
        <f t="shared" si="3"/>
        <v>0.7446752398282469</v>
      </c>
      <c r="O45" s="50">
        <v>0.42248196895371198</v>
      </c>
      <c r="P45" s="50">
        <v>2.0790340374361001E-2</v>
      </c>
      <c r="Q45" s="50">
        <v>0.58115566363627102</v>
      </c>
    </row>
    <row r="46" spans="1:17" x14ac:dyDescent="0.25">
      <c r="A46" t="s">
        <v>127</v>
      </c>
      <c r="B46">
        <v>445.15106638914</v>
      </c>
      <c r="C46">
        <v>338.55608849704402</v>
      </c>
      <c r="D46">
        <v>47.650230285044202</v>
      </c>
      <c r="E46">
        <v>1.65467612616671</v>
      </c>
      <c r="F46" s="31">
        <f t="shared" si="6"/>
        <v>48.959672118934151</v>
      </c>
      <c r="G46" s="31">
        <f t="shared" si="2"/>
        <v>1.7001470951039095</v>
      </c>
      <c r="H46" s="52">
        <v>1.90779460964143</v>
      </c>
      <c r="I46" s="52">
        <v>8.6644462281251E-2</v>
      </c>
      <c r="J46" s="52">
        <v>0.76460794003538057</v>
      </c>
      <c r="K46">
        <v>24.963705410541099</v>
      </c>
      <c r="L46">
        <v>0.755789826005414</v>
      </c>
      <c r="M46" s="32">
        <f t="shared" si="7"/>
        <v>25.649715110765513</v>
      </c>
      <c r="N46" s="32">
        <f t="shared" si="3"/>
        <v>0.77655914463996667</v>
      </c>
      <c r="O46" s="50">
        <v>0.52417869518202598</v>
      </c>
      <c r="P46" s="50">
        <v>2.3811335724743001E-2</v>
      </c>
      <c r="Q46" s="50">
        <v>0.66648073365153471</v>
      </c>
    </row>
    <row r="47" spans="1:17" x14ac:dyDescent="0.25">
      <c r="A47" t="s">
        <v>128</v>
      </c>
      <c r="B47">
        <v>480.06166208754598</v>
      </c>
      <c r="C47">
        <v>305.25349504708203</v>
      </c>
      <c r="D47">
        <v>56.857060609544597</v>
      </c>
      <c r="E47">
        <v>2.0806635853982902</v>
      </c>
      <c r="F47" s="31">
        <f t="shared" si="6"/>
        <v>58.419508750273138</v>
      </c>
      <c r="G47" s="31">
        <f t="shared" si="2"/>
        <v>2.1378408104541595</v>
      </c>
      <c r="H47" s="52">
        <v>2.28358182153125</v>
      </c>
      <c r="I47" s="52">
        <v>0.104939371771009</v>
      </c>
      <c r="J47" s="52">
        <v>0.79633458904494814</v>
      </c>
      <c r="K47">
        <v>24.796226948781499</v>
      </c>
      <c r="L47">
        <v>0.72326664517337902</v>
      </c>
      <c r="M47" s="32">
        <f t="shared" si="7"/>
        <v>25.4776342934078</v>
      </c>
      <c r="N47" s="32">
        <f t="shared" si="3"/>
        <v>0.74314221758051835</v>
      </c>
      <c r="O47" s="50">
        <v>0.43747062668200898</v>
      </c>
      <c r="P47" s="50">
        <v>2.0110976703079E-2</v>
      </c>
      <c r="Q47" s="50">
        <v>0.63449553460173036</v>
      </c>
    </row>
    <row r="48" spans="1:17" x14ac:dyDescent="0.25">
      <c r="A48" t="s">
        <v>112</v>
      </c>
      <c r="B48">
        <v>1087.3465106380099</v>
      </c>
      <c r="C48">
        <v>278.92084196402999</v>
      </c>
      <c r="D48">
        <v>159.88296257476301</v>
      </c>
      <c r="E48">
        <v>8.5222123354936397</v>
      </c>
      <c r="F48" s="31">
        <f t="shared" si="6"/>
        <v>164.27659170245616</v>
      </c>
      <c r="G48" s="31">
        <f t="shared" si="2"/>
        <v>8.7564051459508629</v>
      </c>
      <c r="H48" s="52">
        <v>5.6806214406517501</v>
      </c>
      <c r="I48" s="52">
        <v>0.338541749570476</v>
      </c>
      <c r="J48" s="52">
        <v>0.89440409314667002</v>
      </c>
      <c r="K48">
        <v>28.281144094373399</v>
      </c>
      <c r="L48">
        <v>0.78861151745939695</v>
      </c>
      <c r="M48" s="32">
        <f t="shared" si="7"/>
        <v>29.058317949901763</v>
      </c>
      <c r="N48" s="32">
        <f t="shared" si="3"/>
        <v>0.81028278547786192</v>
      </c>
      <c r="O48" s="50">
        <v>0.17649363757502501</v>
      </c>
      <c r="P48" s="50">
        <v>1.0513035256769001E-2</v>
      </c>
      <c r="Q48" s="50">
        <v>0.46813064731281623</v>
      </c>
    </row>
    <row r="49" spans="1:19" x14ac:dyDescent="0.25">
      <c r="A49" t="s">
        <v>113</v>
      </c>
      <c r="B49">
        <v>363.80482187375998</v>
      </c>
      <c r="C49">
        <v>385.42794431531598</v>
      </c>
      <c r="D49">
        <v>32.143938947795299</v>
      </c>
      <c r="E49">
        <v>1.0418397730042299</v>
      </c>
      <c r="F49" s="31">
        <f t="shared" si="6"/>
        <v>33.027263500739977</v>
      </c>
      <c r="G49" s="31">
        <f t="shared" si="2"/>
        <v>1.07046982525836</v>
      </c>
      <c r="H49" s="52">
        <v>1.3788106674182501</v>
      </c>
      <c r="I49" s="52">
        <v>6.4436183289402996E-2</v>
      </c>
      <c r="J49" s="52">
        <v>0.69354822558050122</v>
      </c>
      <c r="K49">
        <v>23.400461243899901</v>
      </c>
      <c r="L49">
        <v>0.78800569045953395</v>
      </c>
      <c r="M49" s="32">
        <f t="shared" si="7"/>
        <v>24.043512551349728</v>
      </c>
      <c r="N49" s="32">
        <f t="shared" si="3"/>
        <v>0.80966031018033113</v>
      </c>
      <c r="O49" s="50">
        <v>0.725565573977626</v>
      </c>
      <c r="P49" s="50">
        <v>3.3874741643356999E-2</v>
      </c>
      <c r="Q49" s="50">
        <v>0.72128286113125495</v>
      </c>
    </row>
    <row r="50" spans="1:19" x14ac:dyDescent="0.25">
      <c r="A50" t="s">
        <v>121</v>
      </c>
      <c r="B50">
        <v>1412.3093148227399</v>
      </c>
      <c r="C50">
        <v>315.65786117451</v>
      </c>
      <c r="D50">
        <v>185.53080241911499</v>
      </c>
      <c r="E50">
        <v>6.6402866237519502</v>
      </c>
      <c r="F50" s="31">
        <f t="shared" si="6"/>
        <v>190.62924145518008</v>
      </c>
      <c r="G50" s="31">
        <f t="shared" si="2"/>
        <v>6.822763582250297</v>
      </c>
      <c r="H50" s="52">
        <v>6.53343755508428</v>
      </c>
      <c r="I50" s="52">
        <v>0.27345430576587298</v>
      </c>
      <c r="J50" s="52">
        <v>0.85512141244011364</v>
      </c>
      <c r="K50">
        <v>28.491727423164502</v>
      </c>
      <c r="L50">
        <v>0.51226022700669605</v>
      </c>
      <c r="M50" s="32">
        <f t="shared" si="7"/>
        <v>29.27468816825435</v>
      </c>
      <c r="N50" s="32">
        <f t="shared" si="3"/>
        <v>0.52633728323639195</v>
      </c>
      <c r="O50" s="50">
        <v>0.15325914868527199</v>
      </c>
      <c r="P50" s="50">
        <v>6.8334430561860001E-3</v>
      </c>
      <c r="Q50" s="50">
        <v>0.40323543163523701</v>
      </c>
    </row>
    <row r="51" spans="1:19" s="56" customFormat="1" x14ac:dyDescent="0.25">
      <c r="A51" s="56" t="s">
        <v>122</v>
      </c>
      <c r="B51">
        <v>2163.0459467279002</v>
      </c>
      <c r="C51">
        <v>252.48911740404799</v>
      </c>
      <c r="D51" s="56">
        <v>341.81772693942997</v>
      </c>
      <c r="E51" s="56">
        <v>13.6675170228458</v>
      </c>
      <c r="F51" s="57">
        <f t="shared" si="6"/>
        <v>351.21097495821539</v>
      </c>
      <c r="G51" s="31">
        <f t="shared" si="2"/>
        <v>14.043104264461599</v>
      </c>
      <c r="H51" s="59">
        <v>12.4674234164025</v>
      </c>
      <c r="I51" s="59">
        <v>0.56995530643988002</v>
      </c>
      <c r="J51" s="59">
        <v>0.87464325109611252</v>
      </c>
      <c r="K51" s="56">
        <v>27.378129524156599</v>
      </c>
      <c r="L51" s="56">
        <v>0.411118205349226</v>
      </c>
      <c r="M51" s="58">
        <f t="shared" si="7"/>
        <v>28.130488283351099</v>
      </c>
      <c r="N51" s="32">
        <f t="shared" si="3"/>
        <v>0.42241585015676847</v>
      </c>
      <c r="O51" s="60">
        <v>8.0247174120930007E-2</v>
      </c>
      <c r="P51" s="60">
        <v>3.8200948469399999E-3</v>
      </c>
      <c r="Q51" s="60">
        <v>0.31544128772480151</v>
      </c>
      <c r="R51" s="56" t="s">
        <v>337</v>
      </c>
      <c r="S51" s="56" t="s">
        <v>1545</v>
      </c>
    </row>
    <row r="52" spans="1:19" x14ac:dyDescent="0.25">
      <c r="A52" t="s">
        <v>123</v>
      </c>
      <c r="B52">
        <v>537.97667040078204</v>
      </c>
      <c r="C52">
        <v>358.94070994055198</v>
      </c>
      <c r="D52">
        <v>55.779671178363301</v>
      </c>
      <c r="E52">
        <v>2.5148114249947202</v>
      </c>
      <c r="F52" s="31">
        <f t="shared" si="6"/>
        <v>57.312512352155061</v>
      </c>
      <c r="G52" s="31">
        <f t="shared" si="2"/>
        <v>2.5839191557346082</v>
      </c>
      <c r="H52" s="52">
        <v>2.1797659455336098</v>
      </c>
      <c r="I52" s="52">
        <v>0.12621923309360999</v>
      </c>
      <c r="J52" s="52">
        <v>0.77859892756800042</v>
      </c>
      <c r="K52">
        <v>25.670444807606799</v>
      </c>
      <c r="L52">
        <v>0.95831260269983098</v>
      </c>
      <c r="M52" s="32">
        <f t="shared" si="7"/>
        <v>26.375875906775981</v>
      </c>
      <c r="N52" s="32">
        <f t="shared" si="3"/>
        <v>0.98464730463962358</v>
      </c>
      <c r="O52" s="50">
        <v>0.45768643147307198</v>
      </c>
      <c r="P52" s="50">
        <v>2.6510640216801998E-2</v>
      </c>
      <c r="Q52" s="50">
        <v>0.64449807907857848</v>
      </c>
    </row>
    <row r="53" spans="1:19" x14ac:dyDescent="0.25">
      <c r="A53" t="s">
        <v>124</v>
      </c>
      <c r="B53">
        <v>569.16032488935002</v>
      </c>
      <c r="C53">
        <v>347.598215643201</v>
      </c>
      <c r="D53">
        <v>61.824004670365099</v>
      </c>
      <c r="E53">
        <v>2.10937511300203</v>
      </c>
      <c r="F53" s="31">
        <f t="shared" si="6"/>
        <v>63.522945841681803</v>
      </c>
      <c r="G53" s="31">
        <f t="shared" si="2"/>
        <v>2.16734133897425</v>
      </c>
      <c r="H53" s="52">
        <v>2.3866442293402801</v>
      </c>
      <c r="I53" s="52">
        <v>0.103605126057218</v>
      </c>
      <c r="J53" s="52">
        <v>0.7859648534438588</v>
      </c>
      <c r="K53">
        <v>25.985722463441402</v>
      </c>
      <c r="L53">
        <v>0.70759932042950102</v>
      </c>
      <c r="M53" s="32">
        <f t="shared" si="7"/>
        <v>26.699817481953069</v>
      </c>
      <c r="N53" s="32">
        <f t="shared" si="3"/>
        <v>0.72704435031203862</v>
      </c>
      <c r="O53" s="50">
        <v>0.418922857989391</v>
      </c>
      <c r="P53" s="50">
        <v>1.8186972489785E-2</v>
      </c>
      <c r="Q53" s="50">
        <v>0.62722918701699204</v>
      </c>
    </row>
    <row r="54" spans="1:19" x14ac:dyDescent="0.25">
      <c r="A54" t="s">
        <v>125</v>
      </c>
      <c r="B54">
        <v>587.00759481908801</v>
      </c>
      <c r="C54">
        <v>420.31277740338697</v>
      </c>
      <c r="D54">
        <v>49.9927718251367</v>
      </c>
      <c r="E54">
        <v>1.5903815188577799</v>
      </c>
      <c r="F54" s="31">
        <f t="shared" si="6"/>
        <v>51.366587364502422</v>
      </c>
      <c r="G54" s="31">
        <f t="shared" si="2"/>
        <v>1.6340856537629045</v>
      </c>
      <c r="H54" s="52">
        <v>2.0338679325380098</v>
      </c>
      <c r="I54" s="52">
        <v>9.0637839261650005E-2</v>
      </c>
      <c r="J54" s="52">
        <v>0.71385056716075135</v>
      </c>
      <c r="K54">
        <v>24.597876072870498</v>
      </c>
      <c r="L54">
        <v>0.65996548675018296</v>
      </c>
      <c r="M54" s="32">
        <f t="shared" si="7"/>
        <v>25.273832679207544</v>
      </c>
      <c r="N54" s="32">
        <f t="shared" si="3"/>
        <v>0.67810152538220336</v>
      </c>
      <c r="O54" s="50">
        <v>0.49331657224833803</v>
      </c>
      <c r="P54" s="50">
        <v>2.3455606852619E-2</v>
      </c>
      <c r="Q54" s="50">
        <v>0.56429038046022406</v>
      </c>
    </row>
    <row r="55" spans="1:19" x14ac:dyDescent="0.25">
      <c r="A55" t="s">
        <v>126</v>
      </c>
      <c r="B55">
        <v>817.98521963916301</v>
      </c>
      <c r="C55">
        <v>343.64781648520801</v>
      </c>
      <c r="D55">
        <v>93.280660836347494</v>
      </c>
      <c r="E55">
        <v>3.5599349417364201</v>
      </c>
      <c r="F55" s="31">
        <f t="shared" si="6"/>
        <v>95.844039834965898</v>
      </c>
      <c r="G55" s="31">
        <f t="shared" si="2"/>
        <v>3.6577629629390653</v>
      </c>
      <c r="H55" s="52">
        <v>3.4756043935049701</v>
      </c>
      <c r="I55" s="52">
        <v>0.15629921527982199</v>
      </c>
      <c r="J55" s="52">
        <v>0.8486409555738218</v>
      </c>
      <c r="K55">
        <v>26.842466822067799</v>
      </c>
      <c r="L55">
        <v>0.61691814542693602</v>
      </c>
      <c r="M55" s="32">
        <f t="shared" si="7"/>
        <v>27.580105418384314</v>
      </c>
      <c r="N55" s="32">
        <f t="shared" si="3"/>
        <v>0.63387123091834829</v>
      </c>
      <c r="O55" s="50">
        <v>0.28858505633057602</v>
      </c>
      <c r="P55" s="50">
        <v>1.4479354241964001E-2</v>
      </c>
      <c r="Q55" s="50">
        <v>0.45806780045517503</v>
      </c>
    </row>
    <row r="56" spans="1:19" x14ac:dyDescent="0.25">
      <c r="A56" t="s">
        <v>127</v>
      </c>
      <c r="B56">
        <v>624.89929247555199</v>
      </c>
      <c r="C56">
        <v>408.402030997579</v>
      </c>
      <c r="D56">
        <v>57.301352526795696</v>
      </c>
      <c r="E56">
        <v>1.80738548732156</v>
      </c>
      <c r="F56" s="31">
        <f t="shared" si="6"/>
        <v>58.876009935337372</v>
      </c>
      <c r="G56" s="31">
        <f t="shared" si="2"/>
        <v>1.8570529527861968</v>
      </c>
      <c r="H56" s="52">
        <v>2.2288051448375499</v>
      </c>
      <c r="I56" s="52">
        <v>9.1010770128616997E-2</v>
      </c>
      <c r="J56" s="52">
        <v>0.77244084430593507</v>
      </c>
      <c r="K56">
        <v>25.7095561964565</v>
      </c>
      <c r="L56">
        <v>0.66958076504052499</v>
      </c>
      <c r="M56" s="32">
        <f t="shared" si="7"/>
        <v>26.416062087676739</v>
      </c>
      <c r="N56" s="32">
        <f t="shared" si="3"/>
        <v>0.68798103424525314</v>
      </c>
      <c r="O56" s="50">
        <v>0.44822215878648197</v>
      </c>
      <c r="P56" s="50">
        <v>1.8302601814292E-2</v>
      </c>
      <c r="Q56" s="50">
        <v>0.63780641195152143</v>
      </c>
    </row>
    <row r="57" spans="1:19" x14ac:dyDescent="0.25">
      <c r="A57" t="s">
        <v>128</v>
      </c>
      <c r="B57">
        <v>345.876227292934</v>
      </c>
      <c r="C57">
        <v>413.62947277158997</v>
      </c>
      <c r="D57">
        <v>27.2708971942475</v>
      </c>
      <c r="E57">
        <v>0.85650589331014804</v>
      </c>
      <c r="F57" s="31">
        <f t="shared" si="6"/>
        <v>28.020309178622899</v>
      </c>
      <c r="G57" s="31">
        <f t="shared" si="2"/>
        <v>0.88004291802051149</v>
      </c>
      <c r="H57" s="52">
        <v>1.22042205781807</v>
      </c>
      <c r="I57" s="52">
        <v>5.6668708247443002E-2</v>
      </c>
      <c r="J57" s="52">
        <v>0.67639075771939527</v>
      </c>
      <c r="K57">
        <v>22.3284359102976</v>
      </c>
      <c r="L57">
        <v>0.771429129048118</v>
      </c>
      <c r="M57" s="32">
        <f t="shared" si="7"/>
        <v>22.942027657732471</v>
      </c>
      <c r="N57" s="32">
        <f t="shared" si="3"/>
        <v>0.79262822016298184</v>
      </c>
      <c r="O57" s="50">
        <v>0.81889937506738197</v>
      </c>
      <c r="P57" s="50">
        <v>3.8006695958210997E-2</v>
      </c>
      <c r="Q57" s="50">
        <v>0.744403068423792</v>
      </c>
    </row>
  </sheetData>
  <mergeCells count="6">
    <mergeCell ref="D2:E2"/>
    <mergeCell ref="F2:G2"/>
    <mergeCell ref="K2:L2"/>
    <mergeCell ref="M2:N2"/>
    <mergeCell ref="D1:I1"/>
    <mergeCell ref="K1:Q1"/>
  </mergeCells>
  <conditionalFormatting sqref="H4:H13">
    <cfRule type="cellIs" dxfId="3" priority="1" operator="greater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5"/>
  <sheetViews>
    <sheetView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O20" sqref="O20"/>
    </sheetView>
  </sheetViews>
  <sheetFormatPr defaultRowHeight="15" x14ac:dyDescent="0.25"/>
  <cols>
    <col min="6" max="7" width="9.140625" style="87"/>
    <col min="13" max="14" width="9.140625" style="87"/>
  </cols>
  <sheetData>
    <row r="1" spans="1:50" ht="15.75" thickBot="1" x14ac:dyDescent="0.3">
      <c r="A1" s="2"/>
      <c r="B1" s="3" t="s">
        <v>67</v>
      </c>
      <c r="C1" s="4" t="s">
        <v>68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"/>
      <c r="Z1" s="1"/>
    </row>
    <row r="2" spans="1:50" ht="15.75" thickBot="1" x14ac:dyDescent="0.3">
      <c r="A2" s="5" t="s">
        <v>69</v>
      </c>
      <c r="B2" s="6">
        <v>1071</v>
      </c>
      <c r="C2" s="7">
        <v>15</v>
      </c>
      <c r="D2" s="191" t="s">
        <v>70</v>
      </c>
      <c r="E2" s="191"/>
      <c r="F2" s="191"/>
      <c r="G2" s="191"/>
      <c r="H2" s="191"/>
      <c r="I2" s="191"/>
      <c r="J2" s="1"/>
      <c r="K2" s="191" t="s">
        <v>71</v>
      </c>
      <c r="L2" s="191"/>
      <c r="M2" s="191"/>
      <c r="N2" s="191"/>
      <c r="O2" s="191"/>
      <c r="P2" s="191"/>
      <c r="Q2" s="191"/>
      <c r="R2" s="190" t="s">
        <v>72</v>
      </c>
      <c r="S2" s="190"/>
      <c r="T2" s="190"/>
      <c r="U2" s="190"/>
      <c r="V2" s="190"/>
      <c r="W2" s="190"/>
      <c r="X2" s="190"/>
      <c r="Y2" s="190" t="s">
        <v>73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50" ht="15.75" thickBot="1" x14ac:dyDescent="0.3">
      <c r="A3" s="8" t="s">
        <v>74</v>
      </c>
      <c r="B3" s="9">
        <v>1029</v>
      </c>
      <c r="C3" s="10">
        <v>1.7</v>
      </c>
      <c r="D3" s="191" t="s">
        <v>75</v>
      </c>
      <c r="E3" s="191"/>
      <c r="F3" s="194" t="s">
        <v>76</v>
      </c>
      <c r="G3" s="194"/>
      <c r="H3" s="53"/>
      <c r="I3" s="53"/>
      <c r="J3" s="54"/>
      <c r="K3" s="191" t="s">
        <v>75</v>
      </c>
      <c r="L3" s="191"/>
      <c r="M3" s="195" t="s">
        <v>76</v>
      </c>
      <c r="N3" s="195"/>
      <c r="O3" s="117" t="s">
        <v>420</v>
      </c>
      <c r="P3" s="118">
        <v>775.8</v>
      </c>
      <c r="Q3" s="119">
        <f>P3*SQRT(((24.6/P3)^2)+(($C$2/$B$2))^2)</f>
        <v>26.892751711680337</v>
      </c>
      <c r="R3" s="191" t="s">
        <v>75</v>
      </c>
      <c r="S3" s="191"/>
      <c r="T3" s="191" t="s">
        <v>76</v>
      </c>
      <c r="U3" s="191"/>
      <c r="V3" s="12"/>
      <c r="W3" s="12"/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50" ht="17.25" x14ac:dyDescent="0.25">
      <c r="A4" s="14" t="s">
        <v>0</v>
      </c>
      <c r="B4" s="15" t="s">
        <v>77</v>
      </c>
      <c r="C4" s="16" t="s">
        <v>78</v>
      </c>
      <c r="D4" s="15" t="s">
        <v>79</v>
      </c>
      <c r="E4" s="15" t="s">
        <v>80</v>
      </c>
      <c r="F4" s="86" t="s">
        <v>81</v>
      </c>
      <c r="G4" s="86" t="s">
        <v>80</v>
      </c>
      <c r="H4" s="18" t="s">
        <v>82</v>
      </c>
      <c r="I4" s="18" t="s">
        <v>80</v>
      </c>
      <c r="J4" s="19" t="s">
        <v>83</v>
      </c>
      <c r="K4" s="15" t="s">
        <v>84</v>
      </c>
      <c r="L4" s="20" t="s">
        <v>80</v>
      </c>
      <c r="M4" s="90" t="s">
        <v>85</v>
      </c>
      <c r="N4" s="90" t="s">
        <v>80</v>
      </c>
      <c r="O4" s="22" t="s">
        <v>86</v>
      </c>
      <c r="P4" s="23" t="s">
        <v>80</v>
      </c>
      <c r="Q4" s="24" t="s">
        <v>83</v>
      </c>
      <c r="R4" s="15" t="s">
        <v>87</v>
      </c>
      <c r="S4" s="20" t="s">
        <v>80</v>
      </c>
      <c r="T4" s="25" t="s">
        <v>88</v>
      </c>
      <c r="U4" s="25" t="s">
        <v>80</v>
      </c>
      <c r="V4" s="25" t="s">
        <v>89</v>
      </c>
      <c r="W4" s="25" t="s">
        <v>80</v>
      </c>
      <c r="X4" s="26" t="s">
        <v>90</v>
      </c>
      <c r="Y4" s="27" t="s">
        <v>130</v>
      </c>
      <c r="Z4" s="27" t="s">
        <v>80</v>
      </c>
      <c r="AA4" s="27" t="s">
        <v>131</v>
      </c>
      <c r="AB4" s="27" t="s">
        <v>80</v>
      </c>
      <c r="AC4" s="27" t="s">
        <v>132</v>
      </c>
      <c r="AD4" s="27" t="s">
        <v>80</v>
      </c>
      <c r="AE4" s="27" t="s">
        <v>133</v>
      </c>
      <c r="AF4" s="28" t="s">
        <v>80</v>
      </c>
      <c r="AG4" s="28" t="s">
        <v>134</v>
      </c>
      <c r="AH4" s="28" t="s">
        <v>80</v>
      </c>
      <c r="AI4" s="28" t="s">
        <v>91</v>
      </c>
      <c r="AJ4" s="28" t="s">
        <v>80</v>
      </c>
      <c r="AK4" s="28" t="s">
        <v>92</v>
      </c>
      <c r="AL4" s="28" t="s">
        <v>80</v>
      </c>
      <c r="AM4" s="28" t="s">
        <v>93</v>
      </c>
      <c r="AN4" s="28" t="s">
        <v>80</v>
      </c>
      <c r="AO4" s="28" t="s">
        <v>135</v>
      </c>
      <c r="AP4" s="28" t="s">
        <v>80</v>
      </c>
      <c r="AQ4" s="28" t="s">
        <v>136</v>
      </c>
      <c r="AR4" s="28" t="s">
        <v>80</v>
      </c>
      <c r="AS4" s="28" t="s">
        <v>94</v>
      </c>
      <c r="AT4" s="28" t="s">
        <v>80</v>
      </c>
      <c r="AU4" s="28" t="s">
        <v>137</v>
      </c>
      <c r="AV4" s="28" t="s">
        <v>80</v>
      </c>
      <c r="AW4" s="28" t="s">
        <v>138</v>
      </c>
      <c r="AX4" s="29" t="s">
        <v>80</v>
      </c>
    </row>
    <row r="5" spans="1:50" x14ac:dyDescent="0.25">
      <c r="A5" t="s">
        <v>338</v>
      </c>
      <c r="B5">
        <v>24831.2921742869</v>
      </c>
      <c r="C5">
        <v>132586.04019141299</v>
      </c>
      <c r="D5" s="67">
        <v>1.7594210574924999E-2</v>
      </c>
      <c r="E5" s="68">
        <v>1.360028171814E-3</v>
      </c>
      <c r="F5" s="88">
        <f>IF(ISNUMBER(D5),(D5*(EXP(B$2*0.00001867)-1)/(EXP(B$3*0.00001867)-1)),"&lt; DL")</f>
        <v>1.8319546213241389E-2</v>
      </c>
      <c r="G5" s="88">
        <f>E5</f>
        <v>1.360028171814E-3</v>
      </c>
      <c r="H5" s="70">
        <v>0.281741805518882</v>
      </c>
      <c r="I5" s="70">
        <v>2.064909953492E-3</v>
      </c>
      <c r="J5" s="110">
        <v>9.4813833284556295E-2</v>
      </c>
      <c r="K5" s="67">
        <v>6.241013282374E-2</v>
      </c>
      <c r="L5" s="68">
        <v>4.8587583806769998E-3</v>
      </c>
      <c r="M5" s="91">
        <f>IF(ISNUMBER(K5),(K5*(EXP(B$2*0.00001867)-1)/(EXP(B$3*0.00001867)-1)),"&lt; DL")</f>
        <v>6.4983041300442773E-2</v>
      </c>
      <c r="N5" s="91">
        <f>L5</f>
        <v>4.8587583806769998E-3</v>
      </c>
      <c r="O5" s="75">
        <v>3.54561400355513</v>
      </c>
      <c r="P5" s="75">
        <v>2.4366676244723998E-2</v>
      </c>
      <c r="Q5" s="76">
        <v>-3.6843081631488001E-2</v>
      </c>
      <c r="R5" s="35" t="s">
        <v>129</v>
      </c>
      <c r="S5" s="61"/>
      <c r="T5" s="36"/>
      <c r="U5" s="36"/>
      <c r="V5" s="37"/>
      <c r="W5" s="37"/>
      <c r="X5" s="93"/>
      <c r="Y5" s="94">
        <v>18063.470232810301</v>
      </c>
      <c r="Z5" s="95">
        <v>536.53154989012899</v>
      </c>
      <c r="AA5" s="96">
        <v>20093.9850271656</v>
      </c>
      <c r="AB5" s="96">
        <v>664.23830633134401</v>
      </c>
      <c r="AC5" s="97">
        <v>117.07451955256801</v>
      </c>
      <c r="AD5" s="97">
        <v>21.491736513660001</v>
      </c>
      <c r="AE5" s="96">
        <v>233632.276029156</v>
      </c>
      <c r="AF5" s="96">
        <v>13418.232594446201</v>
      </c>
      <c r="AG5" s="98">
        <v>7.7934652292681603</v>
      </c>
      <c r="AH5" s="98">
        <v>1.4027497472599499</v>
      </c>
      <c r="AI5" s="97">
        <v>661.66258647221503</v>
      </c>
      <c r="AJ5" s="97">
        <v>21.1861531213139</v>
      </c>
      <c r="AK5" s="99">
        <v>867.07449649167995</v>
      </c>
      <c r="AL5" s="99">
        <v>90.726300899074303</v>
      </c>
      <c r="AM5" s="100">
        <v>20.9073266687606</v>
      </c>
      <c r="AN5" s="100">
        <v>1.3681070978768299</v>
      </c>
      <c r="AO5" s="98">
        <v>9.2422200741461502</v>
      </c>
      <c r="AP5" s="98">
        <v>0.64706531448108195</v>
      </c>
      <c r="AQ5" s="97">
        <v>1.95913655641924</v>
      </c>
      <c r="AR5" s="97">
        <v>0.17344914908489101</v>
      </c>
      <c r="AS5" s="99">
        <v>25.661780636879499</v>
      </c>
      <c r="AT5" s="99">
        <v>0.79937486234633803</v>
      </c>
      <c r="AU5" s="100" t="s">
        <v>435</v>
      </c>
      <c r="AV5" s="100">
        <v>0.11093822644198501</v>
      </c>
      <c r="AW5" s="100">
        <v>24.903836733895801</v>
      </c>
      <c r="AX5" s="101">
        <v>2.5167027782744902</v>
      </c>
    </row>
    <row r="6" spans="1:50" x14ac:dyDescent="0.25">
      <c r="A6" t="s">
        <v>339</v>
      </c>
      <c r="B6">
        <v>4832.6968447788104</v>
      </c>
      <c r="C6">
        <v>25376.800035683598</v>
      </c>
      <c r="D6" s="63">
        <v>0.21403785493239799</v>
      </c>
      <c r="E6">
        <v>6.1209113738063002E-2</v>
      </c>
      <c r="F6" s="89">
        <f>IF(ISNUMBER(D6),(D6*(EXP(B$2*0.00001867)-1)/(EXP(B$3*0.00001867)-1)),"&lt; DL")</f>
        <v>0.22286173955456573</v>
      </c>
      <c r="G6" s="89">
        <f>E6</f>
        <v>6.1209113738063002E-2</v>
      </c>
      <c r="H6" s="52">
        <v>0.28413741256790898</v>
      </c>
      <c r="I6" s="52">
        <v>3.7107594646710001E-3</v>
      </c>
      <c r="J6" s="85">
        <v>4.5667672833201521E-2</v>
      </c>
      <c r="K6" s="63">
        <v>0.75273346803749897</v>
      </c>
      <c r="L6">
        <v>0.21441353613101299</v>
      </c>
      <c r="M6" s="92">
        <f>IF(ISNUMBER(K6),(K6*(EXP(B$2*0.00001867)-1)/(EXP(B$3*0.00001867)-1)),"&lt; DL")</f>
        <v>0.78376551736963662</v>
      </c>
      <c r="N6" s="92">
        <f>L6</f>
        <v>0.21441353613101299</v>
      </c>
      <c r="O6" s="33">
        <v>3.5153289953329501</v>
      </c>
      <c r="P6" s="33">
        <v>4.2310021760453002E-2</v>
      </c>
      <c r="Q6" s="34">
        <v>-0.60087721989377296</v>
      </c>
      <c r="R6" s="35"/>
      <c r="S6" s="61"/>
      <c r="T6" s="36"/>
      <c r="U6" s="36"/>
      <c r="V6" s="37"/>
      <c r="W6" s="37"/>
      <c r="X6" s="93"/>
      <c r="Y6" s="102">
        <v>18035.669510359599</v>
      </c>
      <c r="Z6" s="103">
        <v>543.86535602885795</v>
      </c>
      <c r="AA6" s="43">
        <v>18562.742313432798</v>
      </c>
      <c r="AB6" s="43">
        <v>624.27656197760598</v>
      </c>
      <c r="AC6" s="44">
        <v>8.5420905995582501</v>
      </c>
      <c r="AD6" s="44">
        <v>1.17901019794234</v>
      </c>
      <c r="AE6" s="43">
        <v>237008.241796938</v>
      </c>
      <c r="AF6" s="43">
        <v>13661.697944568999</v>
      </c>
      <c r="AG6" s="30">
        <v>9.3636919092099993E-2</v>
      </c>
      <c r="AH6" s="30">
        <v>1.1110983691188001E-2</v>
      </c>
      <c r="AI6" s="44">
        <v>485.99231779511098</v>
      </c>
      <c r="AJ6" s="44">
        <v>15.9055263180562</v>
      </c>
      <c r="AK6" s="35">
        <v>150.25303825527399</v>
      </c>
      <c r="AL6" s="35">
        <v>22.751259319175102</v>
      </c>
      <c r="AM6" s="45">
        <v>3.1780240269193101</v>
      </c>
      <c r="AN6" s="45">
        <v>0.15142326835650299</v>
      </c>
      <c r="AO6" s="30">
        <v>0.92053276567361197</v>
      </c>
      <c r="AP6" s="30">
        <v>6.5075421217273E-2</v>
      </c>
      <c r="AQ6" s="44">
        <v>0.44538842809031298</v>
      </c>
      <c r="AR6" s="44">
        <v>4.5646934857647002E-2</v>
      </c>
      <c r="AS6" s="35">
        <v>43.034369958106801</v>
      </c>
      <c r="AT6" s="35">
        <v>1.30761310690601</v>
      </c>
      <c r="AU6" s="45">
        <v>6.9241902877974004</v>
      </c>
      <c r="AV6" s="45">
        <v>0.20551572497486401</v>
      </c>
      <c r="AW6" s="45">
        <v>4.3375900613276404</v>
      </c>
      <c r="AX6" s="46">
        <v>0.62027274268810395</v>
      </c>
    </row>
    <row r="7" spans="1:50" x14ac:dyDescent="0.25">
      <c r="A7" t="s">
        <v>340</v>
      </c>
      <c r="B7">
        <v>4890.9946222449698</v>
      </c>
      <c r="C7">
        <v>25970.622445323101</v>
      </c>
      <c r="D7" s="63">
        <v>0.16520890334194999</v>
      </c>
      <c r="E7">
        <v>5.9571215878872999E-2</v>
      </c>
      <c r="F7" s="89">
        <f>IF(ISNUMBER(D7),(D7*(EXP(B$2*0.00001867)-1)/(EXP(B$3*0.00001867)-1)),"&lt; DL")</f>
        <v>0.1720197747277834</v>
      </c>
      <c r="G7" s="89">
        <f>E7</f>
        <v>5.9571215878872999E-2</v>
      </c>
      <c r="H7" s="52">
        <v>0.28529982513304403</v>
      </c>
      <c r="I7" s="52">
        <v>5.0474278148209999E-3</v>
      </c>
      <c r="J7" s="85">
        <v>4.9064298647986782E-2</v>
      </c>
      <c r="K7" s="63">
        <v>0.578810602202113</v>
      </c>
      <c r="L7">
        <v>0.20475342730502599</v>
      </c>
      <c r="M7" s="92">
        <f>IF(ISNUMBER(K7),(K7*(EXP(B$2*0.00001867)-1)/(EXP(B$3*0.00001867)-1)),"&lt; DL")</f>
        <v>0.6026725399585533</v>
      </c>
      <c r="N7" s="92">
        <f>L7</f>
        <v>0.20475342730502599</v>
      </c>
      <c r="O7" s="33">
        <v>3.5021220294536599</v>
      </c>
      <c r="P7" s="33">
        <v>5.0383694601946E-2</v>
      </c>
      <c r="Q7" s="34">
        <v>-0.75292111579246002</v>
      </c>
      <c r="R7" s="35"/>
      <c r="S7" s="61"/>
      <c r="T7" s="36"/>
      <c r="U7" s="36"/>
      <c r="V7" s="37"/>
      <c r="W7" s="37"/>
      <c r="X7" s="93"/>
      <c r="Y7" s="102">
        <v>18415.226498314099</v>
      </c>
      <c r="Z7" s="103">
        <v>555.60982951969197</v>
      </c>
      <c r="AA7" s="43">
        <v>19136.080099387498</v>
      </c>
      <c r="AB7" s="43">
        <v>640.50207515546094</v>
      </c>
      <c r="AC7" s="44">
        <v>10.620034719064201</v>
      </c>
      <c r="AD7" s="44">
        <v>1.7841745790727399</v>
      </c>
      <c r="AE7" s="43">
        <v>237407.457803937</v>
      </c>
      <c r="AF7" s="43">
        <v>13684.365989526001</v>
      </c>
      <c r="AG7" s="30">
        <v>0.449975263011755</v>
      </c>
      <c r="AH7" s="30">
        <v>0.128611956040729</v>
      </c>
      <c r="AI7" s="44">
        <v>590.13495347614696</v>
      </c>
      <c r="AJ7" s="44">
        <v>19.9316435804684</v>
      </c>
      <c r="AK7" s="35">
        <v>153.46529256731</v>
      </c>
      <c r="AL7" s="35">
        <v>28.646000009779701</v>
      </c>
      <c r="AM7" s="45">
        <v>36.465353720408899</v>
      </c>
      <c r="AN7" s="45">
        <v>2.1606938472804198</v>
      </c>
      <c r="AO7" s="30">
        <v>15.3232982762965</v>
      </c>
      <c r="AP7" s="30">
        <v>0.93590858408216604</v>
      </c>
      <c r="AQ7" s="44">
        <v>3.2450027384941902</v>
      </c>
      <c r="AR7" s="44">
        <v>0.25751407800729897</v>
      </c>
      <c r="AS7" s="35">
        <v>40.157428305762302</v>
      </c>
      <c r="AT7" s="35">
        <v>1.2266869022642699</v>
      </c>
      <c r="AU7" s="45">
        <v>5.5816141680251796</v>
      </c>
      <c r="AV7" s="45">
        <v>0.17176546519425601</v>
      </c>
      <c r="AW7" s="45">
        <v>4.6853534660532201</v>
      </c>
      <c r="AX7" s="46">
        <v>0.82544901965178497</v>
      </c>
    </row>
    <row r="8" spans="1:50" x14ac:dyDescent="0.25">
      <c r="A8" t="s">
        <v>341</v>
      </c>
      <c r="B8">
        <v>3211.4918858719202</v>
      </c>
      <c r="C8">
        <v>16513.341220583101</v>
      </c>
      <c r="D8" s="63">
        <v>0.35475649965939299</v>
      </c>
      <c r="E8">
        <v>0.10188804913923</v>
      </c>
      <c r="F8" s="89">
        <f>IF(ISNUMBER(D8),(D8*(EXP(B$2*0.00001867)-1)/(EXP(B$3*0.00001867)-1)),"&lt; DL")</f>
        <v>0.36938162484085801</v>
      </c>
      <c r="G8" s="89">
        <f>E8</f>
        <v>0.10188804913923</v>
      </c>
      <c r="H8" s="52">
        <v>0.29080734166959898</v>
      </c>
      <c r="I8" s="52">
        <v>1.9607542463054E-2</v>
      </c>
      <c r="J8" s="85">
        <v>0.23476043849848666</v>
      </c>
      <c r="K8" s="63">
        <v>1.2197028839355299</v>
      </c>
      <c r="L8">
        <v>0.32257824641354299</v>
      </c>
      <c r="M8" s="92">
        <f>IF(ISNUMBER(K8),(K8*(EXP(B$2*0.00001867)-1)/(EXP(B$3*0.00001867)-1)),"&lt; DL")</f>
        <v>1.2699861271710391</v>
      </c>
      <c r="N8" s="92">
        <f>L8</f>
        <v>0.32257824641354299</v>
      </c>
      <c r="O8" s="33">
        <v>3.4336065620135998</v>
      </c>
      <c r="P8" s="33">
        <v>0.16968987729388799</v>
      </c>
      <c r="Q8" s="34">
        <v>-0.883315250277663</v>
      </c>
      <c r="R8" s="35"/>
      <c r="S8" s="61"/>
      <c r="T8" s="36"/>
      <c r="U8" s="36"/>
      <c r="V8" s="37"/>
      <c r="W8" s="37"/>
      <c r="X8" s="93"/>
      <c r="Y8" s="102">
        <v>19213.5775501752</v>
      </c>
      <c r="Z8" s="103">
        <v>571.62793074567196</v>
      </c>
      <c r="AA8" s="43">
        <v>17317.446326340199</v>
      </c>
      <c r="AB8" s="43">
        <v>595.32853451761798</v>
      </c>
      <c r="AC8" s="44">
        <v>8.61817253429051</v>
      </c>
      <c r="AD8" s="44">
        <v>1.22034741625396</v>
      </c>
      <c r="AE8" s="43">
        <v>237509.60893404801</v>
      </c>
      <c r="AF8" s="43">
        <v>13644.9495460777</v>
      </c>
      <c r="AG8" s="30">
        <v>1.3299250746479E-2</v>
      </c>
      <c r="AH8" s="30">
        <v>4.2363906843060004E-3</v>
      </c>
      <c r="AI8" s="44">
        <v>424.44876043603301</v>
      </c>
      <c r="AJ8" s="44">
        <v>13.810159680058</v>
      </c>
      <c r="AK8" s="35">
        <v>107.68458636874099</v>
      </c>
      <c r="AL8" s="35">
        <v>32.627584049250601</v>
      </c>
      <c r="AM8" s="45">
        <v>0.15265624212239601</v>
      </c>
      <c r="AN8" s="45">
        <v>2.7425950566048001E-2</v>
      </c>
      <c r="AO8" s="30">
        <v>8.1266211647717995E-2</v>
      </c>
      <c r="AP8" s="30">
        <v>1.8301842967178E-2</v>
      </c>
      <c r="AQ8" s="44">
        <v>0.14946403914996101</v>
      </c>
      <c r="AR8" s="44">
        <v>2.6699663728897999E-2</v>
      </c>
      <c r="AS8" s="35">
        <v>48.978418277911899</v>
      </c>
      <c r="AT8" s="35">
        <v>1.4535345968197</v>
      </c>
      <c r="AU8" s="45">
        <v>8.0382180537046608</v>
      </c>
      <c r="AV8" s="45">
        <v>0.244335671395743</v>
      </c>
      <c r="AW8" s="45">
        <v>3.0500180034200302</v>
      </c>
      <c r="AX8" s="46">
        <v>0.91866776629163804</v>
      </c>
    </row>
    <row r="9" spans="1:50" x14ac:dyDescent="0.25">
      <c r="A9" t="s">
        <v>342</v>
      </c>
      <c r="B9">
        <v>4321.4819647653603</v>
      </c>
      <c r="C9">
        <v>22596.795345901101</v>
      </c>
      <c r="D9" s="63">
        <v>0.28255042513746897</v>
      </c>
      <c r="E9">
        <v>5.4471177018836997E-2</v>
      </c>
      <c r="F9" s="89">
        <f>IF(ISNUMBER(D9),(D9*(EXP(B$2*0.00001867)-1)/(EXP(B$3*0.00001867)-1)),"&lt; DL")</f>
        <v>0.29419879617980133</v>
      </c>
      <c r="G9" s="89">
        <f>E9</f>
        <v>5.4471177018836997E-2</v>
      </c>
      <c r="H9" s="52">
        <v>0.28721435342524099</v>
      </c>
      <c r="I9" s="52">
        <v>5.1806399012660001E-3</v>
      </c>
      <c r="J9" s="85">
        <v>9.3563502664305895E-2</v>
      </c>
      <c r="K9" s="63">
        <v>0.98356205655522799</v>
      </c>
      <c r="L9">
        <v>0.17094406497266801</v>
      </c>
      <c r="M9" s="92">
        <f>IF(ISNUMBER(K9),(K9*(EXP(B$2*0.00001867)-1)/(EXP(B$3*0.00001867)-1)),"&lt; DL")</f>
        <v>1.0241102021555775</v>
      </c>
      <c r="N9" s="92">
        <f>L9</f>
        <v>0.17094406497266801</v>
      </c>
      <c r="O9" s="33">
        <v>3.4772373371910601</v>
      </c>
      <c r="P9" s="33">
        <v>5.3677871316410997E-2</v>
      </c>
      <c r="Q9" s="34">
        <v>-0.61736773976964199</v>
      </c>
      <c r="R9" s="35"/>
      <c r="S9" s="61"/>
      <c r="T9" s="36"/>
      <c r="U9" s="36"/>
      <c r="V9" s="37"/>
      <c r="W9" s="37"/>
      <c r="X9" s="93"/>
      <c r="Y9" s="102">
        <v>18306.373301092201</v>
      </c>
      <c r="Z9" s="103">
        <v>553.00377846304104</v>
      </c>
      <c r="AA9" s="43">
        <v>17769.449869657801</v>
      </c>
      <c r="AB9" s="43">
        <v>578.953388230531</v>
      </c>
      <c r="AC9" s="44">
        <v>11.071365533923201</v>
      </c>
      <c r="AD9" s="44">
        <v>1.42652764967323</v>
      </c>
      <c r="AE9" s="43">
        <v>238826.45377959099</v>
      </c>
      <c r="AF9" s="43">
        <v>13778.697716262801</v>
      </c>
      <c r="AG9" s="30">
        <v>1.8310535650386001E-2</v>
      </c>
      <c r="AH9" s="30">
        <v>4.9339987057169998E-3</v>
      </c>
      <c r="AI9" s="44">
        <v>464.33480228032602</v>
      </c>
      <c r="AJ9" s="44">
        <v>15.070531291452101</v>
      </c>
      <c r="AK9" s="35">
        <v>144.12992170464901</v>
      </c>
      <c r="AL9" s="35">
        <v>27.550704978285101</v>
      </c>
      <c r="AM9" s="45">
        <v>0.59024851468327499</v>
      </c>
      <c r="AN9" s="45">
        <v>5.5533412703434003E-2</v>
      </c>
      <c r="AO9" s="30">
        <v>0.21682873582517601</v>
      </c>
      <c r="AP9" s="30">
        <v>3.008434736283E-2</v>
      </c>
      <c r="AQ9" s="44">
        <v>0.186613214102166</v>
      </c>
      <c r="AR9" s="44">
        <v>2.9672561794981001E-2</v>
      </c>
      <c r="AS9" s="35">
        <v>52.956116677581903</v>
      </c>
      <c r="AT9" s="35">
        <v>1.57584313475299</v>
      </c>
      <c r="AU9" s="45">
        <v>8.5195587959993109</v>
      </c>
      <c r="AV9" s="45">
        <v>0.254513323980191</v>
      </c>
      <c r="AW9" s="45">
        <v>4.0968149685642796</v>
      </c>
      <c r="AX9" s="46">
        <v>0.76484062016333798</v>
      </c>
    </row>
    <row r="10" spans="1:50" x14ac:dyDescent="0.25">
      <c r="A10" t="s">
        <v>343</v>
      </c>
      <c r="B10">
        <v>7614.4755579275397</v>
      </c>
      <c r="C10">
        <v>40608.779671926299</v>
      </c>
      <c r="D10" s="63">
        <v>6.5336818459899998E-2</v>
      </c>
      <c r="E10">
        <v>1.0236035082799E-2</v>
      </c>
      <c r="F10" s="89">
        <f t="shared" ref="F10:F73" si="0">IF(ISNUMBER(D10),(D10*(EXP(B$2*0.00001867)-1)/(EXP(B$3*0.00001867)-1)),"&lt; DL")</f>
        <v>6.8030381931893161E-2</v>
      </c>
      <c r="G10" s="89">
        <f t="shared" ref="G10:G73" si="1">E10</f>
        <v>1.0236035082799E-2</v>
      </c>
      <c r="H10" s="52">
        <v>0.282036472932295</v>
      </c>
      <c r="I10" s="52">
        <v>3.421382812905E-3</v>
      </c>
      <c r="J10" s="85">
        <v>7.7432380638308401E-2</v>
      </c>
      <c r="K10" s="63">
        <v>0.23152819908198199</v>
      </c>
      <c r="L10">
        <v>3.5144935783296999E-2</v>
      </c>
      <c r="M10" s="92">
        <f t="shared" ref="M10:M73" si="2">IF(ISNUMBER(K10),(K10*(EXP(B$2*0.00001867)-1)/(EXP(B$3*0.00001867)-1)),"&lt; DL")</f>
        <v>0.24107313736461874</v>
      </c>
      <c r="N10" s="92">
        <f t="shared" ref="N10:N73" si="3">L10</f>
        <v>3.5144935783296999E-2</v>
      </c>
      <c r="O10" s="50">
        <v>3.5424615634714698</v>
      </c>
      <c r="P10" s="50">
        <v>3.7425005928842001E-2</v>
      </c>
      <c r="Q10" s="77">
        <v>-0.37883595571065298</v>
      </c>
      <c r="S10" s="61"/>
      <c r="Y10" s="63">
        <v>18031.178257199801</v>
      </c>
      <c r="Z10">
        <v>541.51367696519003</v>
      </c>
      <c r="AA10">
        <v>20419.8491155845</v>
      </c>
      <c r="AB10">
        <v>673.59355939136105</v>
      </c>
      <c r="AC10">
        <v>13.926863193907399</v>
      </c>
      <c r="AD10">
        <v>1.8747270018947599</v>
      </c>
      <c r="AE10">
        <v>236296.02746535299</v>
      </c>
      <c r="AF10">
        <v>13582.2877740648</v>
      </c>
      <c r="AG10">
        <v>7.8861086019799999E-3</v>
      </c>
      <c r="AH10">
        <v>3.2443732594189998E-3</v>
      </c>
      <c r="AI10">
        <v>570.86254352062497</v>
      </c>
      <c r="AJ10">
        <v>18.533939516994401</v>
      </c>
      <c r="AK10">
        <v>255.118598374149</v>
      </c>
      <c r="AL10">
        <v>44.826811218299497</v>
      </c>
      <c r="AM10">
        <v>0.18075523082512401</v>
      </c>
      <c r="AN10">
        <v>2.9817168891913E-2</v>
      </c>
      <c r="AO10">
        <v>8.7152038533477999E-2</v>
      </c>
      <c r="AP10">
        <v>1.8893828088768001E-2</v>
      </c>
      <c r="AQ10">
        <v>0.26465903335382701</v>
      </c>
      <c r="AR10">
        <v>3.5778449972168003E-2</v>
      </c>
      <c r="AS10">
        <v>26.2936614068505</v>
      </c>
      <c r="AT10">
        <v>0.82102050884979805</v>
      </c>
      <c r="AU10">
        <v>3.5672024823991899</v>
      </c>
      <c r="AV10">
        <v>0.120536936961469</v>
      </c>
      <c r="AW10">
        <v>7.44877594564975</v>
      </c>
      <c r="AX10" s="64">
        <v>1.27415521703096</v>
      </c>
    </row>
    <row r="11" spans="1:50" x14ac:dyDescent="0.25">
      <c r="A11" t="s">
        <v>344</v>
      </c>
      <c r="B11">
        <v>172.689727549705</v>
      </c>
      <c r="C11">
        <v>700.67779046524902</v>
      </c>
      <c r="D11" s="63">
        <v>6.2178876879027598</v>
      </c>
      <c r="E11">
        <v>1.6152186211277</v>
      </c>
      <c r="F11" s="89">
        <f t="shared" si="0"/>
        <v>6.474225164135551</v>
      </c>
      <c r="G11" s="89">
        <f t="shared" si="1"/>
        <v>1.6152186211277</v>
      </c>
      <c r="H11" s="52">
        <v>0.36960061177197401</v>
      </c>
      <c r="I11" s="52">
        <v>8.2466184737780002E-2</v>
      </c>
      <c r="J11" s="85">
        <v>0.85892408646381235</v>
      </c>
      <c r="K11" s="63">
        <v>16.834295805917201</v>
      </c>
      <c r="L11">
        <v>2.8747128847550001</v>
      </c>
      <c r="M11" s="92">
        <f t="shared" si="2"/>
        <v>17.52830333992922</v>
      </c>
      <c r="N11" s="92">
        <f t="shared" si="3"/>
        <v>2.8747128847550001</v>
      </c>
      <c r="O11" s="50">
        <v>2.6961220124320699</v>
      </c>
      <c r="P11" s="50">
        <v>0.33736373914998402</v>
      </c>
      <c r="Q11" s="77">
        <v>-0.715290464443331</v>
      </c>
      <c r="S11" s="61"/>
      <c r="Y11" s="63">
        <v>17959.367946468199</v>
      </c>
      <c r="Z11">
        <v>532.70436557004803</v>
      </c>
      <c r="AA11">
        <v>18553.180657071502</v>
      </c>
      <c r="AB11">
        <v>614.98978110778899</v>
      </c>
      <c r="AC11">
        <v>7.9518704827431002</v>
      </c>
      <c r="AD11">
        <v>1.1615147028472901</v>
      </c>
      <c r="AE11">
        <v>240109.38679967099</v>
      </c>
      <c r="AF11">
        <v>13779.2339891261</v>
      </c>
      <c r="AG11">
        <v>3.9398718639179998E-3</v>
      </c>
      <c r="AH11">
        <v>2.3012491895990001E-3</v>
      </c>
      <c r="AI11">
        <v>460.71797661006298</v>
      </c>
      <c r="AJ11">
        <v>14.827842822257001</v>
      </c>
      <c r="AK11">
        <v>4.38713826522853</v>
      </c>
      <c r="AL11">
        <v>0.321147065686191</v>
      </c>
      <c r="AM11">
        <v>5.6329464093723997E-2</v>
      </c>
      <c r="AN11">
        <v>1.6540090472142999E-2</v>
      </c>
      <c r="AO11">
        <v>2.3130128051139998E-2</v>
      </c>
      <c r="AP11">
        <v>9.7078115507530007E-3</v>
      </c>
      <c r="AQ11">
        <v>0.11959109910806</v>
      </c>
      <c r="AR11">
        <v>2.3844707434172E-2</v>
      </c>
      <c r="AS11">
        <v>38.572554341114802</v>
      </c>
      <c r="AT11">
        <v>1.1447094740991199</v>
      </c>
      <c r="AU11">
        <v>5.9527598165536704</v>
      </c>
      <c r="AV11">
        <v>0.17457934382585999</v>
      </c>
      <c r="AW11">
        <v>0.12968189634993901</v>
      </c>
      <c r="AX11" s="64">
        <v>3.9764129404730002E-2</v>
      </c>
    </row>
    <row r="12" spans="1:50" x14ac:dyDescent="0.25">
      <c r="A12" t="s">
        <v>345</v>
      </c>
      <c r="B12">
        <v>907.12303393412003</v>
      </c>
      <c r="C12">
        <v>4762.2709794597404</v>
      </c>
      <c r="D12" s="63">
        <v>0.43532858555319498</v>
      </c>
      <c r="E12">
        <v>0.119652693543052</v>
      </c>
      <c r="F12" s="89">
        <f t="shared" si="0"/>
        <v>0.45327536049572142</v>
      </c>
      <c r="G12" s="89">
        <f t="shared" si="1"/>
        <v>0.119652693543052</v>
      </c>
      <c r="H12" s="52">
        <v>0.28738496873167202</v>
      </c>
      <c r="I12" s="52">
        <v>2.7496553022507999E-2</v>
      </c>
      <c r="J12" s="85">
        <v>0.34810391754221054</v>
      </c>
      <c r="K12" s="63">
        <v>1.5153876369755399</v>
      </c>
      <c r="L12">
        <v>0.416862571507081</v>
      </c>
      <c r="M12" s="92">
        <f t="shared" si="2"/>
        <v>1.5778607246018148</v>
      </c>
      <c r="N12" s="92">
        <f t="shared" si="3"/>
        <v>0.416862571507081</v>
      </c>
      <c r="O12" s="50">
        <v>3.4744042836101201</v>
      </c>
      <c r="P12" s="50">
        <v>0.21591780714783801</v>
      </c>
      <c r="Q12" s="77">
        <v>-0.72097726359085901</v>
      </c>
      <c r="S12" s="61"/>
      <c r="Y12" s="63">
        <v>17774.599977071299</v>
      </c>
      <c r="Z12">
        <v>530.08697848322697</v>
      </c>
      <c r="AA12">
        <v>21609.6590850375</v>
      </c>
      <c r="AB12">
        <v>700.12264454711396</v>
      </c>
      <c r="AC12">
        <v>38.113657600347899</v>
      </c>
      <c r="AD12">
        <v>3.6660208483021099</v>
      </c>
      <c r="AE12">
        <v>235380.334625894</v>
      </c>
      <c r="AF12">
        <v>13519.763670553701</v>
      </c>
      <c r="AG12">
        <v>7.9020760285840007E-3</v>
      </c>
      <c r="AH12">
        <v>3.250901320471E-3</v>
      </c>
      <c r="AI12">
        <v>719.86441153012697</v>
      </c>
      <c r="AJ12">
        <v>23.093391998955202</v>
      </c>
      <c r="AK12">
        <v>30.560478163766501</v>
      </c>
      <c r="AL12">
        <v>7.3361714753316303</v>
      </c>
      <c r="AM12">
        <v>0.35190464385237602</v>
      </c>
      <c r="AN12">
        <v>4.2283408810696997E-2</v>
      </c>
      <c r="AO12">
        <v>0.147645998039662</v>
      </c>
      <c r="AP12">
        <v>2.4780778650492E-2</v>
      </c>
      <c r="AQ12">
        <v>0.25483771785546699</v>
      </c>
      <c r="AR12">
        <v>3.5112693201187997E-2</v>
      </c>
      <c r="AS12">
        <v>25.956159422633899</v>
      </c>
      <c r="AT12">
        <v>0.77819078621062299</v>
      </c>
      <c r="AU12">
        <v>2.77381408622227</v>
      </c>
      <c r="AV12">
        <v>8.2899095525208993E-2</v>
      </c>
      <c r="AW12">
        <v>0.87459812288129302</v>
      </c>
      <c r="AX12" s="64">
        <v>0.21276294191313999</v>
      </c>
    </row>
    <row r="13" spans="1:50" x14ac:dyDescent="0.25">
      <c r="A13" t="s">
        <v>346</v>
      </c>
      <c r="B13">
        <v>2380.60297187779</v>
      </c>
      <c r="C13">
        <v>12369.4627064612</v>
      </c>
      <c r="D13" s="63">
        <v>0.36762093316024602</v>
      </c>
      <c r="E13">
        <v>0.198744397297518</v>
      </c>
      <c r="F13" s="89">
        <f t="shared" si="0"/>
        <v>0.38277640507396055</v>
      </c>
      <c r="G13" s="89">
        <f t="shared" si="1"/>
        <v>0.198744397297518</v>
      </c>
      <c r="H13" s="52">
        <v>0.28905619109478298</v>
      </c>
      <c r="I13" s="52">
        <v>2.3457555898388001E-2</v>
      </c>
      <c r="J13" s="85">
        <v>0.1501086858366818</v>
      </c>
      <c r="K13" s="63">
        <v>1.2707419270675</v>
      </c>
      <c r="L13">
        <v>0.54319973965082802</v>
      </c>
      <c r="M13" s="92">
        <f t="shared" si="2"/>
        <v>1.3231292963603583</v>
      </c>
      <c r="N13" s="92">
        <f t="shared" si="3"/>
        <v>0.54319973965082802</v>
      </c>
      <c r="O13" s="50">
        <v>3.4572386572159401</v>
      </c>
      <c r="P13" s="50">
        <v>0.15719272736097001</v>
      </c>
      <c r="Q13" s="77">
        <v>-0.87289024597711995</v>
      </c>
      <c r="S13" s="61"/>
      <c r="Y13" s="63">
        <v>18334.512709827599</v>
      </c>
      <c r="Z13">
        <v>547.08287643093797</v>
      </c>
      <c r="AA13">
        <v>17706.2478713333</v>
      </c>
      <c r="AB13">
        <v>589.04993174299796</v>
      </c>
      <c r="AC13">
        <v>8.7851267458073607</v>
      </c>
      <c r="AD13">
        <v>1.21855048804364</v>
      </c>
      <c r="AE13">
        <v>239546.22008364901</v>
      </c>
      <c r="AF13">
        <v>13774.147305656001</v>
      </c>
      <c r="AG13">
        <v>6.0255492985489996E-3</v>
      </c>
      <c r="AH13">
        <v>2.788403094635E-3</v>
      </c>
      <c r="AI13">
        <v>381.77386597814399</v>
      </c>
      <c r="AJ13">
        <v>12.292914470441801</v>
      </c>
      <c r="AK13">
        <v>77.848787226886998</v>
      </c>
      <c r="AL13">
        <v>2.9496024791458599</v>
      </c>
      <c r="AM13">
        <v>0.123183638379011</v>
      </c>
      <c r="AN13">
        <v>2.4109214169098E-2</v>
      </c>
      <c r="AO13">
        <v>5.4210188705902003E-2</v>
      </c>
      <c r="AP13">
        <v>1.4604490054616E-2</v>
      </c>
      <c r="AQ13">
        <v>0.13360617337758601</v>
      </c>
      <c r="AR13">
        <v>2.4723061142512999E-2</v>
      </c>
      <c r="AS13">
        <v>39.765947665186097</v>
      </c>
      <c r="AT13">
        <v>1.18337189510784</v>
      </c>
      <c r="AU13">
        <v>5.9361602224555998</v>
      </c>
      <c r="AV13">
        <v>0.17791814958847299</v>
      </c>
      <c r="AW13">
        <v>2.1966055203247299</v>
      </c>
      <c r="AX13" s="64">
        <v>0.46824623989401198</v>
      </c>
    </row>
    <row r="14" spans="1:50" x14ac:dyDescent="0.25">
      <c r="A14" t="s">
        <v>347</v>
      </c>
      <c r="B14">
        <v>8510.8677624460997</v>
      </c>
      <c r="C14">
        <v>45042.2276739062</v>
      </c>
      <c r="D14" s="63">
        <v>0.130815424594873</v>
      </c>
      <c r="E14">
        <v>1.9333621763337E-2</v>
      </c>
      <c r="F14" s="89">
        <f t="shared" si="0"/>
        <v>0.13620839685106395</v>
      </c>
      <c r="G14" s="89">
        <f t="shared" si="1"/>
        <v>1.9333621763337E-2</v>
      </c>
      <c r="H14" s="52">
        <v>0.283574497683377</v>
      </c>
      <c r="I14" s="52">
        <v>2.831536104147E-3</v>
      </c>
      <c r="J14" s="85">
        <v>6.7561715633591063E-2</v>
      </c>
      <c r="K14" s="63">
        <v>0.460903314858497</v>
      </c>
      <c r="L14">
        <v>6.9606312110506996E-2</v>
      </c>
      <c r="M14" s="92">
        <f t="shared" si="2"/>
        <v>0.47990442881364548</v>
      </c>
      <c r="N14" s="92">
        <f t="shared" si="3"/>
        <v>6.9606312110506996E-2</v>
      </c>
      <c r="O14" s="50">
        <v>3.52418545277561</v>
      </c>
      <c r="P14" s="50">
        <v>3.0968633690355001E-2</v>
      </c>
      <c r="Q14" s="77">
        <v>2.7088212417305999E-2</v>
      </c>
      <c r="S14" s="61"/>
      <c r="Y14" s="63">
        <v>19841.596082570799</v>
      </c>
      <c r="Z14">
        <v>588.78091258981897</v>
      </c>
      <c r="AA14">
        <v>24340.410727518502</v>
      </c>
      <c r="AB14">
        <v>1053.6668755852199</v>
      </c>
      <c r="AC14">
        <v>9.8176787379212804</v>
      </c>
      <c r="AD14">
        <v>1.3281631871739401</v>
      </c>
      <c r="AE14">
        <v>235171.09888708999</v>
      </c>
      <c r="AF14">
        <v>13521.09090994</v>
      </c>
      <c r="AG14">
        <v>2.90441814751857</v>
      </c>
      <c r="AH14">
        <v>0.30997033481453701</v>
      </c>
      <c r="AI14">
        <v>462.62368547192602</v>
      </c>
      <c r="AJ14">
        <v>15.2061124989739</v>
      </c>
      <c r="AK14">
        <v>290.55601852839902</v>
      </c>
      <c r="AL14">
        <v>34.784148969934101</v>
      </c>
      <c r="AM14">
        <v>2.3003180188186398</v>
      </c>
      <c r="AN14">
        <v>0.28036736723604599</v>
      </c>
      <c r="AO14">
        <v>2.5595086723251201</v>
      </c>
      <c r="AP14">
        <v>0.28930714573833499</v>
      </c>
      <c r="AQ14">
        <v>1.3848332301300099</v>
      </c>
      <c r="AR14">
        <v>0.156025044466299</v>
      </c>
      <c r="AS14">
        <v>50.508181426226997</v>
      </c>
      <c r="AT14">
        <v>1.5013245937380899</v>
      </c>
      <c r="AU14">
        <v>8.0219880265932595</v>
      </c>
      <c r="AV14">
        <v>0.23629058790414401</v>
      </c>
      <c r="AW14">
        <v>8.3214060813723503</v>
      </c>
      <c r="AX14" s="64">
        <v>0.98458943331675897</v>
      </c>
    </row>
    <row r="15" spans="1:50" x14ac:dyDescent="0.25">
      <c r="A15" t="s">
        <v>348</v>
      </c>
      <c r="B15">
        <v>9027.0628272297508</v>
      </c>
      <c r="C15">
        <v>47660.498378777796</v>
      </c>
      <c r="D15" s="63">
        <v>0.148810130987274</v>
      </c>
      <c r="E15">
        <v>8.6922098640956999E-2</v>
      </c>
      <c r="F15" s="89">
        <f t="shared" si="0"/>
        <v>0.15494494964753439</v>
      </c>
      <c r="G15" s="89">
        <f t="shared" si="1"/>
        <v>8.6922098640956999E-2</v>
      </c>
      <c r="H15" s="52">
        <v>0.285542021993825</v>
      </c>
      <c r="I15" s="52">
        <v>4.8209325086247E-2</v>
      </c>
      <c r="J15" s="85">
        <v>0.28904357268294073</v>
      </c>
      <c r="K15" s="63">
        <v>0.52047750762048695</v>
      </c>
      <c r="L15">
        <v>0.23653431310796699</v>
      </c>
      <c r="M15" s="92">
        <f t="shared" si="2"/>
        <v>0.54193461611714588</v>
      </c>
      <c r="N15" s="92">
        <f t="shared" si="3"/>
        <v>0.23653431310796699</v>
      </c>
      <c r="O15" s="50">
        <v>3.50151616452322</v>
      </c>
      <c r="P15" s="50">
        <v>0.235984758595565</v>
      </c>
      <c r="Q15" s="77">
        <v>-0.94248764623551795</v>
      </c>
      <c r="S15" s="61"/>
      <c r="Y15" s="63">
        <v>19833.940665299899</v>
      </c>
      <c r="Z15">
        <v>599.54488618296295</v>
      </c>
      <c r="AA15">
        <v>17326.089549243199</v>
      </c>
      <c r="AB15">
        <v>580.21877938787804</v>
      </c>
      <c r="AC15">
        <v>7.5216142396593</v>
      </c>
      <c r="AD15">
        <v>1.10529580266855</v>
      </c>
      <c r="AE15">
        <v>237033.74164520801</v>
      </c>
      <c r="AF15">
        <v>13646.6589490473</v>
      </c>
      <c r="AG15">
        <v>2.0822995601286001E-2</v>
      </c>
      <c r="AH15">
        <v>5.2114385988779998E-3</v>
      </c>
      <c r="AI15">
        <v>433.386119032593</v>
      </c>
      <c r="AJ15">
        <v>13.9709155423469</v>
      </c>
      <c r="AK15">
        <v>297.400145759287</v>
      </c>
      <c r="AL15">
        <v>57.2964008956451</v>
      </c>
      <c r="AM15">
        <v>2.4079138379347002E-2</v>
      </c>
      <c r="AN15">
        <v>1.0567627623944999E-2</v>
      </c>
      <c r="AO15">
        <v>3.5778629380438999E-2</v>
      </c>
      <c r="AP15">
        <v>1.1841783215898001E-2</v>
      </c>
      <c r="AQ15">
        <v>0.17054963346516899</v>
      </c>
      <c r="AR15">
        <v>2.8044533446213001E-2</v>
      </c>
      <c r="AS15">
        <v>54.034390813514001</v>
      </c>
      <c r="AT15">
        <v>1.6435935964370501</v>
      </c>
      <c r="AU15">
        <v>9.1890260463185491</v>
      </c>
      <c r="AV15">
        <v>0.27730085179212099</v>
      </c>
      <c r="AW15">
        <v>8.4688181496279604</v>
      </c>
      <c r="AX15" s="64">
        <v>1.6137217703000799</v>
      </c>
    </row>
    <row r="16" spans="1:50" x14ac:dyDescent="0.25">
      <c r="A16" t="s">
        <v>349</v>
      </c>
      <c r="B16">
        <v>8007.7423081604402</v>
      </c>
      <c r="C16">
        <v>42368.329639039803</v>
      </c>
      <c r="D16" s="63">
        <v>0.17132942799822601</v>
      </c>
      <c r="E16">
        <v>2.3601669084317E-2</v>
      </c>
      <c r="F16" s="89">
        <f t="shared" si="0"/>
        <v>0.17839262299013914</v>
      </c>
      <c r="G16" s="89">
        <f t="shared" si="1"/>
        <v>2.3601669084317E-2</v>
      </c>
      <c r="H16" s="52">
        <v>0.28539348839854201</v>
      </c>
      <c r="I16" s="52">
        <v>3.2834557298219999E-3</v>
      </c>
      <c r="J16" s="85">
        <v>8.3517282220509401E-2</v>
      </c>
      <c r="K16" s="63">
        <v>0.60002559954135304</v>
      </c>
      <c r="L16">
        <v>8.1664163331812006E-2</v>
      </c>
      <c r="M16" s="92">
        <f t="shared" si="2"/>
        <v>0.62476214281484166</v>
      </c>
      <c r="N16" s="92">
        <f t="shared" si="3"/>
        <v>8.1664163331812006E-2</v>
      </c>
      <c r="O16" s="50">
        <v>3.5003174810741702</v>
      </c>
      <c r="P16" s="50">
        <v>3.4759168719936E-2</v>
      </c>
      <c r="Q16" s="77">
        <v>-0.20825799742868401</v>
      </c>
      <c r="S16" s="61"/>
      <c r="Y16" s="63">
        <v>18161.579330232598</v>
      </c>
      <c r="Z16">
        <v>540.99169696353397</v>
      </c>
      <c r="AA16">
        <v>18003.005038104999</v>
      </c>
      <c r="AB16">
        <v>592.24290528975303</v>
      </c>
      <c r="AC16">
        <v>9.2237738196613694</v>
      </c>
      <c r="AD16">
        <v>1.2654184475741701</v>
      </c>
      <c r="AE16">
        <v>238139.95125299599</v>
      </c>
      <c r="AF16">
        <v>13730.281176410101</v>
      </c>
      <c r="AG16">
        <v>1.079844443217E-2</v>
      </c>
      <c r="AH16">
        <v>3.7866156156819999E-3</v>
      </c>
      <c r="AI16">
        <v>488.574523195415</v>
      </c>
      <c r="AJ16">
        <v>16.082961586636699</v>
      </c>
      <c r="AK16">
        <v>268.97210734207601</v>
      </c>
      <c r="AL16">
        <v>30.082915966465901</v>
      </c>
      <c r="AM16">
        <v>1.279696162859E-2</v>
      </c>
      <c r="AN16">
        <v>7.7740555717020002E-3</v>
      </c>
      <c r="AO16">
        <v>1.3804066372933001E-2</v>
      </c>
      <c r="AP16">
        <v>7.4359840258219996E-3</v>
      </c>
      <c r="AQ16">
        <v>0.123189829253017</v>
      </c>
      <c r="AR16">
        <v>2.3999000351840001E-2</v>
      </c>
      <c r="AS16">
        <v>53.707076240605403</v>
      </c>
      <c r="AT16">
        <v>1.6176711902315499</v>
      </c>
      <c r="AU16">
        <v>9.6080644032506406</v>
      </c>
      <c r="AV16">
        <v>0.28697336687357999</v>
      </c>
      <c r="AW16">
        <v>7.72127451970566</v>
      </c>
      <c r="AX16" s="64">
        <v>0.89051831282395699</v>
      </c>
    </row>
    <row r="17" spans="1:50" x14ac:dyDescent="0.25">
      <c r="A17" t="s">
        <v>350</v>
      </c>
      <c r="B17">
        <v>3044.4387748653799</v>
      </c>
      <c r="C17">
        <v>16165.425552079399</v>
      </c>
      <c r="D17" s="63">
        <v>3.1438129345232997E-2</v>
      </c>
      <c r="E17">
        <v>7.5268853989350001E-3</v>
      </c>
      <c r="F17" s="89">
        <f t="shared" si="0"/>
        <v>3.2734191792535783E-2</v>
      </c>
      <c r="G17" s="89">
        <f t="shared" si="1"/>
        <v>7.5268853989350001E-3</v>
      </c>
      <c r="H17" s="52">
        <v>0.283022856493852</v>
      </c>
      <c r="I17" s="52">
        <v>4.8584934247920004E-3</v>
      </c>
      <c r="J17" s="85">
        <v>7.1700387391969239E-2</v>
      </c>
      <c r="K17" s="63">
        <v>0.11103489234102699</v>
      </c>
      <c r="L17">
        <v>2.6212670044488001E-2</v>
      </c>
      <c r="M17" s="92">
        <f t="shared" si="2"/>
        <v>0.11561239606980193</v>
      </c>
      <c r="N17" s="92">
        <f t="shared" si="3"/>
        <v>2.6212670044488001E-2</v>
      </c>
      <c r="O17" s="50">
        <v>3.5298774272045401</v>
      </c>
      <c r="P17" s="50">
        <v>5.4022089942033003E-2</v>
      </c>
      <c r="Q17" s="77">
        <v>-2.0112148856059001E-2</v>
      </c>
      <c r="S17" s="61"/>
      <c r="Y17" s="63">
        <v>18561.659167692698</v>
      </c>
      <c r="Z17">
        <v>553.45696774529404</v>
      </c>
      <c r="AA17">
        <v>22457.838542009998</v>
      </c>
      <c r="AB17">
        <v>730.21884793377001</v>
      </c>
      <c r="AC17">
        <v>27.258189459711399</v>
      </c>
      <c r="AD17">
        <v>2.77907176837319</v>
      </c>
      <c r="AE17">
        <v>234559.19436880699</v>
      </c>
      <c r="AF17">
        <v>13481.0135552788</v>
      </c>
      <c r="AG17">
        <v>1.3844871965957E-2</v>
      </c>
      <c r="AH17">
        <v>4.2543388003269999E-3</v>
      </c>
      <c r="AI17">
        <v>522.55947419391998</v>
      </c>
      <c r="AJ17">
        <v>16.955674958586702</v>
      </c>
      <c r="AK17">
        <v>103.774767618035</v>
      </c>
      <c r="AL17">
        <v>16.473017810529299</v>
      </c>
      <c r="AM17">
        <v>0.26145739502737297</v>
      </c>
      <c r="AN17">
        <v>3.5719065266008002E-2</v>
      </c>
      <c r="AO17">
        <v>0.147548061418422</v>
      </c>
      <c r="AP17">
        <v>2.4446427409551E-2</v>
      </c>
      <c r="AQ17">
        <v>0.14817169242518399</v>
      </c>
      <c r="AR17">
        <v>2.6174598933687E-2</v>
      </c>
      <c r="AS17">
        <v>6.26598906744458</v>
      </c>
      <c r="AT17">
        <v>0.20962996411769899</v>
      </c>
      <c r="AU17">
        <v>0.66773556276200896</v>
      </c>
      <c r="AV17">
        <v>2.4269270948066999E-2</v>
      </c>
      <c r="AW17">
        <v>2.8913696055606999</v>
      </c>
      <c r="AX17" s="64">
        <v>0.45548296055643001</v>
      </c>
    </row>
    <row r="18" spans="1:50" x14ac:dyDescent="0.25">
      <c r="A18" t="s">
        <v>351</v>
      </c>
      <c r="B18">
        <v>63.512929628698899</v>
      </c>
      <c r="C18">
        <v>215.247996601328</v>
      </c>
      <c r="D18" s="63">
        <v>11.174981277734201</v>
      </c>
      <c r="E18">
        <v>0.70618198467024096</v>
      </c>
      <c r="F18" s="89">
        <f t="shared" si="0"/>
        <v>11.635678968246729</v>
      </c>
      <c r="G18" s="89">
        <f t="shared" si="1"/>
        <v>0.70618198467024096</v>
      </c>
      <c r="H18" s="52">
        <v>0.44168574610575101</v>
      </c>
      <c r="I18" s="52">
        <v>4.9504766868926998E-2</v>
      </c>
      <c r="J18" s="85">
        <v>0.56381443986539204</v>
      </c>
      <c r="K18" s="63">
        <v>25.4362318100492</v>
      </c>
      <c r="L18">
        <v>1.9935839408100799</v>
      </c>
      <c r="M18" s="92">
        <f t="shared" si="2"/>
        <v>26.484861150805191</v>
      </c>
      <c r="N18" s="92">
        <f t="shared" si="3"/>
        <v>1.9935839408100799</v>
      </c>
      <c r="O18" s="50">
        <v>2.24477405737658</v>
      </c>
      <c r="P18" s="50">
        <v>0.22307325907192799</v>
      </c>
      <c r="Q18" s="77">
        <v>0.57702437841974596</v>
      </c>
      <c r="S18" s="61"/>
      <c r="Y18" s="63">
        <v>18538.674479309</v>
      </c>
      <c r="Z18">
        <v>557.46209296233803</v>
      </c>
      <c r="AA18">
        <v>19664.967636998201</v>
      </c>
      <c r="AB18">
        <v>672.572758682889</v>
      </c>
      <c r="AC18">
        <v>12.696141347771</v>
      </c>
      <c r="AD18">
        <v>1.5661886785599399</v>
      </c>
      <c r="AE18">
        <v>236890.15380779299</v>
      </c>
      <c r="AF18">
        <v>13700.494376909601</v>
      </c>
      <c r="AG18">
        <v>4.1609747655783999E-2</v>
      </c>
      <c r="AH18">
        <v>7.3531526538959998E-3</v>
      </c>
      <c r="AI18">
        <v>512.10363417620795</v>
      </c>
      <c r="AJ18">
        <v>16.5910476557546</v>
      </c>
      <c r="AK18">
        <v>1.6305262915365</v>
      </c>
      <c r="AL18">
        <v>0.17666348927901801</v>
      </c>
      <c r="AM18">
        <v>0.89264532950404896</v>
      </c>
      <c r="AN18">
        <v>7.7410143369195994E-2</v>
      </c>
      <c r="AO18">
        <v>0.52359665266946798</v>
      </c>
      <c r="AP18">
        <v>4.7482132871066E-2</v>
      </c>
      <c r="AQ18">
        <v>0.26067971871969398</v>
      </c>
      <c r="AR18">
        <v>3.4671896609843003E-2</v>
      </c>
      <c r="AS18">
        <v>24.202472710134199</v>
      </c>
      <c r="AT18">
        <v>0.78340349392803899</v>
      </c>
      <c r="AU18">
        <v>3.1090127230290499</v>
      </c>
      <c r="AV18">
        <v>0.107912634765248</v>
      </c>
      <c r="AW18">
        <v>3.7549528159475001E-2</v>
      </c>
      <c r="AX18" s="64">
        <v>3.3634466248860001E-3</v>
      </c>
    </row>
    <row r="19" spans="1:50" x14ac:dyDescent="0.25">
      <c r="A19" t="s">
        <v>352</v>
      </c>
      <c r="B19">
        <v>10638.07334418</v>
      </c>
      <c r="C19">
        <v>56837.843141122801</v>
      </c>
      <c r="D19" s="63">
        <v>9.1323355480129997E-3</v>
      </c>
      <c r="E19">
        <v>1.4336388807840001E-3</v>
      </c>
      <c r="F19" s="89">
        <f t="shared" si="0"/>
        <v>9.5088235072669329E-3</v>
      </c>
      <c r="G19" s="89">
        <f t="shared" si="1"/>
        <v>1.4336388807840001E-3</v>
      </c>
      <c r="H19" s="52">
        <v>0.281781844163776</v>
      </c>
      <c r="I19" s="52">
        <v>3.9434001671250002E-3</v>
      </c>
      <c r="J19" s="85">
        <v>8.9145604241639601E-2</v>
      </c>
      <c r="K19" s="63">
        <v>3.2399015475978003E-2</v>
      </c>
      <c r="L19">
        <v>5.1000540528780003E-3</v>
      </c>
      <c r="M19" s="92">
        <f t="shared" si="2"/>
        <v>3.3734691235399863E-2</v>
      </c>
      <c r="N19" s="92">
        <f t="shared" si="3"/>
        <v>5.1000540528780003E-3</v>
      </c>
      <c r="O19" s="50">
        <v>3.5455953239493101</v>
      </c>
      <c r="P19" s="50">
        <v>4.2675946835129999E-2</v>
      </c>
      <c r="Q19" s="77">
        <v>-2.31575699166E-2</v>
      </c>
      <c r="S19" s="61"/>
      <c r="Y19" s="63">
        <v>18455.868401692202</v>
      </c>
      <c r="Z19">
        <v>547.99978433814294</v>
      </c>
      <c r="AA19">
        <v>22773.146003288199</v>
      </c>
      <c r="AB19">
        <v>755.779088221601</v>
      </c>
      <c r="AC19">
        <v>38.553601271096397</v>
      </c>
      <c r="AD19">
        <v>3.7190714649934802</v>
      </c>
      <c r="AE19">
        <v>233285.515458687</v>
      </c>
      <c r="AF19">
        <v>13396.1115397064</v>
      </c>
      <c r="AG19">
        <v>9.8113439503677E-2</v>
      </c>
      <c r="AH19">
        <v>1.1606911618906E-2</v>
      </c>
      <c r="AI19">
        <v>404.05575394395203</v>
      </c>
      <c r="AJ19">
        <v>12.966720460917999</v>
      </c>
      <c r="AK19">
        <v>356.84359063273303</v>
      </c>
      <c r="AL19">
        <v>111.527614305626</v>
      </c>
      <c r="AM19">
        <v>5.7244485471119599</v>
      </c>
      <c r="AN19">
        <v>0.352452786023355</v>
      </c>
      <c r="AO19">
        <v>1.51132780950919</v>
      </c>
      <c r="AP19">
        <v>0.10367006935331</v>
      </c>
      <c r="AQ19">
        <v>0.64787564529568897</v>
      </c>
      <c r="AR19">
        <v>5.8791856208472E-2</v>
      </c>
      <c r="AS19">
        <v>4.5172489439840904</v>
      </c>
      <c r="AT19">
        <v>0.30096335151371001</v>
      </c>
      <c r="AU19">
        <v>0.67528336179130599</v>
      </c>
      <c r="AV19">
        <v>6.8072991110193007E-2</v>
      </c>
      <c r="AW19">
        <v>10.1063540128856</v>
      </c>
      <c r="AX19" s="64">
        <v>3.1528520932260702</v>
      </c>
    </row>
    <row r="20" spans="1:50" x14ac:dyDescent="0.25">
      <c r="A20" t="s">
        <v>353</v>
      </c>
      <c r="B20">
        <v>186.75448775690401</v>
      </c>
      <c r="C20">
        <v>821.87925087352903</v>
      </c>
      <c r="D20" s="63">
        <v>3.8405490467091998</v>
      </c>
      <c r="E20">
        <v>0.56446241695704302</v>
      </c>
      <c r="F20" s="89">
        <f t="shared" si="0"/>
        <v>3.9988788042403702</v>
      </c>
      <c r="G20" s="89">
        <f t="shared" si="1"/>
        <v>0.56446241695704302</v>
      </c>
      <c r="H20" s="52">
        <v>0.34162879867763701</v>
      </c>
      <c r="I20" s="52">
        <v>2.9406539813837E-2</v>
      </c>
      <c r="J20" s="85">
        <v>0.58566293046205953</v>
      </c>
      <c r="K20" s="63">
        <v>11.2349431747009</v>
      </c>
      <c r="L20">
        <v>1.4981098079244899</v>
      </c>
      <c r="M20" s="92">
        <f t="shared" si="2"/>
        <v>11.698112843176053</v>
      </c>
      <c r="N20" s="92">
        <f t="shared" si="3"/>
        <v>1.4981098079244899</v>
      </c>
      <c r="O20" s="50">
        <v>2.9216902350280902</v>
      </c>
      <c r="P20" s="50">
        <v>0.218969251924099</v>
      </c>
      <c r="Q20" s="77">
        <v>-0.49775951994495699</v>
      </c>
      <c r="S20" s="61"/>
      <c r="Y20" s="63">
        <v>17710.807431267302</v>
      </c>
      <c r="Z20">
        <v>531.15941123527102</v>
      </c>
      <c r="AA20">
        <v>19627.7665715937</v>
      </c>
      <c r="AB20">
        <v>637.78944269761701</v>
      </c>
      <c r="AC20">
        <v>11.7409909706174</v>
      </c>
      <c r="AD20">
        <v>1.4628570846484901</v>
      </c>
      <c r="AE20">
        <v>236288.951863405</v>
      </c>
      <c r="AF20">
        <v>13596.1081328032</v>
      </c>
      <c r="AG20">
        <v>3.7505665932317002E-2</v>
      </c>
      <c r="AH20">
        <v>6.9431901471369998E-3</v>
      </c>
      <c r="AI20">
        <v>571.37632473964402</v>
      </c>
      <c r="AJ20">
        <v>18.472602999212</v>
      </c>
      <c r="AK20">
        <v>4.9899788625321797</v>
      </c>
      <c r="AL20">
        <v>0.33933630588406599</v>
      </c>
      <c r="AM20">
        <v>1.3676224065947999</v>
      </c>
      <c r="AN20">
        <v>9.3267550965542997E-2</v>
      </c>
      <c r="AO20">
        <v>0.74048495062432396</v>
      </c>
      <c r="AP20">
        <v>5.9762292905262998E-2</v>
      </c>
      <c r="AQ20">
        <v>0.37161381793262599</v>
      </c>
      <c r="AR20">
        <v>4.8454696522415998E-2</v>
      </c>
      <c r="AS20">
        <v>29.381456479815</v>
      </c>
      <c r="AT20">
        <v>0.95260808359806803</v>
      </c>
      <c r="AU20">
        <v>4.0071688481823102</v>
      </c>
      <c r="AV20">
        <v>0.13397082676734501</v>
      </c>
      <c r="AW20">
        <v>0.1422049784636</v>
      </c>
      <c r="AX20" s="64">
        <v>5.0384769121917E-2</v>
      </c>
    </row>
    <row r="21" spans="1:50" x14ac:dyDescent="0.25">
      <c r="A21" t="s">
        <v>354</v>
      </c>
      <c r="B21">
        <v>74.647385870743193</v>
      </c>
      <c r="C21">
        <v>106.218449341037</v>
      </c>
      <c r="D21" s="63">
        <v>55.487555252866002</v>
      </c>
      <c r="E21">
        <v>5.6286768599105699</v>
      </c>
      <c r="F21" s="89">
        <f t="shared" si="0"/>
        <v>57.775074839866583</v>
      </c>
      <c r="G21" s="89">
        <f t="shared" si="1"/>
        <v>5.6286768599105699</v>
      </c>
      <c r="H21" s="52">
        <v>1.06445417138249</v>
      </c>
      <c r="I21" s="52">
        <v>0.18800218662825</v>
      </c>
      <c r="J21" s="85">
        <v>0.57434757788747148</v>
      </c>
      <c r="K21" s="63">
        <v>50.691507276550603</v>
      </c>
      <c r="L21">
        <v>6.0255793893318899</v>
      </c>
      <c r="M21" s="92">
        <f t="shared" si="2"/>
        <v>52.781305885648671</v>
      </c>
      <c r="N21" s="92">
        <f t="shared" si="3"/>
        <v>6.0255793893318899</v>
      </c>
      <c r="O21" s="50">
        <v>0.94137682529704403</v>
      </c>
      <c r="P21" s="50">
        <v>0.161547164551477</v>
      </c>
      <c r="Q21" s="77">
        <v>0.47977925546420003</v>
      </c>
      <c r="S21" s="61"/>
      <c r="Y21" s="63">
        <v>17637.173117549901</v>
      </c>
      <c r="Z21">
        <v>579.720882827531</v>
      </c>
      <c r="AA21">
        <v>18695.905868901998</v>
      </c>
      <c r="AB21">
        <v>768.69096661200194</v>
      </c>
      <c r="AC21">
        <v>8.0295698687417207</v>
      </c>
      <c r="AD21">
        <v>1.72667186332225</v>
      </c>
      <c r="AE21">
        <v>235673.62825650501</v>
      </c>
      <c r="AF21">
        <v>13733.2031803343</v>
      </c>
      <c r="AG21">
        <v>1.3728606633467E-2</v>
      </c>
      <c r="AH21">
        <v>6.8955606026539999E-3</v>
      </c>
      <c r="AI21">
        <v>484.04384501206198</v>
      </c>
      <c r="AJ21">
        <v>15.901121652238301</v>
      </c>
      <c r="AK21">
        <v>0.72690899108073503</v>
      </c>
      <c r="AL21">
        <v>0.18646501034679799</v>
      </c>
      <c r="AM21">
        <v>0.29759555189558201</v>
      </c>
      <c r="AN21">
        <v>6.1411521024235999E-2</v>
      </c>
      <c r="AO21">
        <v>0.169169320415059</v>
      </c>
      <c r="AP21">
        <v>4.2309007795338999E-2</v>
      </c>
      <c r="AQ21">
        <v>0.15559511972165799</v>
      </c>
      <c r="AR21">
        <v>4.3422608244977998E-2</v>
      </c>
      <c r="AS21">
        <v>43.713862309032599</v>
      </c>
      <c r="AT21">
        <v>1.4501793749873699</v>
      </c>
      <c r="AU21">
        <v>7.3070770828419596</v>
      </c>
      <c r="AV21">
        <v>0.227630119853483</v>
      </c>
      <c r="AW21">
        <v>1.8347350969526999E-2</v>
      </c>
      <c r="AX21" s="64">
        <v>2.1927316772379999E-3</v>
      </c>
    </row>
    <row r="22" spans="1:50" x14ac:dyDescent="0.25">
      <c r="A22" t="s">
        <v>355</v>
      </c>
      <c r="B22">
        <v>530.64855649481206</v>
      </c>
      <c r="C22">
        <v>2665.9501556086102</v>
      </c>
      <c r="D22" s="63">
        <v>0.77116219832505695</v>
      </c>
      <c r="E22">
        <v>0.16002312847785</v>
      </c>
      <c r="F22" s="89">
        <f t="shared" si="0"/>
        <v>0.802953987049284</v>
      </c>
      <c r="G22" s="89">
        <f t="shared" si="1"/>
        <v>0.16002312847785</v>
      </c>
      <c r="H22" s="52">
        <v>0.300292947205543</v>
      </c>
      <c r="I22" s="52">
        <v>1.5879135643677999E-2</v>
      </c>
      <c r="J22" s="85">
        <v>0.25482656628886946</v>
      </c>
      <c r="K22" s="63">
        <v>2.5739878868069699</v>
      </c>
      <c r="L22">
        <v>0.48583572011882198</v>
      </c>
      <c r="M22" s="92">
        <f t="shared" si="2"/>
        <v>2.6801026305714113</v>
      </c>
      <c r="N22" s="92">
        <f t="shared" si="3"/>
        <v>0.48583572011882198</v>
      </c>
      <c r="O22" s="50">
        <v>3.3201271490873698</v>
      </c>
      <c r="P22" s="50">
        <v>0.15715157214285699</v>
      </c>
      <c r="Q22" s="77">
        <v>-0.23166321908656901</v>
      </c>
      <c r="S22" s="61"/>
      <c r="Y22" s="63">
        <v>18315.9894523906</v>
      </c>
      <c r="Z22">
        <v>555.97887777385495</v>
      </c>
      <c r="AA22">
        <v>20386.0466339085</v>
      </c>
      <c r="AB22">
        <v>682.85263162693604</v>
      </c>
      <c r="AC22">
        <v>14.8510643957525</v>
      </c>
      <c r="AD22">
        <v>1.6952303018305499</v>
      </c>
      <c r="AE22">
        <v>235716.85614900099</v>
      </c>
      <c r="AF22">
        <v>13644.222480846</v>
      </c>
      <c r="AG22">
        <v>0.70678037261297</v>
      </c>
      <c r="AH22">
        <v>7.2043354413523997E-2</v>
      </c>
      <c r="AI22">
        <v>569.91132677265102</v>
      </c>
      <c r="AJ22">
        <v>18.624324912947301</v>
      </c>
      <c r="AK22">
        <v>17.613982030642202</v>
      </c>
      <c r="AL22">
        <v>3.3819834899098198</v>
      </c>
      <c r="AM22">
        <v>29.3000164738236</v>
      </c>
      <c r="AN22">
        <v>2.2400360814679701</v>
      </c>
      <c r="AO22">
        <v>12.304759183261901</v>
      </c>
      <c r="AP22">
        <v>1.0194841038587501</v>
      </c>
      <c r="AQ22">
        <v>3.2104610660266202</v>
      </c>
      <c r="AR22">
        <v>0.31297973678030699</v>
      </c>
      <c r="AS22">
        <v>20.724617321457099</v>
      </c>
      <c r="AT22">
        <v>0.70223324145244503</v>
      </c>
      <c r="AU22">
        <v>2.4668297030187998</v>
      </c>
      <c r="AV22">
        <v>8.7928275596837996E-2</v>
      </c>
      <c r="AW22">
        <v>0.43914505677169902</v>
      </c>
      <c r="AX22" s="64">
        <v>9.5937775910255998E-2</v>
      </c>
    </row>
    <row r="23" spans="1:50" s="56" customFormat="1" x14ac:dyDescent="0.25">
      <c r="A23" s="56" t="s">
        <v>356</v>
      </c>
      <c r="B23" s="56">
        <v>86.639357140200104</v>
      </c>
      <c r="C23" s="56">
        <v>128.67234259607599</v>
      </c>
      <c r="D23" s="83">
        <v>36.276268013029103</v>
      </c>
      <c r="E23" s="56">
        <v>2.9407262627039001</v>
      </c>
      <c r="F23" s="107">
        <f t="shared" si="0"/>
        <v>37.77178666121825</v>
      </c>
      <c r="G23" s="107">
        <f t="shared" si="1"/>
        <v>2.9407262627039001</v>
      </c>
      <c r="H23" s="59">
        <v>1.00563931253447</v>
      </c>
      <c r="I23" s="59">
        <v>0.154854620634854</v>
      </c>
      <c r="J23" s="116">
        <v>0.52644144454953912</v>
      </c>
      <c r="K23" s="83">
        <v>36.117896965093998</v>
      </c>
      <c r="L23" s="56">
        <v>3.84998896029412</v>
      </c>
      <c r="M23" s="112">
        <f t="shared" si="2"/>
        <v>37.606886638046902</v>
      </c>
      <c r="N23" s="112">
        <f t="shared" si="3"/>
        <v>3.84998896029412</v>
      </c>
      <c r="O23" s="60">
        <v>0.99069255877447304</v>
      </c>
      <c r="P23" s="60">
        <v>0.13636898342436601</v>
      </c>
      <c r="Q23" s="106">
        <v>0.54814820582548596</v>
      </c>
      <c r="S23" s="62" t="s">
        <v>337</v>
      </c>
      <c r="Y23" s="83">
        <v>17428.586643688799</v>
      </c>
      <c r="Z23" s="56">
        <v>543.84181834385799</v>
      </c>
      <c r="AA23" s="56">
        <v>19295.427934789401</v>
      </c>
      <c r="AB23" s="56">
        <v>694.66333951920103</v>
      </c>
      <c r="AC23" s="56">
        <v>17.737874282488601</v>
      </c>
      <c r="AD23" s="56">
        <v>3.1802324620605402</v>
      </c>
      <c r="AE23" s="56">
        <v>238070.197467722</v>
      </c>
      <c r="AF23" s="56">
        <v>14014.491270094701</v>
      </c>
      <c r="AG23" s="56">
        <v>1.121611591395E-3</v>
      </c>
      <c r="AH23" s="56">
        <v>1.638251740877E-3</v>
      </c>
      <c r="AI23" s="56">
        <v>598.82518873221898</v>
      </c>
      <c r="AJ23" s="56">
        <v>19.598497069735799</v>
      </c>
      <c r="AK23" s="56">
        <v>1.4965182974398299</v>
      </c>
      <c r="AL23" s="56">
        <v>0.26491754804399698</v>
      </c>
      <c r="AM23" s="56">
        <v>4.2861121822728998E-2</v>
      </c>
      <c r="AN23" s="56">
        <v>1.9243444080569001E-2</v>
      </c>
      <c r="AO23" s="56">
        <v>4.6770891941676003E-2</v>
      </c>
      <c r="AP23" s="56">
        <v>1.8431942612863E-2</v>
      </c>
      <c r="AQ23" s="56">
        <v>0.18047249835822399</v>
      </c>
      <c r="AR23" s="56">
        <v>3.9082031765354998E-2</v>
      </c>
      <c r="AS23" s="56">
        <v>40.781030420185502</v>
      </c>
      <c r="AT23" s="56">
        <v>1.24236211917373</v>
      </c>
      <c r="AU23" s="56">
        <v>5.82307534935308</v>
      </c>
      <c r="AV23" s="56">
        <v>0.17780903806366499</v>
      </c>
      <c r="AW23" s="56">
        <v>2.1552805008260002E-2</v>
      </c>
      <c r="AX23" s="84">
        <v>2.271573627211E-3</v>
      </c>
    </row>
    <row r="24" spans="1:50" x14ac:dyDescent="0.25">
      <c r="A24" t="s">
        <v>357</v>
      </c>
      <c r="B24">
        <v>295.70693961344199</v>
      </c>
      <c r="C24">
        <v>1201.98662609345</v>
      </c>
      <c r="D24" s="63">
        <v>5.4849819031096203</v>
      </c>
      <c r="E24">
        <v>1.5503921053779</v>
      </c>
      <c r="F24" s="89">
        <f t="shared" si="0"/>
        <v>5.7111047423756167</v>
      </c>
      <c r="G24" s="89">
        <f t="shared" si="1"/>
        <v>1.5503921053779</v>
      </c>
      <c r="H24" s="52">
        <v>0.37058323216327599</v>
      </c>
      <c r="I24" s="52">
        <v>6.8407238644430005E-2</v>
      </c>
      <c r="J24" s="85">
        <v>0.65305528099581167</v>
      </c>
      <c r="K24" s="63">
        <v>14.803167706294101</v>
      </c>
      <c r="L24">
        <v>2.4345717997089702</v>
      </c>
      <c r="M24" s="92">
        <f t="shared" si="2"/>
        <v>15.413440332714295</v>
      </c>
      <c r="N24" s="92">
        <f t="shared" si="3"/>
        <v>2.4345717997089702</v>
      </c>
      <c r="O24" s="50">
        <v>2.6915687272862598</v>
      </c>
      <c r="P24" s="50">
        <v>0.35384229731328998</v>
      </c>
      <c r="Q24" s="77">
        <v>-0.94447206048413301</v>
      </c>
      <c r="S24" s="61"/>
      <c r="Y24" s="63">
        <v>18158.793120967701</v>
      </c>
      <c r="Z24">
        <v>584.64478742748997</v>
      </c>
      <c r="AA24">
        <v>17381.076506801601</v>
      </c>
      <c r="AB24">
        <v>673.901842778331</v>
      </c>
      <c r="AC24">
        <v>8.3145882488374792</v>
      </c>
      <c r="AD24">
        <v>1.14265472045239</v>
      </c>
      <c r="AE24">
        <v>239339.72815805199</v>
      </c>
      <c r="AF24">
        <v>13774.8606248122</v>
      </c>
      <c r="AG24">
        <v>3.397848981323E-3</v>
      </c>
      <c r="AH24">
        <v>2.0745460936269998E-3</v>
      </c>
      <c r="AI24">
        <v>462.93697683431702</v>
      </c>
      <c r="AJ24">
        <v>16.850322063896201</v>
      </c>
      <c r="AK24">
        <v>7.9957867909908797</v>
      </c>
      <c r="AL24">
        <v>0.46730367112020199</v>
      </c>
      <c r="AM24">
        <v>3.2528524086810002E-3</v>
      </c>
      <c r="AN24">
        <v>3.8476149306610002E-3</v>
      </c>
      <c r="AO24">
        <v>1.5091779645697001E-2</v>
      </c>
      <c r="AP24">
        <v>7.6009054976739999E-3</v>
      </c>
      <c r="AQ24">
        <v>0.13261441885210001</v>
      </c>
      <c r="AR24">
        <v>2.4441119878378999E-2</v>
      </c>
      <c r="AS24">
        <v>51.620912023375602</v>
      </c>
      <c r="AT24">
        <v>1.5662514069490501</v>
      </c>
      <c r="AU24">
        <v>8.4071274309523005</v>
      </c>
      <c r="AV24">
        <v>0.25341940210720798</v>
      </c>
      <c r="AW24">
        <v>0.20966569912808999</v>
      </c>
      <c r="AX24" s="64">
        <v>5.3454051606645001E-2</v>
      </c>
    </row>
    <row r="25" spans="1:50" x14ac:dyDescent="0.25">
      <c r="A25" t="s">
        <v>358</v>
      </c>
      <c r="B25">
        <v>416.77440820945998</v>
      </c>
      <c r="C25">
        <v>1803.18352753047</v>
      </c>
      <c r="D25" s="63">
        <v>3.0512123082882798</v>
      </c>
      <c r="E25">
        <v>0.73737393445991195</v>
      </c>
      <c r="F25" s="89">
        <f t="shared" si="0"/>
        <v>3.1770010169004901</v>
      </c>
      <c r="G25" s="89">
        <f t="shared" si="1"/>
        <v>0.73737393445991195</v>
      </c>
      <c r="H25" s="52">
        <v>0.34467360720909801</v>
      </c>
      <c r="I25" s="52">
        <v>4.9108636566001E-2</v>
      </c>
      <c r="J25" s="85">
        <v>0.58956880109445797</v>
      </c>
      <c r="K25" s="63">
        <v>8.7829295874837499</v>
      </c>
      <c r="L25">
        <v>1.5612401504055899</v>
      </c>
      <c r="M25" s="92">
        <f t="shared" si="2"/>
        <v>9.1450130018828411</v>
      </c>
      <c r="N25" s="92">
        <f t="shared" si="3"/>
        <v>1.5612401504055899</v>
      </c>
      <c r="O25" s="50">
        <v>2.9137907714164801</v>
      </c>
      <c r="P25" s="50">
        <v>0.29673627212711901</v>
      </c>
      <c r="Q25" s="77">
        <v>-0.83945239081126499</v>
      </c>
      <c r="S25" s="61"/>
      <c r="Y25" s="63">
        <v>18379.3719195663</v>
      </c>
      <c r="Z25">
        <v>570.56018044540804</v>
      </c>
      <c r="AA25">
        <v>18551.590565108701</v>
      </c>
      <c r="AB25">
        <v>715.77672221714602</v>
      </c>
      <c r="AC25">
        <v>7.84036361687469</v>
      </c>
      <c r="AD25">
        <v>1.10263596874943</v>
      </c>
      <c r="AE25">
        <v>237215.51090702301</v>
      </c>
      <c r="AF25">
        <v>13643.045362739</v>
      </c>
      <c r="AG25">
        <v>1.9509331120053999E-2</v>
      </c>
      <c r="AH25">
        <v>4.998609041617E-3</v>
      </c>
      <c r="AI25">
        <v>473.95279129154699</v>
      </c>
      <c r="AJ25">
        <v>17.019517332104101</v>
      </c>
      <c r="AK25">
        <v>12.8219859339175</v>
      </c>
      <c r="AL25">
        <v>0.65452309272406295</v>
      </c>
      <c r="AM25">
        <v>0.67421638598668798</v>
      </c>
      <c r="AN25">
        <v>6.0964340576575002E-2</v>
      </c>
      <c r="AO25">
        <v>0.34992034018622298</v>
      </c>
      <c r="AP25">
        <v>4.1955301486429002E-2</v>
      </c>
      <c r="AQ25">
        <v>0.28183133286352802</v>
      </c>
      <c r="AR25">
        <v>3.6145562487500997E-2</v>
      </c>
      <c r="AS25">
        <v>43.246291642408302</v>
      </c>
      <c r="AT25">
        <v>1.31046992649272</v>
      </c>
      <c r="AU25">
        <v>7.1726799330251998</v>
      </c>
      <c r="AV25">
        <v>0.21502891579946101</v>
      </c>
      <c r="AW25">
        <v>0.31461786964566102</v>
      </c>
      <c r="AX25" s="64">
        <v>9.5284299435505995E-2</v>
      </c>
    </row>
    <row r="26" spans="1:50" x14ac:dyDescent="0.25">
      <c r="A26" t="s">
        <v>359</v>
      </c>
      <c r="B26">
        <v>91.955160191665598</v>
      </c>
      <c r="C26">
        <v>76.296399662284998</v>
      </c>
      <c r="D26" s="63">
        <v>100.401472840824</v>
      </c>
      <c r="E26">
        <v>11.924915873274299</v>
      </c>
      <c r="F26" s="89">
        <f t="shared" si="0"/>
        <v>104.54060520375556</v>
      </c>
      <c r="G26" s="89">
        <f t="shared" si="1"/>
        <v>11.924915873274299</v>
      </c>
      <c r="H26" s="52">
        <v>1.7858942750039899</v>
      </c>
      <c r="I26" s="52">
        <v>0.29967999180530502</v>
      </c>
      <c r="J26" s="85">
        <v>0.70780436579172223</v>
      </c>
      <c r="K26" s="63">
        <v>54.638028370771501</v>
      </c>
      <c r="L26">
        <v>5.2174109623304101</v>
      </c>
      <c r="M26" s="92">
        <f t="shared" si="2"/>
        <v>56.890525521234387</v>
      </c>
      <c r="N26" s="92">
        <f t="shared" si="3"/>
        <v>5.2174109623304101</v>
      </c>
      <c r="O26" s="50">
        <v>0.54619219035551203</v>
      </c>
      <c r="P26" s="50">
        <v>8.2764549008503996E-2</v>
      </c>
      <c r="Q26" s="77">
        <v>0.48520902953531497</v>
      </c>
      <c r="S26" s="61"/>
      <c r="Y26" s="63">
        <v>18749.600465382198</v>
      </c>
      <c r="Z26">
        <v>626.08650018831702</v>
      </c>
      <c r="AA26">
        <v>18011.589133563601</v>
      </c>
      <c r="AB26">
        <v>717.53125818085596</v>
      </c>
      <c r="AC26">
        <v>8.2823680286149006</v>
      </c>
      <c r="AD26">
        <v>2.00501525414635</v>
      </c>
      <c r="AE26">
        <v>235686.34411918899</v>
      </c>
      <c r="AF26">
        <v>13710.9117932514</v>
      </c>
      <c r="AG26">
        <v>1.9550456887469998E-3</v>
      </c>
      <c r="AH26">
        <v>2.302109883451E-3</v>
      </c>
      <c r="AI26">
        <v>513.73239199914099</v>
      </c>
      <c r="AJ26">
        <v>19.244111446592399</v>
      </c>
      <c r="AK26">
        <v>0.50602904729092901</v>
      </c>
      <c r="AL26">
        <v>0.13774238124305599</v>
      </c>
      <c r="AM26">
        <v>2.2797314374650001E-3</v>
      </c>
      <c r="AN26">
        <v>4.7149958193249998E-3</v>
      </c>
      <c r="AO26">
        <v>8.0159759757250006E-3</v>
      </c>
      <c r="AP26">
        <v>8.1015050514859997E-3</v>
      </c>
      <c r="AQ26">
        <v>0.11040854411838399</v>
      </c>
      <c r="AR26">
        <v>3.2396199566559002E-2</v>
      </c>
      <c r="AS26">
        <v>57.256578403077398</v>
      </c>
      <c r="AT26">
        <v>1.7373349039019099</v>
      </c>
      <c r="AU26">
        <v>9.7485061648314595</v>
      </c>
      <c r="AV26">
        <v>0.29815603662608497</v>
      </c>
      <c r="AW26">
        <v>1.3222699390256E-2</v>
      </c>
      <c r="AX26" s="64">
        <v>1.601923587333E-3</v>
      </c>
    </row>
    <row r="27" spans="1:50" x14ac:dyDescent="0.25">
      <c r="A27" t="s">
        <v>360</v>
      </c>
      <c r="B27">
        <v>4403.7428275266502</v>
      </c>
      <c r="C27">
        <v>24022.1641296608</v>
      </c>
      <c r="D27" s="63">
        <v>0.24805710093240901</v>
      </c>
      <c r="E27">
        <v>0.110492696999692</v>
      </c>
      <c r="F27" s="89">
        <f t="shared" si="0"/>
        <v>0.25828345663490065</v>
      </c>
      <c r="G27" s="89">
        <f t="shared" si="1"/>
        <v>0.110492696999692</v>
      </c>
      <c r="H27" s="52">
        <v>0.28444715342543497</v>
      </c>
      <c r="I27" s="52">
        <v>1.5139427871226E-2</v>
      </c>
      <c r="J27" s="85">
        <v>0.11948845911803964</v>
      </c>
      <c r="K27" s="63">
        <v>0.86971552962300303</v>
      </c>
      <c r="L27">
        <v>0.29904644842459399</v>
      </c>
      <c r="M27" s="92">
        <f t="shared" si="2"/>
        <v>0.90557025957217363</v>
      </c>
      <c r="N27" s="92">
        <f t="shared" si="3"/>
        <v>0.29904644842459399</v>
      </c>
      <c r="O27" s="50">
        <v>3.52086336053774</v>
      </c>
      <c r="P27" s="50">
        <v>0.14479726557486799</v>
      </c>
      <c r="Q27" s="77">
        <v>-0.874735035087016</v>
      </c>
      <c r="S27" s="61"/>
      <c r="Y27" s="63">
        <v>18274.8923402297</v>
      </c>
      <c r="Z27">
        <v>545.545372299831</v>
      </c>
      <c r="AA27">
        <v>18169.6978600894</v>
      </c>
      <c r="AB27">
        <v>594.27870154943696</v>
      </c>
      <c r="AC27">
        <v>59.317252010080999</v>
      </c>
      <c r="AD27">
        <v>5.1132609393669801</v>
      </c>
      <c r="AE27">
        <v>232190.41941635701</v>
      </c>
      <c r="AF27">
        <v>13349.9711537405</v>
      </c>
      <c r="AG27">
        <v>1.36382133939873</v>
      </c>
      <c r="AH27">
        <v>5.8065468909385E-2</v>
      </c>
      <c r="AI27">
        <v>474.67717543347698</v>
      </c>
      <c r="AJ27">
        <v>16.1136512433607</v>
      </c>
      <c r="AK27">
        <v>135.979627938839</v>
      </c>
      <c r="AL27">
        <v>46.653165003851399</v>
      </c>
      <c r="AM27">
        <v>0.301648645764932</v>
      </c>
      <c r="AN27">
        <v>3.8265527457397003E-2</v>
      </c>
      <c r="AO27">
        <v>0.22730419441661501</v>
      </c>
      <c r="AP27">
        <v>3.0528129878376001E-2</v>
      </c>
      <c r="AQ27">
        <v>0.17782092960909901</v>
      </c>
      <c r="AR27">
        <v>2.8614021626070001E-2</v>
      </c>
      <c r="AS27">
        <v>43.031629796930702</v>
      </c>
      <c r="AT27">
        <v>1.33850979289897</v>
      </c>
      <c r="AU27">
        <v>7.2243125893556401</v>
      </c>
      <c r="AV27">
        <v>0.22428449618469901</v>
      </c>
      <c r="AW27">
        <v>4.2613473927800101</v>
      </c>
      <c r="AX27" s="64">
        <v>1.5325786321099899</v>
      </c>
    </row>
    <row r="28" spans="1:50" x14ac:dyDescent="0.25">
      <c r="A28" t="s">
        <v>361</v>
      </c>
      <c r="B28">
        <v>87.775267964220006</v>
      </c>
      <c r="C28">
        <v>55.417521937031999</v>
      </c>
      <c r="D28" s="63">
        <v>136.93564201365999</v>
      </c>
      <c r="E28">
        <v>11.412389249831</v>
      </c>
      <c r="F28" s="89">
        <f t="shared" si="0"/>
        <v>142.58092520981535</v>
      </c>
      <c r="G28" s="89">
        <f t="shared" si="1"/>
        <v>11.412389249831</v>
      </c>
      <c r="H28" s="52">
        <v>2.3774103152057302</v>
      </c>
      <c r="I28" s="52">
        <v>0.25354206604178298</v>
      </c>
      <c r="J28" s="85">
        <v>0.78147338468716543</v>
      </c>
      <c r="K28" s="63">
        <v>57.668349652029299</v>
      </c>
      <c r="L28">
        <v>3.8365311513267102</v>
      </c>
      <c r="M28" s="92">
        <f t="shared" si="2"/>
        <v>60.04577426152678</v>
      </c>
      <c r="N28" s="92">
        <f t="shared" si="3"/>
        <v>3.8365311513267102</v>
      </c>
      <c r="O28" s="50">
        <v>0.41827205899265701</v>
      </c>
      <c r="P28" s="50">
        <v>4.4625090708197E-2</v>
      </c>
      <c r="Q28" s="77">
        <v>0.42112144484907099</v>
      </c>
      <c r="S28" s="61"/>
      <c r="Y28" s="63">
        <v>18362.597884172501</v>
      </c>
      <c r="Z28">
        <v>575.93988370844102</v>
      </c>
      <c r="AA28">
        <v>17573.8302420047</v>
      </c>
      <c r="AB28">
        <v>683.56670980975798</v>
      </c>
      <c r="AC28">
        <v>7.7646424452855003</v>
      </c>
      <c r="AD28">
        <v>1.09861121710853</v>
      </c>
      <c r="AE28">
        <v>237698.01632963499</v>
      </c>
      <c r="AF28">
        <v>13710.395686273499</v>
      </c>
      <c r="AG28">
        <v>8.7399189388500005E-4</v>
      </c>
      <c r="AH28">
        <v>1.053354075498E-3</v>
      </c>
      <c r="AI28">
        <v>472.97707245355201</v>
      </c>
      <c r="AJ28">
        <v>17.285990374833901</v>
      </c>
      <c r="AK28">
        <v>0.61185783088949397</v>
      </c>
      <c r="AL28">
        <v>0.105021733928769</v>
      </c>
      <c r="AM28">
        <v>5.8059775290665999E-2</v>
      </c>
      <c r="AN28">
        <v>1.6373489939270999E-2</v>
      </c>
      <c r="AO28">
        <v>6.6899308865771001E-2</v>
      </c>
      <c r="AP28">
        <v>1.6140578562357E-2</v>
      </c>
      <c r="AQ28">
        <v>0.17501207073085601</v>
      </c>
      <c r="AR28">
        <v>2.8248796460281E-2</v>
      </c>
      <c r="AS28">
        <v>57.778583734373903</v>
      </c>
      <c r="AT28">
        <v>1.75544159955988</v>
      </c>
      <c r="AU28">
        <v>9.7909411816519807</v>
      </c>
      <c r="AV28">
        <v>0.29714595659339299</v>
      </c>
      <c r="AW28">
        <v>9.6994962820150001E-3</v>
      </c>
      <c r="AX28" s="64">
        <v>8.6767726566199996E-4</v>
      </c>
    </row>
    <row r="29" spans="1:50" x14ac:dyDescent="0.25">
      <c r="A29" t="s">
        <v>362</v>
      </c>
      <c r="B29">
        <v>8813.0452976718898</v>
      </c>
      <c r="C29">
        <v>47233.089543674498</v>
      </c>
      <c r="D29" s="63">
        <v>8.5552632893319998E-3</v>
      </c>
      <c r="E29">
        <v>3.960510138983E-3</v>
      </c>
      <c r="F29" s="89">
        <f t="shared" si="0"/>
        <v>8.9079609754547477E-3</v>
      </c>
      <c r="G29" s="89">
        <f t="shared" si="1"/>
        <v>3.960510138983E-3</v>
      </c>
      <c r="H29" s="52">
        <v>0.28248214009117101</v>
      </c>
      <c r="I29" s="52">
        <v>8.2447772843679996E-3</v>
      </c>
      <c r="J29" s="85">
        <v>6.3047835867507035E-2</v>
      </c>
      <c r="K29" s="63">
        <v>3.0270652302329001E-2</v>
      </c>
      <c r="L29">
        <v>1.3997071562892999E-2</v>
      </c>
      <c r="M29" s="92">
        <f t="shared" si="2"/>
        <v>3.1518584559162122E-2</v>
      </c>
      <c r="N29" s="92">
        <f t="shared" si="3"/>
        <v>1.3997071562892999E-2</v>
      </c>
      <c r="O29" s="50">
        <v>3.5381561360850999</v>
      </c>
      <c r="P29" s="50">
        <v>7.1978513443661005E-2</v>
      </c>
      <c r="Q29" s="77">
        <v>-4.7749383777530002E-3</v>
      </c>
      <c r="S29" s="61"/>
      <c r="Y29" s="63">
        <v>18908.739297607699</v>
      </c>
      <c r="Z29">
        <v>603.29330395373404</v>
      </c>
      <c r="AA29">
        <v>22851.036999013599</v>
      </c>
      <c r="AB29">
        <v>893.86176941281497</v>
      </c>
      <c r="AC29">
        <v>49.812117893332797</v>
      </c>
      <c r="AD29">
        <v>4.4134870365294097</v>
      </c>
      <c r="AE29">
        <v>234825.53784660701</v>
      </c>
      <c r="AF29">
        <v>13582.4753899671</v>
      </c>
      <c r="AG29">
        <v>5.2567213484590002E-3</v>
      </c>
      <c r="AH29">
        <v>2.5730962824469998E-3</v>
      </c>
      <c r="AI29">
        <v>380.61985839242601</v>
      </c>
      <c r="AJ29">
        <v>13.7288178871396</v>
      </c>
      <c r="AK29">
        <v>276.13371634720198</v>
      </c>
      <c r="AL29">
        <v>52.161294624988898</v>
      </c>
      <c r="AM29">
        <v>0.410896835824615</v>
      </c>
      <c r="AN29">
        <v>4.4780583529486002E-2</v>
      </c>
      <c r="AO29">
        <v>0.28517615624388098</v>
      </c>
      <c r="AP29">
        <v>3.4008305959141998E-2</v>
      </c>
      <c r="AQ29">
        <v>0.237401196425018</v>
      </c>
      <c r="AR29">
        <v>3.2925745641520003E-2</v>
      </c>
      <c r="AS29">
        <v>3.7861920490429699</v>
      </c>
      <c r="AT29">
        <v>0.20212917499379399</v>
      </c>
      <c r="AU29">
        <v>0.50598204109625999</v>
      </c>
      <c r="AV29">
        <v>4.7595773404540999E-2</v>
      </c>
      <c r="AW29">
        <v>8.1821691387166808</v>
      </c>
      <c r="AX29" s="64">
        <v>1.52655457748778</v>
      </c>
    </row>
    <row r="30" spans="1:50" x14ac:dyDescent="0.25">
      <c r="A30" t="s">
        <v>363</v>
      </c>
      <c r="B30">
        <v>17264.996189530098</v>
      </c>
      <c r="C30">
        <v>91693.776566145607</v>
      </c>
      <c r="D30" s="63">
        <v>8.2318486038642003E-2</v>
      </c>
      <c r="E30">
        <v>9.7000083458900002E-3</v>
      </c>
      <c r="F30" s="89">
        <f t="shared" si="0"/>
        <v>8.5712132565822538E-2</v>
      </c>
      <c r="G30" s="89">
        <f t="shared" si="1"/>
        <v>9.7000083458900002E-3</v>
      </c>
      <c r="H30" s="52">
        <v>0.282187829411082</v>
      </c>
      <c r="I30" s="52">
        <v>2.167197459077E-3</v>
      </c>
      <c r="J30" s="85">
        <v>6.517566490703583E-2</v>
      </c>
      <c r="K30" s="63">
        <v>0.29166342229173398</v>
      </c>
      <c r="L30">
        <v>3.4414128827078998E-2</v>
      </c>
      <c r="M30" s="92">
        <f t="shared" si="2"/>
        <v>0.30368748405231227</v>
      </c>
      <c r="N30" s="92">
        <f t="shared" si="3"/>
        <v>3.4414128827078998E-2</v>
      </c>
      <c r="O30" s="50">
        <v>3.5395001612149599</v>
      </c>
      <c r="P30" s="50">
        <v>2.6043697696497E-2</v>
      </c>
      <c r="Q30" s="77">
        <v>-0.24648206929552999</v>
      </c>
      <c r="S30" s="61"/>
      <c r="Y30" s="63">
        <v>18604.693192286199</v>
      </c>
      <c r="Z30">
        <v>611.54692295487496</v>
      </c>
      <c r="AA30">
        <v>17227.720260864098</v>
      </c>
      <c r="AB30">
        <v>681.99940554491002</v>
      </c>
      <c r="AC30">
        <v>7.9227191328830804</v>
      </c>
      <c r="AD30">
        <v>1.0887954416013499</v>
      </c>
      <c r="AE30">
        <v>240646.84059042099</v>
      </c>
      <c r="AF30">
        <v>14088.4735647368</v>
      </c>
      <c r="AG30">
        <v>1.1613875132302999E-2</v>
      </c>
      <c r="AH30">
        <v>3.7467567089220001E-3</v>
      </c>
      <c r="AI30">
        <v>441.80672863727199</v>
      </c>
      <c r="AJ30">
        <v>16.0303706862559</v>
      </c>
      <c r="AK30">
        <v>539.07612267671698</v>
      </c>
      <c r="AL30">
        <v>83.754845120937105</v>
      </c>
      <c r="AM30">
        <v>0.71406764058693595</v>
      </c>
      <c r="AN30">
        <v>5.9430040373611999E-2</v>
      </c>
      <c r="AO30">
        <v>0.23941138818992</v>
      </c>
      <c r="AP30">
        <v>3.0336250537427001E-2</v>
      </c>
      <c r="AQ30">
        <v>0.21530717770823399</v>
      </c>
      <c r="AR30">
        <v>3.0609634261879001E-2</v>
      </c>
      <c r="AS30">
        <v>54.811212952223201</v>
      </c>
      <c r="AT30">
        <v>1.6503502544783299</v>
      </c>
      <c r="AU30">
        <v>9.2313161953852294</v>
      </c>
      <c r="AV30">
        <v>0.27888247163056901</v>
      </c>
      <c r="AW30">
        <v>15.177123316643801</v>
      </c>
      <c r="AX30" s="64">
        <v>2.3179452609996498</v>
      </c>
    </row>
    <row r="31" spans="1:50" x14ac:dyDescent="0.25">
      <c r="A31" t="s">
        <v>364</v>
      </c>
      <c r="B31">
        <v>7981.30725282599</v>
      </c>
      <c r="C31">
        <v>41938.996938099102</v>
      </c>
      <c r="D31" s="63">
        <v>0.205753647616396</v>
      </c>
      <c r="E31">
        <v>8.4932474361901003E-2</v>
      </c>
      <c r="F31" s="89">
        <f t="shared" si="0"/>
        <v>0.21423600905536047</v>
      </c>
      <c r="G31" s="89">
        <f t="shared" si="1"/>
        <v>8.4932474361901003E-2</v>
      </c>
      <c r="H31" s="52">
        <v>0.28547459808218301</v>
      </c>
      <c r="I31" s="52">
        <v>1.0403285804295E-2</v>
      </c>
      <c r="J31" s="85">
        <v>8.8282947820589042E-2</v>
      </c>
      <c r="K31" s="63">
        <v>0.71989183749735597</v>
      </c>
      <c r="L31">
        <v>0.27060232631880998</v>
      </c>
      <c r="M31" s="92">
        <f t="shared" si="2"/>
        <v>0.74956996390412312</v>
      </c>
      <c r="N31" s="92">
        <f t="shared" si="3"/>
        <v>0.27060232631880998</v>
      </c>
      <c r="O31" s="50">
        <v>3.5014351127825698</v>
      </c>
      <c r="P31" s="50">
        <v>9.3430860815076996E-2</v>
      </c>
      <c r="Q31" s="77">
        <v>-0.760449217770228</v>
      </c>
      <c r="S31" s="61"/>
      <c r="Y31" s="63">
        <v>18668.761924580202</v>
      </c>
      <c r="Z31">
        <v>604.53367070703905</v>
      </c>
      <c r="AA31">
        <v>17318.359161283599</v>
      </c>
      <c r="AB31">
        <v>691.05430256386205</v>
      </c>
      <c r="AC31">
        <v>7.2073205714825503</v>
      </c>
      <c r="AD31">
        <v>1.02446071620935</v>
      </c>
      <c r="AE31">
        <v>241235.13771536999</v>
      </c>
      <c r="AF31">
        <v>14155.6918448625</v>
      </c>
      <c r="AG31">
        <v>3.4694267190542E-2</v>
      </c>
      <c r="AH31">
        <v>6.5030913621469998E-3</v>
      </c>
      <c r="AI31">
        <v>517.42030648072296</v>
      </c>
      <c r="AJ31">
        <v>18.692851366437701</v>
      </c>
      <c r="AK31">
        <v>245.48050309681801</v>
      </c>
      <c r="AL31">
        <v>51.355099443611998</v>
      </c>
      <c r="AM31">
        <v>2.5782107694505298</v>
      </c>
      <c r="AN31">
        <v>0.13007358228437599</v>
      </c>
      <c r="AO31">
        <v>0.78288729229708298</v>
      </c>
      <c r="AP31">
        <v>5.8143309541483001E-2</v>
      </c>
      <c r="AQ31">
        <v>0.45922373658020299</v>
      </c>
      <c r="AR31">
        <v>4.5616026453347003E-2</v>
      </c>
      <c r="AS31">
        <v>61.474843797930099</v>
      </c>
      <c r="AT31">
        <v>1.8327343151989901</v>
      </c>
      <c r="AU31">
        <v>10.4435060161872</v>
      </c>
      <c r="AV31">
        <v>0.31249698351747301</v>
      </c>
      <c r="AW31">
        <v>6.8839807382097504</v>
      </c>
      <c r="AX31" s="64">
        <v>1.4594078352058599</v>
      </c>
    </row>
    <row r="32" spans="1:50" s="56" customFormat="1" x14ac:dyDescent="0.25">
      <c r="A32" s="56" t="s">
        <v>365</v>
      </c>
      <c r="B32" s="56">
        <v>1491.98711942813</v>
      </c>
      <c r="C32" s="56">
        <v>7851.6922225860899</v>
      </c>
      <c r="D32" s="83">
        <v>0.285997413506136</v>
      </c>
      <c r="E32" s="56">
        <v>0.103515122341666</v>
      </c>
      <c r="F32" s="107">
        <f t="shared" si="0"/>
        <v>0.29778788944700918</v>
      </c>
      <c r="G32" s="107">
        <f t="shared" si="1"/>
        <v>0.103515122341666</v>
      </c>
      <c r="H32" s="59">
        <v>0.28680900030301099</v>
      </c>
      <c r="I32" s="59">
        <v>1.0877230183686E-2</v>
      </c>
      <c r="J32" s="116">
        <v>0.10478131612380663</v>
      </c>
      <c r="K32" s="83">
        <v>0.99665137175733998</v>
      </c>
      <c r="L32" s="56">
        <v>0.36176233448946399</v>
      </c>
      <c r="M32" s="112">
        <f t="shared" si="2"/>
        <v>1.0377391350209439</v>
      </c>
      <c r="N32" s="112">
        <f t="shared" si="3"/>
        <v>0.36176233448946399</v>
      </c>
      <c r="O32" s="60">
        <v>3.4837205189763401</v>
      </c>
      <c r="P32" s="60">
        <v>0.10123739333626899</v>
      </c>
      <c r="Q32" s="106">
        <v>-0.374488475417255</v>
      </c>
      <c r="S32" s="62" t="s">
        <v>337</v>
      </c>
      <c r="Y32" s="83">
        <v>18042.033616154898</v>
      </c>
      <c r="Z32" s="56">
        <v>581.16076145834904</v>
      </c>
      <c r="AA32" s="56">
        <v>20220.4169740055</v>
      </c>
      <c r="AB32" s="56">
        <v>801.454610080576</v>
      </c>
      <c r="AC32" s="56">
        <v>13.646166922509501</v>
      </c>
      <c r="AD32" s="56">
        <v>1.60947540657898</v>
      </c>
      <c r="AE32" s="56">
        <v>237844.69085293499</v>
      </c>
      <c r="AF32" s="56">
        <v>13836.225368199001</v>
      </c>
      <c r="AG32" s="56">
        <v>0.130354815564345</v>
      </c>
      <c r="AH32" s="56">
        <v>1.2976677620028999E-2</v>
      </c>
      <c r="AI32" s="56">
        <v>627.63332972037904</v>
      </c>
      <c r="AJ32" s="56">
        <v>23.106420148717699</v>
      </c>
      <c r="AK32" s="56">
        <v>44.6162516069028</v>
      </c>
      <c r="AL32" s="56">
        <v>7.40704520118289</v>
      </c>
      <c r="AM32" s="56">
        <v>119.079077822242</v>
      </c>
      <c r="AN32" s="56">
        <v>13.419607021951499</v>
      </c>
      <c r="AO32" s="56">
        <v>14.431538697164701</v>
      </c>
      <c r="AP32" s="56">
        <v>2.52222981724301</v>
      </c>
      <c r="AQ32" s="56">
        <v>3.37390187288455</v>
      </c>
      <c r="AR32" s="56">
        <v>0.51122699190323495</v>
      </c>
      <c r="AS32" s="56">
        <v>22.880071953485899</v>
      </c>
      <c r="AT32" s="56">
        <v>0.72128783387374695</v>
      </c>
      <c r="AU32" s="56">
        <v>2.65600059557178</v>
      </c>
      <c r="AV32" s="56">
        <v>8.5785726829756007E-2</v>
      </c>
      <c r="AW32" s="56">
        <v>1.2768500384312</v>
      </c>
      <c r="AX32" s="84">
        <v>0.205156827032</v>
      </c>
    </row>
    <row r="33" spans="1:50" x14ac:dyDescent="0.25">
      <c r="A33" t="s">
        <v>366</v>
      </c>
      <c r="B33">
        <v>3323.7645351142801</v>
      </c>
      <c r="C33">
        <v>17086.609734464499</v>
      </c>
      <c r="D33" s="63">
        <v>0.44800417402480502</v>
      </c>
      <c r="E33">
        <v>0.180317928412531</v>
      </c>
      <c r="F33" s="89">
        <f t="shared" si="0"/>
        <v>0.46647351040968432</v>
      </c>
      <c r="G33" s="89">
        <f t="shared" si="1"/>
        <v>0.180317928412531</v>
      </c>
      <c r="H33" s="52">
        <v>0.29149552350626201</v>
      </c>
      <c r="I33" s="52">
        <v>6.5030611129867993E-2</v>
      </c>
      <c r="J33" s="85">
        <v>0.55427985748993003</v>
      </c>
      <c r="K33" s="63">
        <v>1.5373343146606</v>
      </c>
      <c r="L33">
        <v>0.51697011863370601</v>
      </c>
      <c r="M33" s="92">
        <f t="shared" si="2"/>
        <v>1.6007121719211717</v>
      </c>
      <c r="N33" s="92">
        <f t="shared" si="3"/>
        <v>0.51697011863370601</v>
      </c>
      <c r="O33" s="50">
        <v>3.4244607087907801</v>
      </c>
      <c r="P33" s="50">
        <v>0.314596740815558</v>
      </c>
      <c r="Q33" s="77">
        <v>-0.96198446169222596</v>
      </c>
      <c r="S33" s="61"/>
      <c r="Y33" s="63">
        <v>18488.655396543199</v>
      </c>
      <c r="Z33">
        <v>597.88763689438304</v>
      </c>
      <c r="AA33">
        <v>17297.746715538</v>
      </c>
      <c r="AB33">
        <v>685.22634354834599</v>
      </c>
      <c r="AC33">
        <v>8.1437127701180092</v>
      </c>
      <c r="AD33">
        <v>1.1040420144006799</v>
      </c>
      <c r="AE33">
        <v>237442.62420103201</v>
      </c>
      <c r="AF33">
        <v>13889.1998555298</v>
      </c>
      <c r="AG33">
        <v>2.7501588976634E-2</v>
      </c>
      <c r="AH33">
        <v>5.7685409192680002E-3</v>
      </c>
      <c r="AI33">
        <v>458.99422906207599</v>
      </c>
      <c r="AJ33">
        <v>16.739299597886099</v>
      </c>
      <c r="AK33">
        <v>97.208742816769302</v>
      </c>
      <c r="AL33">
        <v>20.5212647297794</v>
      </c>
      <c r="AM33">
        <v>1.37493799690494</v>
      </c>
      <c r="AN33">
        <v>8.6850035900641998E-2</v>
      </c>
      <c r="AO33">
        <v>0.60168492857123301</v>
      </c>
      <c r="AP33">
        <v>4.9933536405304998E-2</v>
      </c>
      <c r="AQ33">
        <v>0.26249186227294502</v>
      </c>
      <c r="AR33">
        <v>3.3789134543498002E-2</v>
      </c>
      <c r="AS33">
        <v>55.527767411022801</v>
      </c>
      <c r="AT33">
        <v>1.7082660358981301</v>
      </c>
      <c r="AU33">
        <v>9.2654073119871292</v>
      </c>
      <c r="AV33">
        <v>0.27984167279900402</v>
      </c>
      <c r="AW33">
        <v>2.8014071841931001</v>
      </c>
      <c r="AX33" s="64">
        <v>0.597661607176733</v>
      </c>
    </row>
    <row r="34" spans="1:50" x14ac:dyDescent="0.25">
      <c r="A34" t="s">
        <v>367</v>
      </c>
      <c r="B34">
        <v>150.95333948784599</v>
      </c>
      <c r="C34">
        <v>432.19404234970301</v>
      </c>
      <c r="D34" s="63">
        <v>16.509707289909699</v>
      </c>
      <c r="E34">
        <v>1.42703147827443</v>
      </c>
      <c r="F34" s="89">
        <f t="shared" si="0"/>
        <v>17.190333398398483</v>
      </c>
      <c r="G34" s="89">
        <f t="shared" si="1"/>
        <v>1.42703147827443</v>
      </c>
      <c r="H34" s="52">
        <v>0.52850143816173101</v>
      </c>
      <c r="I34" s="52">
        <v>4.8699872066523001E-2</v>
      </c>
      <c r="J34" s="85">
        <v>0.93802093843525136</v>
      </c>
      <c r="K34" s="63">
        <v>31.397502390876198</v>
      </c>
      <c r="L34">
        <v>2.0954566002555199</v>
      </c>
      <c r="M34" s="92">
        <f t="shared" si="2"/>
        <v>32.691889958948359</v>
      </c>
      <c r="N34" s="92">
        <f t="shared" si="3"/>
        <v>2.0954566002555199</v>
      </c>
      <c r="O34" s="50">
        <v>1.898435769937</v>
      </c>
      <c r="P34" s="50">
        <v>0.17265843075648701</v>
      </c>
      <c r="Q34" s="77">
        <v>0.16911261065803701</v>
      </c>
      <c r="S34" s="61"/>
      <c r="Y34" s="63">
        <v>18737.255446744501</v>
      </c>
      <c r="Z34">
        <v>649.75879367006701</v>
      </c>
      <c r="AA34">
        <v>17716.785974456601</v>
      </c>
      <c r="AB34">
        <v>728.69721311762896</v>
      </c>
      <c r="AC34">
        <v>16.542552601309801</v>
      </c>
      <c r="AD34">
        <v>2.1000810446220699</v>
      </c>
      <c r="AE34">
        <v>238064.04696845799</v>
      </c>
      <c r="AF34">
        <v>14008.9084091809</v>
      </c>
      <c r="AG34">
        <v>1.7356204567346E-2</v>
      </c>
      <c r="AH34">
        <v>5.6297561087329997E-3</v>
      </c>
      <c r="AI34">
        <v>492.774080227561</v>
      </c>
      <c r="AJ34">
        <v>18.229694533189001</v>
      </c>
      <c r="AK34">
        <v>2.4801198178854702</v>
      </c>
      <c r="AL34">
        <v>0.48370262597761599</v>
      </c>
      <c r="AM34">
        <v>0.32000299209300298</v>
      </c>
      <c r="AN34">
        <v>4.6652407716418001E-2</v>
      </c>
      <c r="AO34">
        <v>0.251856595789338</v>
      </c>
      <c r="AP34">
        <v>3.7930413537823997E-2</v>
      </c>
      <c r="AQ34">
        <v>0.198802384426465</v>
      </c>
      <c r="AR34">
        <v>3.5851559374217003E-2</v>
      </c>
      <c r="AS34">
        <v>54.235594692828698</v>
      </c>
      <c r="AT34">
        <v>1.6864466148233801</v>
      </c>
      <c r="AU34">
        <v>8.7141269888614694</v>
      </c>
      <c r="AV34">
        <v>0.262524514159858</v>
      </c>
      <c r="AW34">
        <v>7.2074395212132006E-2</v>
      </c>
      <c r="AX34" s="64">
        <v>7.8936805885319993E-3</v>
      </c>
    </row>
    <row r="35" spans="1:50" x14ac:dyDescent="0.25">
      <c r="A35" t="s">
        <v>368</v>
      </c>
      <c r="B35">
        <v>138.51897237845901</v>
      </c>
      <c r="C35">
        <v>407.22051697125801</v>
      </c>
      <c r="D35" s="63">
        <v>15.6842399364818</v>
      </c>
      <c r="E35">
        <v>1.6721270005566999</v>
      </c>
      <c r="F35" s="89">
        <f t="shared" si="0"/>
        <v>16.330835482067055</v>
      </c>
      <c r="G35" s="89">
        <f t="shared" si="1"/>
        <v>1.6721270005566999</v>
      </c>
      <c r="H35" s="52">
        <v>0.51214047213984504</v>
      </c>
      <c r="I35" s="52">
        <v>5.0750250946418003E-2</v>
      </c>
      <c r="J35" s="85">
        <v>0.92948698789301532</v>
      </c>
      <c r="K35" s="63">
        <v>30.258809748198299</v>
      </c>
      <c r="L35">
        <v>2.6241545264844799</v>
      </c>
      <c r="M35" s="92">
        <f t="shared" si="2"/>
        <v>31.506253786107184</v>
      </c>
      <c r="N35" s="92">
        <f t="shared" si="3"/>
        <v>2.6241545264844799</v>
      </c>
      <c r="O35" s="50">
        <v>1.95323025222723</v>
      </c>
      <c r="P35" s="50">
        <v>0.19407061699574699</v>
      </c>
      <c r="Q35" s="77">
        <v>0.189661300184575</v>
      </c>
      <c r="S35" s="61"/>
      <c r="Y35" s="63">
        <v>17934.002386325799</v>
      </c>
      <c r="Z35">
        <v>621.79147005489097</v>
      </c>
      <c r="AA35">
        <v>18354.663442063698</v>
      </c>
      <c r="AB35">
        <v>787.69684986358095</v>
      </c>
      <c r="AC35">
        <v>9.5794395729229596</v>
      </c>
      <c r="AD35">
        <v>1.8090971358853101</v>
      </c>
      <c r="AE35">
        <v>238463.84933640601</v>
      </c>
      <c r="AF35">
        <v>14536.840790586801</v>
      </c>
      <c r="AG35">
        <v>3.817361669995E-3</v>
      </c>
      <c r="AH35">
        <v>3.4480786240660001E-3</v>
      </c>
      <c r="AI35">
        <v>510.97623948831699</v>
      </c>
      <c r="AJ35">
        <v>19.6213423440228</v>
      </c>
      <c r="AK35">
        <v>2.6607906194953701</v>
      </c>
      <c r="AL35">
        <v>0.60026308927993799</v>
      </c>
      <c r="AM35">
        <v>0.11461131123827301</v>
      </c>
      <c r="AN35">
        <v>3.5985190226542001E-2</v>
      </c>
      <c r="AO35">
        <v>3.7497717754028E-2</v>
      </c>
      <c r="AP35">
        <v>1.8822554283678999E-2</v>
      </c>
      <c r="AQ35">
        <v>9.4438108222876002E-2</v>
      </c>
      <c r="AR35">
        <v>3.2071334433873999E-2</v>
      </c>
      <c r="AS35">
        <v>45.611201197608302</v>
      </c>
      <c r="AT35">
        <v>1.45115077728264</v>
      </c>
      <c r="AU35">
        <v>7.4208906650580602</v>
      </c>
      <c r="AV35">
        <v>0.224347975109184</v>
      </c>
      <c r="AW35">
        <v>6.5884289519299005E-2</v>
      </c>
      <c r="AX35" s="64">
        <v>8.1220219598080005E-3</v>
      </c>
    </row>
    <row r="36" spans="1:50" x14ac:dyDescent="0.25">
      <c r="A36" t="s">
        <v>369</v>
      </c>
      <c r="B36">
        <v>116.80128512354101</v>
      </c>
      <c r="C36">
        <v>218.21583110077901</v>
      </c>
      <c r="D36" s="63">
        <v>31.298980878434701</v>
      </c>
      <c r="E36">
        <v>2.90990478505412</v>
      </c>
      <c r="F36" s="89">
        <f t="shared" si="0"/>
        <v>32.589306817040146</v>
      </c>
      <c r="G36" s="89">
        <f t="shared" si="1"/>
        <v>2.90990478505412</v>
      </c>
      <c r="H36" s="52">
        <v>0.80735512098644902</v>
      </c>
      <c r="I36" s="52">
        <v>0.120302627957346</v>
      </c>
      <c r="J36" s="85">
        <v>0.62393316607651728</v>
      </c>
      <c r="K36" s="63">
        <v>38.728840894975299</v>
      </c>
      <c r="L36">
        <v>3.6964304411659699</v>
      </c>
      <c r="M36" s="92">
        <f t="shared" si="2"/>
        <v>40.325468854620517</v>
      </c>
      <c r="N36" s="92">
        <f t="shared" si="3"/>
        <v>3.6964304411659699</v>
      </c>
      <c r="O36" s="50">
        <v>1.24250286462805</v>
      </c>
      <c r="P36" s="50">
        <v>0.15266598574377399</v>
      </c>
      <c r="Q36" s="77">
        <v>0.16758180373016199</v>
      </c>
      <c r="S36" s="61"/>
      <c r="Y36" s="63">
        <v>17968.8310121334</v>
      </c>
      <c r="Z36">
        <v>607.99835822538205</v>
      </c>
      <c r="AA36">
        <v>18356.158763795102</v>
      </c>
      <c r="AB36">
        <v>798.43744767245505</v>
      </c>
      <c r="AC36">
        <v>7.0523984007683298</v>
      </c>
      <c r="AD36">
        <v>1.5284972969861399</v>
      </c>
      <c r="AE36">
        <v>237288.55204926801</v>
      </c>
      <c r="AF36">
        <v>14287.520576430299</v>
      </c>
      <c r="AG36">
        <v>1.489289231106E-3</v>
      </c>
      <c r="AH36">
        <v>2.1548009222419999E-3</v>
      </c>
      <c r="AI36">
        <v>453.83752204596499</v>
      </c>
      <c r="AJ36">
        <v>18.445771077408601</v>
      </c>
      <c r="AK36">
        <v>1.52222290339406</v>
      </c>
      <c r="AL36">
        <v>0.29381454805403501</v>
      </c>
      <c r="AM36">
        <v>6.7133319837570996E-2</v>
      </c>
      <c r="AN36">
        <v>2.7509920012902998E-2</v>
      </c>
      <c r="AO36">
        <v>3.5212951602866999E-2</v>
      </c>
      <c r="AP36">
        <v>1.8254229570021999E-2</v>
      </c>
      <c r="AQ36">
        <v>0.124359199960432</v>
      </c>
      <c r="AR36">
        <v>3.6877363781740002E-2</v>
      </c>
      <c r="AS36">
        <v>47.394766413259603</v>
      </c>
      <c r="AT36">
        <v>1.5978875487514701</v>
      </c>
      <c r="AU36">
        <v>7.8582753307477402</v>
      </c>
      <c r="AV36">
        <v>0.25398734563291703</v>
      </c>
      <c r="AW36">
        <v>3.4002078319187001E-2</v>
      </c>
      <c r="AX36" s="64">
        <v>4.587829097231E-3</v>
      </c>
    </row>
    <row r="37" spans="1:50" x14ac:dyDescent="0.25">
      <c r="A37" t="s">
        <v>370</v>
      </c>
      <c r="B37">
        <v>2441.9882936589202</v>
      </c>
      <c r="C37">
        <v>12596.328692250099</v>
      </c>
      <c r="D37" s="63">
        <v>0.59292509919300596</v>
      </c>
      <c r="E37">
        <v>0.19542921446790801</v>
      </c>
      <c r="F37" s="89">
        <f t="shared" si="0"/>
        <v>0.61736891856560672</v>
      </c>
      <c r="G37" s="89">
        <f t="shared" si="1"/>
        <v>0.19542921446790801</v>
      </c>
      <c r="H37" s="52">
        <v>0.29256261415368101</v>
      </c>
      <c r="I37" s="52">
        <v>2.3090976389917001E-2</v>
      </c>
      <c r="J37" s="85">
        <v>0.23946046297362245</v>
      </c>
      <c r="K37" s="63">
        <v>2.02574680011567</v>
      </c>
      <c r="L37">
        <v>0.58191566227719804</v>
      </c>
      <c r="M37" s="92">
        <f t="shared" si="2"/>
        <v>2.1092598592593053</v>
      </c>
      <c r="N37" s="92">
        <f t="shared" si="3"/>
        <v>0.58191566227719804</v>
      </c>
      <c r="O37" s="50">
        <v>3.4141921187692099</v>
      </c>
      <c r="P37" s="50">
        <v>0.169935135218825</v>
      </c>
      <c r="Q37" s="77">
        <v>-0.82767703896684997</v>
      </c>
      <c r="S37" s="61"/>
      <c r="Y37" s="63">
        <v>18096.347270109902</v>
      </c>
      <c r="Z37">
        <v>585.85412961583495</v>
      </c>
      <c r="AA37">
        <v>18105.701823164</v>
      </c>
      <c r="AB37">
        <v>712.04604388646203</v>
      </c>
      <c r="AC37">
        <v>16.790979142265101</v>
      </c>
      <c r="AD37">
        <v>2.0723911215297801</v>
      </c>
      <c r="AE37">
        <v>236421.23664364399</v>
      </c>
      <c r="AF37">
        <v>13701.7279703202</v>
      </c>
      <c r="AG37">
        <v>1.54741637092659</v>
      </c>
      <c r="AH37">
        <v>0.30668628473069898</v>
      </c>
      <c r="AI37">
        <v>537.26346059588502</v>
      </c>
      <c r="AJ37">
        <v>20.049996258630401</v>
      </c>
      <c r="AK37">
        <v>78.241637817283106</v>
      </c>
      <c r="AL37">
        <v>21.6648067033119</v>
      </c>
      <c r="AM37">
        <v>53.299864217520202</v>
      </c>
      <c r="AN37">
        <v>10.495742994072399</v>
      </c>
      <c r="AO37">
        <v>22.029296679679899</v>
      </c>
      <c r="AP37">
        <v>4.3221475764566399</v>
      </c>
      <c r="AQ37">
        <v>5.0888719088486098</v>
      </c>
      <c r="AR37">
        <v>0.97655405640952497</v>
      </c>
      <c r="AS37">
        <v>56.527820489094701</v>
      </c>
      <c r="AT37">
        <v>1.73112294891941</v>
      </c>
      <c r="AU37">
        <v>9.2519153474947604</v>
      </c>
      <c r="AV37">
        <v>0.28572404351442499</v>
      </c>
      <c r="AW37">
        <v>2.1448094349421498</v>
      </c>
      <c r="AX37" s="64">
        <v>0.58897862127676304</v>
      </c>
    </row>
    <row r="38" spans="1:50" x14ac:dyDescent="0.25">
      <c r="A38" t="s">
        <v>371</v>
      </c>
      <c r="B38">
        <v>4241.5260670473999</v>
      </c>
      <c r="C38">
        <v>22772.147079186801</v>
      </c>
      <c r="D38" s="63">
        <v>0.16843169072886399</v>
      </c>
      <c r="E38">
        <v>7.8679757386702007E-2</v>
      </c>
      <c r="F38" s="89">
        <f t="shared" si="0"/>
        <v>0.17537542414544841</v>
      </c>
      <c r="G38" s="89">
        <f t="shared" si="1"/>
        <v>7.8679757386702007E-2</v>
      </c>
      <c r="H38" s="52">
        <v>0.28238883100210899</v>
      </c>
      <c r="I38" s="52">
        <v>4.9164877468678002E-2</v>
      </c>
      <c r="J38" s="85">
        <v>0.3727075939426216</v>
      </c>
      <c r="K38" s="63">
        <v>0.59633169775179695</v>
      </c>
      <c r="L38">
        <v>0.21945562114019901</v>
      </c>
      <c r="M38" s="92">
        <f t="shared" si="2"/>
        <v>0.62091595692018198</v>
      </c>
      <c r="N38" s="92">
        <f t="shared" si="3"/>
        <v>0.21945562114019901</v>
      </c>
      <c r="O38" s="50">
        <v>3.53724812105694</v>
      </c>
      <c r="P38" s="50">
        <v>0.27235085432716399</v>
      </c>
      <c r="Q38" s="77">
        <v>-0.91820029595617902</v>
      </c>
      <c r="S38" s="61"/>
      <c r="Y38" s="63">
        <v>17983.685053883099</v>
      </c>
      <c r="Z38">
        <v>533.07738259863095</v>
      </c>
      <c r="AA38">
        <v>18977.184893067501</v>
      </c>
      <c r="AB38">
        <v>623.75123438181595</v>
      </c>
      <c r="AC38">
        <v>9.9583287337726301</v>
      </c>
      <c r="AD38">
        <v>1.3322608287801401</v>
      </c>
      <c r="AE38">
        <v>240654.28649765</v>
      </c>
      <c r="AF38">
        <v>13835.110899665</v>
      </c>
      <c r="AG38">
        <v>2.5667913108689999E-3</v>
      </c>
      <c r="AH38">
        <v>1.845134177635E-3</v>
      </c>
      <c r="AI38">
        <v>607.75278370857404</v>
      </c>
      <c r="AJ38">
        <v>19.429254027012899</v>
      </c>
      <c r="AK38">
        <v>137.69853175407999</v>
      </c>
      <c r="AL38">
        <v>5.0436188103796002</v>
      </c>
      <c r="AM38">
        <v>0.11110304908815</v>
      </c>
      <c r="AN38">
        <v>2.3169537784796999E-2</v>
      </c>
      <c r="AO38">
        <v>7.3995614951663E-2</v>
      </c>
      <c r="AP38">
        <v>1.7370857580007001E-2</v>
      </c>
      <c r="AQ38">
        <v>0.16848042530040799</v>
      </c>
      <c r="AR38">
        <v>2.8246308052672E-2</v>
      </c>
      <c r="AS38">
        <v>38.5055327621073</v>
      </c>
      <c r="AT38">
        <v>1.14619260135265</v>
      </c>
      <c r="AU38">
        <v>5.0530754005313403</v>
      </c>
      <c r="AV38">
        <v>0.15210968091989899</v>
      </c>
      <c r="AW38">
        <v>4.1668205029967504</v>
      </c>
      <c r="AX38" s="64">
        <v>0.92806586517556999</v>
      </c>
    </row>
    <row r="39" spans="1:50" x14ac:dyDescent="0.25">
      <c r="A39" t="s">
        <v>372</v>
      </c>
      <c r="B39">
        <v>2994.5585459484701</v>
      </c>
      <c r="C39">
        <v>15785.1817600384</v>
      </c>
      <c r="D39" s="63">
        <v>0.30039904081839802</v>
      </c>
      <c r="E39">
        <v>6.7463561593922E-2</v>
      </c>
      <c r="F39" s="89">
        <f t="shared" si="0"/>
        <v>0.31278323555642046</v>
      </c>
      <c r="G39" s="89">
        <f t="shared" si="1"/>
        <v>6.7463561593922E-2</v>
      </c>
      <c r="H39" s="52">
        <v>0.28454836512687198</v>
      </c>
      <c r="I39" s="52">
        <v>4.8303732922709997E-3</v>
      </c>
      <c r="J39" s="85">
        <v>7.5588177846878671E-2</v>
      </c>
      <c r="K39" s="63">
        <v>1.0541448303650001</v>
      </c>
      <c r="L39">
        <v>0.22233060052004</v>
      </c>
      <c r="M39" s="92">
        <f t="shared" si="2"/>
        <v>1.0976028082125786</v>
      </c>
      <c r="N39" s="92">
        <f t="shared" si="3"/>
        <v>0.22233060052004</v>
      </c>
      <c r="O39" s="50">
        <v>3.5128294888037401</v>
      </c>
      <c r="P39" s="50">
        <v>4.8986948959859999E-2</v>
      </c>
      <c r="Q39" s="77">
        <v>-0.65414457964925199</v>
      </c>
      <c r="S39" s="61"/>
      <c r="Y39" s="63">
        <v>18591.6642989754</v>
      </c>
      <c r="Z39">
        <v>587.09523180772203</v>
      </c>
      <c r="AA39">
        <v>18987.132347807601</v>
      </c>
      <c r="AB39">
        <v>771.15374854028903</v>
      </c>
      <c r="AC39">
        <v>7.5699045661408801</v>
      </c>
      <c r="AD39">
        <v>1.0810411077411</v>
      </c>
      <c r="AE39">
        <v>238235.01406205099</v>
      </c>
      <c r="AF39">
        <v>13738.344680885801</v>
      </c>
      <c r="AG39">
        <v>0.45726730082819</v>
      </c>
      <c r="AH39">
        <v>2.7521717138999001E-2</v>
      </c>
      <c r="AI39">
        <v>413.43872186607001</v>
      </c>
      <c r="AJ39">
        <v>14.9271428951531</v>
      </c>
      <c r="AK39">
        <v>95.463824229873097</v>
      </c>
      <c r="AL39">
        <v>12.6828835420903</v>
      </c>
      <c r="AM39">
        <v>0.23470340633234399</v>
      </c>
      <c r="AN39">
        <v>3.3297801491659999E-2</v>
      </c>
      <c r="AO39">
        <v>0.27445324938271998</v>
      </c>
      <c r="AP39">
        <v>3.3358782746481998E-2</v>
      </c>
      <c r="AQ39">
        <v>0.27022454067024398</v>
      </c>
      <c r="AR39">
        <v>3.5246938617716002E-2</v>
      </c>
      <c r="AS39">
        <v>39.012712895089599</v>
      </c>
      <c r="AT39">
        <v>1.1762127640037501</v>
      </c>
      <c r="AU39">
        <v>6.0608881133751096</v>
      </c>
      <c r="AV39">
        <v>0.18256144068212801</v>
      </c>
      <c r="AW39">
        <v>2.7352869260107</v>
      </c>
      <c r="AX39" s="64">
        <v>0.33900290803792799</v>
      </c>
    </row>
    <row r="40" spans="1:50" x14ac:dyDescent="0.25">
      <c r="A40" t="s">
        <v>373</v>
      </c>
      <c r="B40">
        <v>8614.2254767918294</v>
      </c>
      <c r="C40">
        <v>45817.0062429065</v>
      </c>
      <c r="D40" s="63">
        <v>8.1104899244368006E-2</v>
      </c>
      <c r="E40">
        <v>5.9567340314310002E-3</v>
      </c>
      <c r="F40" s="89">
        <f t="shared" si="0"/>
        <v>8.4448514669082847E-2</v>
      </c>
      <c r="G40" s="89">
        <f t="shared" si="1"/>
        <v>5.9567340314310002E-3</v>
      </c>
      <c r="H40" s="52">
        <v>0.28292114136118501</v>
      </c>
      <c r="I40" s="52">
        <v>2.6495781465349999E-3</v>
      </c>
      <c r="J40" s="85">
        <v>0.1275117515767823</v>
      </c>
      <c r="K40" s="63">
        <v>0.286553229036492</v>
      </c>
      <c r="L40">
        <v>2.1082547106707001E-2</v>
      </c>
      <c r="M40" s="92">
        <f t="shared" si="2"/>
        <v>0.29836661892458549</v>
      </c>
      <c r="N40" s="92">
        <f t="shared" si="3"/>
        <v>2.1082547106707001E-2</v>
      </c>
      <c r="O40" s="50">
        <v>3.53059931064195</v>
      </c>
      <c r="P40" s="50">
        <v>3.088835680997E-2</v>
      </c>
      <c r="Q40" s="77">
        <v>2.8070208260925999E-2</v>
      </c>
      <c r="S40" s="61"/>
      <c r="Y40" s="63">
        <v>18523.1304897482</v>
      </c>
      <c r="Z40">
        <v>590.83417653769504</v>
      </c>
      <c r="AA40">
        <v>18972.2080023491</v>
      </c>
      <c r="AB40">
        <v>744.05843075655503</v>
      </c>
      <c r="AC40">
        <v>10.050360906428701</v>
      </c>
      <c r="AD40">
        <v>1.2929633624985</v>
      </c>
      <c r="AE40">
        <v>237213.68436150899</v>
      </c>
      <c r="AF40">
        <v>13800.8336496387</v>
      </c>
      <c r="AG40">
        <v>4.0351108181519999E-3</v>
      </c>
      <c r="AH40">
        <v>2.2627064636310001E-3</v>
      </c>
      <c r="AI40">
        <v>495.48048646469999</v>
      </c>
      <c r="AJ40">
        <v>18.031350257227</v>
      </c>
      <c r="AK40">
        <v>282.51825292300202</v>
      </c>
      <c r="AL40">
        <v>23.5408953538549</v>
      </c>
      <c r="AM40">
        <v>1.4633221538211999E-2</v>
      </c>
      <c r="AN40">
        <v>8.1729167426819998E-3</v>
      </c>
      <c r="AO40">
        <v>1.8989952137010001E-2</v>
      </c>
      <c r="AP40">
        <v>8.5492513334720008E-3</v>
      </c>
      <c r="AQ40">
        <v>0.105347713156263</v>
      </c>
      <c r="AR40">
        <v>2.1742482721369999E-2</v>
      </c>
      <c r="AS40">
        <v>32.348646067049401</v>
      </c>
      <c r="AT40">
        <v>0.98702623435331405</v>
      </c>
      <c r="AU40">
        <v>4.7534576477766004</v>
      </c>
      <c r="AV40">
        <v>0.144574628005749</v>
      </c>
      <c r="AW40">
        <v>8.0042851608367709</v>
      </c>
      <c r="AX40" s="64">
        <v>0.591212510214155</v>
      </c>
    </row>
    <row r="41" spans="1:50" x14ac:dyDescent="0.25">
      <c r="A41" t="s">
        <v>374</v>
      </c>
      <c r="B41">
        <v>51234.329157941604</v>
      </c>
      <c r="C41">
        <v>275971.14645380399</v>
      </c>
      <c r="D41" s="63">
        <v>1.9410424742350999E-2</v>
      </c>
      <c r="E41">
        <v>6.8574821084840002E-3</v>
      </c>
      <c r="F41" s="89">
        <f t="shared" si="0"/>
        <v>2.0210635286639397E-2</v>
      </c>
      <c r="G41" s="89">
        <f t="shared" si="1"/>
        <v>6.8574821084840002E-3</v>
      </c>
      <c r="H41" s="52">
        <v>0.28240652486555701</v>
      </c>
      <c r="I41" s="52">
        <v>1.6589606997894999E-2</v>
      </c>
      <c r="J41" s="85">
        <v>0.16627682638324415</v>
      </c>
      <c r="K41" s="63">
        <v>6.8753671568745997E-2</v>
      </c>
      <c r="L41">
        <v>2.2740421160338999E-2</v>
      </c>
      <c r="M41" s="92">
        <f t="shared" si="2"/>
        <v>7.1588097588688324E-2</v>
      </c>
      <c r="N41" s="92">
        <f t="shared" si="3"/>
        <v>2.2740421160338999E-2</v>
      </c>
      <c r="O41" s="50">
        <v>3.5363037635729202</v>
      </c>
      <c r="P41" s="50">
        <v>0.16142526458343701</v>
      </c>
      <c r="Q41" s="77">
        <v>-0.869368419848776</v>
      </c>
      <c r="S41" s="61"/>
      <c r="Y41" s="63">
        <v>18145.441143291999</v>
      </c>
      <c r="Z41">
        <v>577.28031107281299</v>
      </c>
      <c r="AA41">
        <v>18995.405543137502</v>
      </c>
      <c r="AB41">
        <v>739.48921509051002</v>
      </c>
      <c r="AC41">
        <v>11.8891738738673</v>
      </c>
      <c r="AD41">
        <v>1.42015286459931</v>
      </c>
      <c r="AE41">
        <v>236003.91586756599</v>
      </c>
      <c r="AF41">
        <v>13602.8953531919</v>
      </c>
      <c r="AG41">
        <v>3.2725956702747E-2</v>
      </c>
      <c r="AH41">
        <v>6.3791384354199999E-3</v>
      </c>
      <c r="AI41">
        <v>527.83289899265696</v>
      </c>
      <c r="AJ41">
        <v>19.319630267357599</v>
      </c>
      <c r="AK41">
        <v>1691.28955947688</v>
      </c>
      <c r="AL41">
        <v>469.261328597746</v>
      </c>
      <c r="AM41">
        <v>0.84890867393553404</v>
      </c>
      <c r="AN41">
        <v>9.1380013069359001E-2</v>
      </c>
      <c r="AO41">
        <v>0.48096847545439098</v>
      </c>
      <c r="AP41">
        <v>5.3210508298276997E-2</v>
      </c>
      <c r="AQ41">
        <v>0.36595084825950303</v>
      </c>
      <c r="AR41">
        <v>4.0764836804649998E-2</v>
      </c>
      <c r="AS41">
        <v>42.224241188120899</v>
      </c>
      <c r="AT41">
        <v>1.87564000860756</v>
      </c>
      <c r="AU41">
        <v>6.4223139625861698</v>
      </c>
      <c r="AV41">
        <v>0.37880413846634198</v>
      </c>
      <c r="AW41">
        <v>46.2983661844018</v>
      </c>
      <c r="AX41" s="64">
        <v>12.351156953618201</v>
      </c>
    </row>
    <row r="42" spans="1:50" x14ac:dyDescent="0.25">
      <c r="A42" t="s">
        <v>375</v>
      </c>
      <c r="B42">
        <v>710.584228295451</v>
      </c>
      <c r="C42">
        <v>3462.6677520554799</v>
      </c>
      <c r="D42" s="63">
        <v>1.7526204617241901</v>
      </c>
      <c r="E42">
        <v>0.55384745679019798</v>
      </c>
      <c r="F42" s="89">
        <f t="shared" si="0"/>
        <v>1.8248736654651314</v>
      </c>
      <c r="G42" s="89">
        <f t="shared" si="1"/>
        <v>0.55384745679019798</v>
      </c>
      <c r="H42" s="52">
        <v>0.310985362252784</v>
      </c>
      <c r="I42" s="52">
        <v>2.7136008157822002E-2</v>
      </c>
      <c r="J42" s="85">
        <v>0.27612372614504838</v>
      </c>
      <c r="K42" s="63">
        <v>5.6602773432174098</v>
      </c>
      <c r="L42">
        <v>1.3663420835150799</v>
      </c>
      <c r="M42" s="92">
        <f t="shared" si="2"/>
        <v>5.8936268795496423</v>
      </c>
      <c r="N42" s="92">
        <f t="shared" si="3"/>
        <v>1.3663420835150799</v>
      </c>
      <c r="O42" s="50">
        <v>3.1999555411399001</v>
      </c>
      <c r="P42" s="50">
        <v>0.17533415259493601</v>
      </c>
      <c r="Q42" s="77">
        <v>-0.67545984901711398</v>
      </c>
      <c r="S42" s="61"/>
      <c r="Y42" s="63">
        <v>18199.749704198301</v>
      </c>
      <c r="Z42">
        <v>607.21555947058403</v>
      </c>
      <c r="AA42">
        <v>18283.813094131499</v>
      </c>
      <c r="AB42">
        <v>710.96229799202899</v>
      </c>
      <c r="AC42">
        <v>9.6659403375460098</v>
      </c>
      <c r="AD42">
        <v>1.22342365030774</v>
      </c>
      <c r="AE42">
        <v>238162.14799570499</v>
      </c>
      <c r="AF42">
        <v>13901.5716060254</v>
      </c>
      <c r="AG42">
        <v>2.8336965150120002E-3</v>
      </c>
      <c r="AH42">
        <v>1.816358588272E-3</v>
      </c>
      <c r="AI42">
        <v>534.57156064748006</v>
      </c>
      <c r="AJ42">
        <v>19.452218202685799</v>
      </c>
      <c r="AK42">
        <v>18.976711141779401</v>
      </c>
      <c r="AL42">
        <v>2.928912364976</v>
      </c>
      <c r="AM42">
        <v>4.0603031554834003E-2</v>
      </c>
      <c r="AN42">
        <v>1.3082505806242E-2</v>
      </c>
      <c r="AO42">
        <v>1.7445402889335999E-2</v>
      </c>
      <c r="AP42">
        <v>7.8538633952610001E-3</v>
      </c>
      <c r="AQ42">
        <v>0.15829021846326399</v>
      </c>
      <c r="AR42">
        <v>2.5706567417509998E-2</v>
      </c>
      <c r="AS42">
        <v>47.275868669120399</v>
      </c>
      <c r="AT42">
        <v>1.43995271188546</v>
      </c>
      <c r="AU42">
        <v>7.0180161256872902</v>
      </c>
      <c r="AV42">
        <v>0.215214153294771</v>
      </c>
      <c r="AW42">
        <v>0.55606474150270901</v>
      </c>
      <c r="AX42" s="64">
        <v>8.5927352373835003E-2</v>
      </c>
    </row>
    <row r="43" spans="1:50" x14ac:dyDescent="0.25">
      <c r="A43" t="s">
        <v>376</v>
      </c>
      <c r="B43">
        <v>6746.1218648293798</v>
      </c>
      <c r="C43">
        <v>35745.155776572101</v>
      </c>
      <c r="D43" s="63">
        <v>2.4541654805976001E-2</v>
      </c>
      <c r="E43">
        <v>7.0800817505079997E-3</v>
      </c>
      <c r="F43" s="89">
        <f t="shared" si="0"/>
        <v>2.5553404482281609E-2</v>
      </c>
      <c r="G43" s="89">
        <f t="shared" si="1"/>
        <v>7.0800817505079997E-3</v>
      </c>
      <c r="H43" s="52">
        <v>0.28308491581351303</v>
      </c>
      <c r="I43" s="52">
        <v>3.959894264521E-3</v>
      </c>
      <c r="J43" s="85">
        <v>4.8487794680212241E-2</v>
      </c>
      <c r="K43" s="63">
        <v>8.6684842472792997E-2</v>
      </c>
      <c r="L43">
        <v>2.4338064719136E-2</v>
      </c>
      <c r="M43" s="92">
        <f t="shared" si="2"/>
        <v>9.0258495594631172E-2</v>
      </c>
      <c r="N43" s="92">
        <f t="shared" si="3"/>
        <v>2.4338064719136E-2</v>
      </c>
      <c r="O43" s="50">
        <v>3.5270749252517999</v>
      </c>
      <c r="P43" s="50">
        <v>4.4557541854636E-2</v>
      </c>
      <c r="Q43" s="77">
        <v>-0.43642383747618901</v>
      </c>
      <c r="S43" s="61"/>
      <c r="Y43" s="63">
        <v>19612.106592636799</v>
      </c>
      <c r="Z43">
        <v>622.395594733954</v>
      </c>
      <c r="AA43">
        <v>21433.212891904001</v>
      </c>
      <c r="AB43">
        <v>821.46225535285703</v>
      </c>
      <c r="AC43">
        <v>18.9484522728835</v>
      </c>
      <c r="AD43">
        <v>2.05022671137433</v>
      </c>
      <c r="AE43">
        <v>232192.79666522899</v>
      </c>
      <c r="AF43">
        <v>13372.9899093031</v>
      </c>
      <c r="AG43">
        <v>5.5237634005200005E-4</v>
      </c>
      <c r="AH43">
        <v>8.3379201929800002E-4</v>
      </c>
      <c r="AI43">
        <v>374.426896947486</v>
      </c>
      <c r="AJ43">
        <v>13.814878955502</v>
      </c>
      <c r="AK43">
        <v>213.496627682797</v>
      </c>
      <c r="AL43">
        <v>31.4179631433962</v>
      </c>
      <c r="AM43">
        <v>1.5678965598403E-2</v>
      </c>
      <c r="AN43">
        <v>8.4361747975869993E-3</v>
      </c>
      <c r="AO43">
        <v>1.6987876888124E-2</v>
      </c>
      <c r="AP43">
        <v>8.0638031332189997E-3</v>
      </c>
      <c r="AQ43">
        <v>6.9789408735371997E-2</v>
      </c>
      <c r="AR43">
        <v>1.758558059125E-2</v>
      </c>
      <c r="AS43">
        <v>9.0117467201390795</v>
      </c>
      <c r="AT43">
        <v>0.306037208807105</v>
      </c>
      <c r="AU43">
        <v>1.12353017334979</v>
      </c>
      <c r="AV43">
        <v>4.2604778713900997E-2</v>
      </c>
      <c r="AW43">
        <v>6.2057620659236896</v>
      </c>
      <c r="AX43" s="64">
        <v>0.92392842652073304</v>
      </c>
    </row>
    <row r="44" spans="1:50" x14ac:dyDescent="0.25">
      <c r="A44" t="s">
        <v>377</v>
      </c>
      <c r="B44">
        <v>90.774136448236803</v>
      </c>
      <c r="C44">
        <v>120.213092657378</v>
      </c>
      <c r="D44" s="63">
        <v>56.563121879105402</v>
      </c>
      <c r="E44">
        <v>4.1958696713474399</v>
      </c>
      <c r="F44" s="89">
        <f t="shared" si="0"/>
        <v>58.894982574908376</v>
      </c>
      <c r="G44" s="89">
        <f t="shared" si="1"/>
        <v>4.1958696713474399</v>
      </c>
      <c r="H44" s="52">
        <v>1.1498675561955101</v>
      </c>
      <c r="I44" s="52">
        <v>0.12936414049942599</v>
      </c>
      <c r="J44" s="85">
        <v>0.65935990053849769</v>
      </c>
      <c r="K44" s="63">
        <v>49.421912187091699</v>
      </c>
      <c r="L44">
        <v>4.19335981168601</v>
      </c>
      <c r="M44" s="92">
        <f t="shared" si="2"/>
        <v>51.459370706209917</v>
      </c>
      <c r="N44" s="92">
        <f t="shared" si="3"/>
        <v>4.19335981168601</v>
      </c>
      <c r="O44" s="50">
        <v>0.86953309154503899</v>
      </c>
      <c r="P44" s="50">
        <v>9.6649831124327998E-2</v>
      </c>
      <c r="Q44" s="77">
        <v>0.211738295341941</v>
      </c>
      <c r="S44" s="61"/>
      <c r="Y44" s="63">
        <v>18293.986207300899</v>
      </c>
      <c r="Z44">
        <v>578.70457985983705</v>
      </c>
      <c r="AA44">
        <v>17713.258480626999</v>
      </c>
      <c r="AB44">
        <v>713.34694340337001</v>
      </c>
      <c r="AC44">
        <v>8.4621530666031504</v>
      </c>
      <c r="AD44">
        <v>1.44341409113969</v>
      </c>
      <c r="AE44">
        <v>235244.24876799801</v>
      </c>
      <c r="AF44">
        <v>13594.170984873101</v>
      </c>
      <c r="AG44">
        <v>3.155814022176E-3</v>
      </c>
      <c r="AH44">
        <v>2.6100415987370001E-3</v>
      </c>
      <c r="AI44">
        <v>444.37368222194999</v>
      </c>
      <c r="AJ44">
        <v>16.062244289891201</v>
      </c>
      <c r="AK44">
        <v>1.0290567290127399</v>
      </c>
      <c r="AL44">
        <v>0.177215704860786</v>
      </c>
      <c r="AM44">
        <v>0.38373450663445702</v>
      </c>
      <c r="AN44">
        <v>5.5800942106088998E-2</v>
      </c>
      <c r="AO44">
        <v>0.29226729284185599</v>
      </c>
      <c r="AP44">
        <v>4.4605821255334001E-2</v>
      </c>
      <c r="AQ44">
        <v>0.25826171327519698</v>
      </c>
      <c r="AR44">
        <v>4.4646825590575999E-2</v>
      </c>
      <c r="AS44">
        <v>52.305130717596398</v>
      </c>
      <c r="AT44">
        <v>1.56832010753739</v>
      </c>
      <c r="AU44">
        <v>8.7463444176763208</v>
      </c>
      <c r="AV44">
        <v>0.26292595581974698</v>
      </c>
      <c r="AW44">
        <v>2.1263150486824998E-2</v>
      </c>
      <c r="AX44" s="64">
        <v>2.3348370389130002E-3</v>
      </c>
    </row>
    <row r="45" spans="1:50" x14ac:dyDescent="0.25">
      <c r="A45" t="s">
        <v>378</v>
      </c>
      <c r="B45">
        <v>69.958504447583806</v>
      </c>
      <c r="C45">
        <v>114.204205442008</v>
      </c>
      <c r="D45" s="63">
        <v>52.032409460606502</v>
      </c>
      <c r="E45">
        <v>6.5044362114959497</v>
      </c>
      <c r="F45" s="89">
        <f t="shared" si="0"/>
        <v>54.177487852645115</v>
      </c>
      <c r="G45" s="89">
        <f t="shared" si="1"/>
        <v>6.5044362114959497</v>
      </c>
      <c r="H45" s="52">
        <v>0.96062205088934804</v>
      </c>
      <c r="I45" s="52">
        <v>0.22294885344552801</v>
      </c>
      <c r="J45" s="85">
        <v>0.53862068769179317</v>
      </c>
      <c r="K45" s="63">
        <v>54.305383040941003</v>
      </c>
      <c r="L45">
        <v>7.7228438678584403</v>
      </c>
      <c r="M45" s="92">
        <f t="shared" si="2"/>
        <v>56.544166617179116</v>
      </c>
      <c r="N45" s="92">
        <f t="shared" si="3"/>
        <v>7.7228438678584403</v>
      </c>
      <c r="O45" s="50">
        <v>1.07102074827425</v>
      </c>
      <c r="P45" s="50">
        <v>0.19485078396678099</v>
      </c>
      <c r="Q45" s="77">
        <v>0.32561670152213201</v>
      </c>
      <c r="S45" s="61"/>
      <c r="Y45" s="63">
        <v>18421.338295150301</v>
      </c>
      <c r="Z45">
        <v>622.42554434563499</v>
      </c>
      <c r="AA45">
        <v>18719.891966666099</v>
      </c>
      <c r="AB45">
        <v>752.40410329479698</v>
      </c>
      <c r="AC45">
        <v>8.4079710274100208</v>
      </c>
      <c r="AD45">
        <v>1.7336177922915601</v>
      </c>
      <c r="AE45">
        <v>238950.74101635499</v>
      </c>
      <c r="AF45">
        <v>13796.034401703901</v>
      </c>
      <c r="AG45">
        <v>2.400646759404E-3</v>
      </c>
      <c r="AH45">
        <v>2.8163421818449999E-3</v>
      </c>
      <c r="AI45">
        <v>460.59475761094501</v>
      </c>
      <c r="AJ45">
        <v>16.803518550662599</v>
      </c>
      <c r="AK45">
        <v>0.89387797468225605</v>
      </c>
      <c r="AL45">
        <v>0.21310795371355501</v>
      </c>
      <c r="AM45">
        <v>2.6562733313483002E-2</v>
      </c>
      <c r="AN45">
        <v>1.7778863169930999E-2</v>
      </c>
      <c r="AO45">
        <v>2.4858201920141001E-2</v>
      </c>
      <c r="AP45">
        <v>1.5792087014626002E-2</v>
      </c>
      <c r="AQ45">
        <v>9.736093661221E-2</v>
      </c>
      <c r="AR45">
        <v>3.3543699103596003E-2</v>
      </c>
      <c r="AS45">
        <v>43.754695154811202</v>
      </c>
      <c r="AT45">
        <v>1.3390509765615</v>
      </c>
      <c r="AU45">
        <v>7.26488865072485</v>
      </c>
      <c r="AV45">
        <v>0.22337837317372999</v>
      </c>
      <c r="AW45">
        <v>1.9614734657119999E-2</v>
      </c>
      <c r="AX45" s="64">
        <v>3.4361526078980002E-3</v>
      </c>
    </row>
    <row r="46" spans="1:50" x14ac:dyDescent="0.25">
      <c r="A46" t="s">
        <v>379</v>
      </c>
      <c r="B46">
        <v>22092.260468367102</v>
      </c>
      <c r="C46">
        <v>117852.669348435</v>
      </c>
      <c r="D46" s="63">
        <v>6.2057291780569998E-3</v>
      </c>
      <c r="E46">
        <v>1.4853176455379999E-3</v>
      </c>
      <c r="F46" s="89">
        <f t="shared" si="0"/>
        <v>6.4615654098342714E-3</v>
      </c>
      <c r="G46" s="89">
        <f t="shared" si="1"/>
        <v>1.4853176455379999E-3</v>
      </c>
      <c r="H46" s="52">
        <v>0.28281971167889303</v>
      </c>
      <c r="I46" s="52">
        <v>2.4667148325330001E-3</v>
      </c>
      <c r="J46" s="85">
        <v>3.6440367516112571E-2</v>
      </c>
      <c r="K46" s="63">
        <v>2.1936587591421999E-2</v>
      </c>
      <c r="L46">
        <v>5.1272370947790004E-3</v>
      </c>
      <c r="M46" s="92">
        <f t="shared" si="2"/>
        <v>2.2840941253403524E-2</v>
      </c>
      <c r="N46" s="92">
        <f t="shared" si="3"/>
        <v>5.1272370947790004E-3</v>
      </c>
      <c r="O46" s="50">
        <v>3.5312471071771099</v>
      </c>
      <c r="P46" s="50">
        <v>2.6133291423225999E-2</v>
      </c>
      <c r="Q46" s="77">
        <v>-0.56120961376828604</v>
      </c>
      <c r="S46" s="61"/>
      <c r="Y46" s="63">
        <v>18715.144639169801</v>
      </c>
      <c r="Z46">
        <v>609.81636782374505</v>
      </c>
      <c r="AA46">
        <v>23093.130982513401</v>
      </c>
      <c r="AB46">
        <v>941.95139373305904</v>
      </c>
      <c r="AC46">
        <v>33.572996721509099</v>
      </c>
      <c r="AD46">
        <v>3.3044528723103301</v>
      </c>
      <c r="AE46">
        <v>234529.759106849</v>
      </c>
      <c r="AF46">
        <v>13729.2156456544</v>
      </c>
      <c r="AG46">
        <v>4.4924275539584002E-2</v>
      </c>
      <c r="AH46">
        <v>7.3433024065730004E-3</v>
      </c>
      <c r="AI46">
        <v>364.14147792754602</v>
      </c>
      <c r="AJ46">
        <v>13.688539215464701</v>
      </c>
      <c r="AK46">
        <v>647.37920697644802</v>
      </c>
      <c r="AL46">
        <v>97.614515077325294</v>
      </c>
      <c r="AM46">
        <v>1.9582109619303001</v>
      </c>
      <c r="AN46">
        <v>0.107591773389915</v>
      </c>
      <c r="AO46">
        <v>0.84571601224556003</v>
      </c>
      <c r="AP46">
        <v>6.0334410702597999E-2</v>
      </c>
      <c r="AQ46">
        <v>0.25804333255271</v>
      </c>
      <c r="AR46">
        <v>3.315477771461E-2</v>
      </c>
      <c r="AS46">
        <v>5.6788578881520104</v>
      </c>
      <c r="AT46">
        <v>0.35033578874348997</v>
      </c>
      <c r="AU46">
        <v>0.85344714332487204</v>
      </c>
      <c r="AV46">
        <v>7.8168825939753994E-2</v>
      </c>
      <c r="AW46">
        <v>18.925039043581599</v>
      </c>
      <c r="AX46" s="64">
        <v>2.78750053001328</v>
      </c>
    </row>
    <row r="47" spans="1:50" x14ac:dyDescent="0.25">
      <c r="A47" t="s">
        <v>380</v>
      </c>
      <c r="B47">
        <v>177.768923759036</v>
      </c>
      <c r="C47">
        <v>599.92264832350895</v>
      </c>
      <c r="D47" s="63">
        <v>11.7267174166609</v>
      </c>
      <c r="E47">
        <v>1.3551695792229299</v>
      </c>
      <c r="F47" s="89">
        <f t="shared" si="0"/>
        <v>12.210160878164768</v>
      </c>
      <c r="G47" s="89">
        <f t="shared" si="1"/>
        <v>1.3551695792229299</v>
      </c>
      <c r="H47" s="52">
        <v>0.43919240940406601</v>
      </c>
      <c r="I47" s="52">
        <v>5.0931001002697998E-2</v>
      </c>
      <c r="J47" s="85">
        <v>0.99652866997467504</v>
      </c>
      <c r="K47" s="63">
        <v>26.5836998088506</v>
      </c>
      <c r="L47">
        <v>3.5594995952218702</v>
      </c>
      <c r="M47" s="92">
        <f t="shared" si="2"/>
        <v>27.679634450962052</v>
      </c>
      <c r="N47" s="92">
        <f t="shared" si="3"/>
        <v>3.5594995952218702</v>
      </c>
      <c r="O47" s="50">
        <v>2.2501056121651399</v>
      </c>
      <c r="P47" s="50">
        <v>0.24667900392954101</v>
      </c>
      <c r="Q47" s="77">
        <v>0.23453082381389001</v>
      </c>
      <c r="S47" s="61"/>
      <c r="Y47" s="63">
        <v>18105.0406617716</v>
      </c>
      <c r="Z47">
        <v>617.28929059902805</v>
      </c>
      <c r="AA47">
        <v>18271.9770947338</v>
      </c>
      <c r="AB47">
        <v>761.59751281098602</v>
      </c>
      <c r="AC47">
        <v>10.064689909302601</v>
      </c>
      <c r="AD47">
        <v>1.74871885676091</v>
      </c>
      <c r="AE47">
        <v>237537.54692210999</v>
      </c>
      <c r="AF47">
        <v>13900.4676658262</v>
      </c>
      <c r="AG47">
        <v>2.0306048858856E-2</v>
      </c>
      <c r="AH47">
        <v>6.8068260942090002E-3</v>
      </c>
      <c r="AI47">
        <v>511.72376038134399</v>
      </c>
      <c r="AJ47">
        <v>19.2142510057399</v>
      </c>
      <c r="AK47">
        <v>2.8963411444218199</v>
      </c>
      <c r="AL47">
        <v>0.56977849445856799</v>
      </c>
      <c r="AM47">
        <v>0.53323832419317996</v>
      </c>
      <c r="AN47">
        <v>0.101327574406249</v>
      </c>
      <c r="AO47">
        <v>0.25219741194789003</v>
      </c>
      <c r="AP47">
        <v>4.2324115544474003E-2</v>
      </c>
      <c r="AQ47">
        <v>0.23582963930801301</v>
      </c>
      <c r="AR47">
        <v>4.3637478662483999E-2</v>
      </c>
      <c r="AS47">
        <v>49.264373190600899</v>
      </c>
      <c r="AT47">
        <v>1.52009672204793</v>
      </c>
      <c r="AU47">
        <v>7.8898179763060696</v>
      </c>
      <c r="AV47">
        <v>0.24470326363234601</v>
      </c>
      <c r="AW47">
        <v>9.2334226210335005E-2</v>
      </c>
      <c r="AX47" s="64">
        <v>1.1439874604243E-2</v>
      </c>
    </row>
    <row r="48" spans="1:50" x14ac:dyDescent="0.25">
      <c r="A48" t="s">
        <v>381</v>
      </c>
      <c r="B48">
        <v>4522.3621028471198</v>
      </c>
      <c r="C48">
        <v>23899.614415563501</v>
      </c>
      <c r="D48" s="63">
        <v>7.3802638983140004E-2</v>
      </c>
      <c r="E48">
        <v>1.8311421962237999E-2</v>
      </c>
      <c r="F48" s="89">
        <f t="shared" si="0"/>
        <v>7.6845212790490169E-2</v>
      </c>
      <c r="G48" s="89">
        <f t="shared" si="1"/>
        <v>1.8311421962237999E-2</v>
      </c>
      <c r="H48" s="52">
        <v>0.28652866619685702</v>
      </c>
      <c r="I48" s="52">
        <v>4.2768858543749998E-3</v>
      </c>
      <c r="J48" s="85">
        <v>6.0160218126056778E-2</v>
      </c>
      <c r="K48" s="63">
        <v>0.25754333456570699</v>
      </c>
      <c r="L48">
        <v>6.0033480377643E-2</v>
      </c>
      <c r="M48" s="92">
        <f t="shared" si="2"/>
        <v>0.26816076796380339</v>
      </c>
      <c r="N48" s="92">
        <f t="shared" si="3"/>
        <v>6.0033480377643E-2</v>
      </c>
      <c r="O48" s="50">
        <v>3.4852961790287398</v>
      </c>
      <c r="P48" s="50">
        <v>4.9147493686189002E-2</v>
      </c>
      <c r="Q48" s="77">
        <v>-0.55945544804458902</v>
      </c>
      <c r="S48" s="61"/>
      <c r="Y48" s="63">
        <v>17920.712722128701</v>
      </c>
      <c r="Z48">
        <v>582.79208906711006</v>
      </c>
      <c r="AA48">
        <v>21438.390490305101</v>
      </c>
      <c r="AB48">
        <v>1131.4344721294899</v>
      </c>
      <c r="AC48">
        <v>14.9811834901131</v>
      </c>
      <c r="AD48">
        <v>1.6510853586968699</v>
      </c>
      <c r="AE48">
        <v>235746.95167559999</v>
      </c>
      <c r="AF48">
        <v>13824.2772294438</v>
      </c>
      <c r="AG48">
        <v>0.57547351833751303</v>
      </c>
      <c r="AH48">
        <v>3.0872878424201E-2</v>
      </c>
      <c r="AI48">
        <v>634.20851573093501</v>
      </c>
      <c r="AJ48">
        <v>23.660565346507301</v>
      </c>
      <c r="AK48">
        <v>128.70580083696899</v>
      </c>
      <c r="AL48">
        <v>18.518003056023801</v>
      </c>
      <c r="AM48">
        <v>1.0536338102712499</v>
      </c>
      <c r="AN48">
        <v>0.182584464444116</v>
      </c>
      <c r="AO48">
        <v>0.465803385152887</v>
      </c>
      <c r="AP48">
        <v>4.2755650369917998E-2</v>
      </c>
      <c r="AQ48">
        <v>0.30940769039719701</v>
      </c>
      <c r="AR48">
        <v>3.6354994005188997E-2</v>
      </c>
      <c r="AS48">
        <v>19.625349366659201</v>
      </c>
      <c r="AT48">
        <v>0.64124830948415501</v>
      </c>
      <c r="AU48">
        <v>2.02445145444115</v>
      </c>
      <c r="AV48">
        <v>6.9938482839790997E-2</v>
      </c>
      <c r="AW48">
        <v>3.7999078242843201</v>
      </c>
      <c r="AX48" s="64">
        <v>0.55951509639371799</v>
      </c>
    </row>
    <row r="49" spans="1:50" x14ac:dyDescent="0.25">
      <c r="A49" t="s">
        <v>382</v>
      </c>
      <c r="B49">
        <v>9087.4891426675495</v>
      </c>
      <c r="C49">
        <v>48136.381676255602</v>
      </c>
      <c r="D49" s="63">
        <v>0.136913994248413</v>
      </c>
      <c r="E49">
        <v>2.0713947997794E-2</v>
      </c>
      <c r="F49" s="89">
        <f t="shared" si="0"/>
        <v>0.14255838499784237</v>
      </c>
      <c r="G49" s="89">
        <f t="shared" si="1"/>
        <v>2.0713947997794E-2</v>
      </c>
      <c r="H49" s="52">
        <v>0.28529116909540098</v>
      </c>
      <c r="I49" s="52">
        <v>2.9316931600649999E-3</v>
      </c>
      <c r="J49" s="85">
        <v>6.7922731698727645E-2</v>
      </c>
      <c r="K49" s="63">
        <v>0.47988852647768798</v>
      </c>
      <c r="L49">
        <v>7.1349095853024E-2</v>
      </c>
      <c r="M49" s="92">
        <f t="shared" si="2"/>
        <v>0.49967232122034527</v>
      </c>
      <c r="N49" s="92">
        <f t="shared" si="3"/>
        <v>7.1349095853024E-2</v>
      </c>
      <c r="O49" s="50">
        <v>3.5005182359707701</v>
      </c>
      <c r="P49" s="50">
        <v>3.1890588312691003E-2</v>
      </c>
      <c r="Q49" s="77">
        <v>-0.146982865531392</v>
      </c>
      <c r="S49" s="61"/>
      <c r="Y49" s="63">
        <v>18911.230067105</v>
      </c>
      <c r="Z49">
        <v>564.78651051876102</v>
      </c>
      <c r="AA49">
        <v>18467.729183218398</v>
      </c>
      <c r="AB49">
        <v>615.52271439744004</v>
      </c>
      <c r="AC49">
        <v>10.9268237633491</v>
      </c>
      <c r="AD49">
        <v>1.4808068057312</v>
      </c>
      <c r="AE49">
        <v>238480.528657663</v>
      </c>
      <c r="AF49">
        <v>13738.867696087</v>
      </c>
      <c r="AG49">
        <v>1.0571359223203E-2</v>
      </c>
      <c r="AH49">
        <v>3.7647882086569999E-3</v>
      </c>
      <c r="AI49">
        <v>636.18185809259796</v>
      </c>
      <c r="AJ49">
        <v>20.857070204239001</v>
      </c>
      <c r="AK49">
        <v>322.85578543871702</v>
      </c>
      <c r="AL49">
        <v>52.863488060890802</v>
      </c>
      <c r="AM49">
        <v>0.14627909800276701</v>
      </c>
      <c r="AN49">
        <v>2.6746018182691001E-2</v>
      </c>
      <c r="AO49">
        <v>0.120759085309115</v>
      </c>
      <c r="AP49">
        <v>2.2368803848299E-2</v>
      </c>
      <c r="AQ49">
        <v>0.178665767076367</v>
      </c>
      <c r="AR49">
        <v>2.9194914300737999E-2</v>
      </c>
      <c r="AS49">
        <v>57.7321035801764</v>
      </c>
      <c r="AT49">
        <v>1.76160163721065</v>
      </c>
      <c r="AU49">
        <v>8.7945473898342108</v>
      </c>
      <c r="AV49">
        <v>0.27266291020612998</v>
      </c>
      <c r="AW49">
        <v>8.8580846873626999</v>
      </c>
      <c r="AX49" s="64">
        <v>1.32790824244348</v>
      </c>
    </row>
    <row r="50" spans="1:50" x14ac:dyDescent="0.25">
      <c r="A50" t="s">
        <v>383</v>
      </c>
      <c r="B50">
        <v>1759.3062808222701</v>
      </c>
      <c r="C50">
        <v>9446.4776319831799</v>
      </c>
      <c r="D50" s="63">
        <v>5.3787841384035001E-2</v>
      </c>
      <c r="E50">
        <v>2.3449653197873999E-2</v>
      </c>
      <c r="F50" s="89">
        <f t="shared" si="0"/>
        <v>5.6005288884609553E-2</v>
      </c>
      <c r="G50" s="89">
        <f t="shared" si="1"/>
        <v>2.3449653197873999E-2</v>
      </c>
      <c r="H50" s="52">
        <v>0.28413970647139097</v>
      </c>
      <c r="I50" s="52">
        <v>4.7548515011999999E-3</v>
      </c>
      <c r="J50" s="85">
        <v>3.8384220180062129E-2</v>
      </c>
      <c r="K50" s="63">
        <v>0.18950965591191701</v>
      </c>
      <c r="L50">
        <v>0.165504713478454</v>
      </c>
      <c r="M50" s="92">
        <f t="shared" si="2"/>
        <v>0.19732234558347825</v>
      </c>
      <c r="N50" s="92">
        <f t="shared" si="3"/>
        <v>0.165504713478454</v>
      </c>
      <c r="O50" s="50">
        <v>3.52098671584822</v>
      </c>
      <c r="P50" s="50">
        <v>0.47824294150635699</v>
      </c>
      <c r="Q50" s="77">
        <v>0.68220230296034301</v>
      </c>
      <c r="S50" s="61"/>
      <c r="Y50" s="63">
        <v>18604.3555318865</v>
      </c>
      <c r="Z50">
        <v>583.118437995249</v>
      </c>
      <c r="AA50">
        <v>22859.722982396299</v>
      </c>
      <c r="AB50">
        <v>878.58947494606105</v>
      </c>
      <c r="AC50">
        <v>32.583705946772</v>
      </c>
      <c r="AD50">
        <v>2.9415464398246298</v>
      </c>
      <c r="AE50">
        <v>234307.96687457</v>
      </c>
      <c r="AF50">
        <v>13529.3800677204</v>
      </c>
      <c r="AG50">
        <v>1.501774886238E-2</v>
      </c>
      <c r="AH50">
        <v>4.3688997249130002E-3</v>
      </c>
      <c r="AI50">
        <v>524.79674024801102</v>
      </c>
      <c r="AJ50">
        <v>18.965514052191299</v>
      </c>
      <c r="AK50">
        <v>55.344744454465797</v>
      </c>
      <c r="AL50">
        <v>2.1947439294761799</v>
      </c>
      <c r="AM50">
        <v>2.0744375430000299</v>
      </c>
      <c r="AN50">
        <v>0.65953734932927199</v>
      </c>
      <c r="AO50">
        <v>0.78175229758234999</v>
      </c>
      <c r="AP50">
        <v>5.958109761712E-2</v>
      </c>
      <c r="AQ50">
        <v>0.29047909395104099</v>
      </c>
      <c r="AR50">
        <v>3.6651959273906999E-2</v>
      </c>
      <c r="AS50">
        <v>5.7598928056510497</v>
      </c>
      <c r="AT50">
        <v>0.203246651506619</v>
      </c>
      <c r="AU50">
        <v>0.62641489955661001</v>
      </c>
      <c r="AV50">
        <v>2.3787087420372999E-2</v>
      </c>
      <c r="AW50">
        <v>1.6403248086698301</v>
      </c>
      <c r="AX50" s="64">
        <v>0.41703588634500699</v>
      </c>
    </row>
    <row r="51" spans="1:50" x14ac:dyDescent="0.25">
      <c r="A51" t="s">
        <v>384</v>
      </c>
      <c r="B51">
        <v>6628.57588033301</v>
      </c>
      <c r="C51">
        <v>35312.665721378398</v>
      </c>
      <c r="D51" s="63">
        <v>2.0922900423735E-2</v>
      </c>
      <c r="E51">
        <v>3.5881440482820001E-3</v>
      </c>
      <c r="F51" s="89">
        <f t="shared" si="0"/>
        <v>2.1785464007912449E-2</v>
      </c>
      <c r="G51" s="89">
        <f t="shared" si="1"/>
        <v>3.5881440482820001E-3</v>
      </c>
      <c r="H51" s="52">
        <v>0.28291416237954697</v>
      </c>
      <c r="I51" s="52">
        <v>3.1471062662659999E-3</v>
      </c>
      <c r="J51" s="85">
        <v>6.4864748389636587E-2</v>
      </c>
      <c r="K51" s="63">
        <v>7.3958120895657994E-2</v>
      </c>
      <c r="L51">
        <v>1.3600186039996E-2</v>
      </c>
      <c r="M51" s="92">
        <f t="shared" si="2"/>
        <v>7.7007104571287413E-2</v>
      </c>
      <c r="N51" s="92">
        <f t="shared" si="3"/>
        <v>1.3600186039996E-2</v>
      </c>
      <c r="O51" s="50">
        <v>3.5285990717370002</v>
      </c>
      <c r="P51" s="50">
        <v>3.3682647329190997E-2</v>
      </c>
      <c r="Q51" s="77">
        <v>0.12122037704239901</v>
      </c>
      <c r="S51" s="61"/>
      <c r="Y51" s="63">
        <v>18419.616687835201</v>
      </c>
      <c r="Z51">
        <v>591.01558702691398</v>
      </c>
      <c r="AA51">
        <v>21825.030293410298</v>
      </c>
      <c r="AB51">
        <v>852.81390015288002</v>
      </c>
      <c r="AC51">
        <v>41.7312453282861</v>
      </c>
      <c r="AD51">
        <v>7.16418922263626</v>
      </c>
      <c r="AE51">
        <v>239249.66145814699</v>
      </c>
      <c r="AF51">
        <v>13947.274182179101</v>
      </c>
      <c r="AG51">
        <v>2.0598585675790002E-3</v>
      </c>
      <c r="AH51">
        <v>1.5860579199170001E-3</v>
      </c>
      <c r="AI51">
        <v>515.04569469747298</v>
      </c>
      <c r="AJ51">
        <v>18.626464291047501</v>
      </c>
      <c r="AK51">
        <v>206.13313999728399</v>
      </c>
      <c r="AL51">
        <v>23.602255818462901</v>
      </c>
      <c r="AM51">
        <v>6.5628598404414998E-2</v>
      </c>
      <c r="AN51">
        <v>1.7076700565918E-2</v>
      </c>
      <c r="AO51">
        <v>1.3716380006468999E-2</v>
      </c>
      <c r="AP51">
        <v>7.1369103040819998E-3</v>
      </c>
      <c r="AQ51">
        <v>7.5071157812767006E-2</v>
      </c>
      <c r="AR51">
        <v>1.7971697021932999E-2</v>
      </c>
      <c r="AS51">
        <v>8.4172328137170798</v>
      </c>
      <c r="AT51">
        <v>0.30470419125142001</v>
      </c>
      <c r="AU51">
        <v>0.90743698615396695</v>
      </c>
      <c r="AV51">
        <v>3.4512119374005001E-2</v>
      </c>
      <c r="AW51">
        <v>5.9490876218562203</v>
      </c>
      <c r="AX51" s="64">
        <v>0.66462685060939097</v>
      </c>
    </row>
    <row r="52" spans="1:50" x14ac:dyDescent="0.25">
      <c r="A52" t="s">
        <v>385</v>
      </c>
      <c r="B52">
        <v>881.18421162401205</v>
      </c>
      <c r="C52">
        <v>4338.4396379010304</v>
      </c>
      <c r="D52" s="63">
        <v>1.30464430599799</v>
      </c>
      <c r="E52">
        <v>0.43066439295963599</v>
      </c>
      <c r="F52" s="89">
        <f t="shared" si="0"/>
        <v>1.3584293284311963</v>
      </c>
      <c r="G52" s="89">
        <f t="shared" si="1"/>
        <v>0.43066439295963599</v>
      </c>
      <c r="H52" s="52">
        <v>0.30019790353098702</v>
      </c>
      <c r="I52" s="52">
        <v>3.0497373400812999E-2</v>
      </c>
      <c r="J52" s="85">
        <v>0.30775699961085207</v>
      </c>
      <c r="K52" s="63">
        <v>4.3426818594477901</v>
      </c>
      <c r="L52">
        <v>1.05920688945298</v>
      </c>
      <c r="M52" s="92">
        <f t="shared" si="2"/>
        <v>4.5217124505114645</v>
      </c>
      <c r="N52" s="92">
        <f t="shared" si="3"/>
        <v>1.05920688945298</v>
      </c>
      <c r="O52" s="50">
        <v>3.3244133184493001</v>
      </c>
      <c r="P52" s="50">
        <v>0.20050552663356799</v>
      </c>
      <c r="Q52" s="77">
        <v>-0.82573405388085297</v>
      </c>
      <c r="S52" s="61"/>
      <c r="Y52" s="63">
        <v>20093.783867830301</v>
      </c>
      <c r="Z52">
        <v>648.57890504196598</v>
      </c>
      <c r="AA52">
        <v>18536.050469779399</v>
      </c>
      <c r="AB52">
        <v>733.78938280868397</v>
      </c>
      <c r="AC52">
        <v>8.8109889548795195</v>
      </c>
      <c r="AD52">
        <v>1.18054039474461</v>
      </c>
      <c r="AE52">
        <v>235175.03781826701</v>
      </c>
      <c r="AF52">
        <v>13640.3754808554</v>
      </c>
      <c r="AG52">
        <v>8.4418443765099996E-4</v>
      </c>
      <c r="AH52">
        <v>1.0171896660289999E-3</v>
      </c>
      <c r="AI52">
        <v>462.14651592649301</v>
      </c>
      <c r="AJ52">
        <v>16.9810044561982</v>
      </c>
      <c r="AK52">
        <v>25.913979107156401</v>
      </c>
      <c r="AL52">
        <v>6.0839461726595303</v>
      </c>
      <c r="AM52">
        <v>1.1956773092171E-2</v>
      </c>
      <c r="AN52">
        <v>7.2658106914749998E-3</v>
      </c>
      <c r="AO52">
        <v>4.8182702871653001E-2</v>
      </c>
      <c r="AP52">
        <v>1.3464916843520001E-2</v>
      </c>
      <c r="AQ52">
        <v>0.124346828147438</v>
      </c>
      <c r="AR52">
        <v>2.3296455808188E-2</v>
      </c>
      <c r="AS52">
        <v>44.860457774903701</v>
      </c>
      <c r="AT52">
        <v>1.3791226157410501</v>
      </c>
      <c r="AU52">
        <v>7.2869890601391898</v>
      </c>
      <c r="AV52">
        <v>0.221216745055481</v>
      </c>
      <c r="AW52">
        <v>0.73380889247206704</v>
      </c>
      <c r="AX52" s="64">
        <v>0.16672636729804499</v>
      </c>
    </row>
    <row r="53" spans="1:50" x14ac:dyDescent="0.25">
      <c r="A53" t="s">
        <v>386</v>
      </c>
      <c r="B53">
        <v>223.61721676126999</v>
      </c>
      <c r="C53">
        <v>1064.1159392508901</v>
      </c>
      <c r="D53" s="63">
        <v>3.0780148201944799</v>
      </c>
      <c r="E53">
        <v>0.247533748095286</v>
      </c>
      <c r="F53" s="89">
        <f t="shared" si="0"/>
        <v>3.2049084841554496</v>
      </c>
      <c r="G53" s="89">
        <f t="shared" si="1"/>
        <v>0.247533748095286</v>
      </c>
      <c r="H53" s="52">
        <v>0.31413629359400702</v>
      </c>
      <c r="I53" s="52">
        <v>4.1080312878476001E-2</v>
      </c>
      <c r="J53" s="85">
        <v>0.61496172173185537</v>
      </c>
      <c r="K53" s="63">
        <v>9.8026796981970108</v>
      </c>
      <c r="L53">
        <v>0.78821804127137995</v>
      </c>
      <c r="M53" s="92">
        <f t="shared" si="2"/>
        <v>10.206803140156735</v>
      </c>
      <c r="N53" s="92">
        <f t="shared" si="3"/>
        <v>0.78821804127137995</v>
      </c>
      <c r="O53" s="50">
        <v>3.1470373361658499</v>
      </c>
      <c r="P53" s="50">
        <v>0.48773881897455301</v>
      </c>
      <c r="Q53" s="77">
        <v>0.55114520323208605</v>
      </c>
      <c r="S53" s="61"/>
      <c r="Y53" s="63">
        <v>17784.1851169867</v>
      </c>
      <c r="Z53">
        <v>651.58452976742001</v>
      </c>
      <c r="AA53">
        <v>19800.066456353601</v>
      </c>
      <c r="AB53">
        <v>808.19253681992302</v>
      </c>
      <c r="AC53">
        <v>19.741822372732599</v>
      </c>
      <c r="AD53">
        <v>2.7611381053316899</v>
      </c>
      <c r="AE53">
        <v>239410.252287554</v>
      </c>
      <c r="AF53">
        <v>14417.417822513</v>
      </c>
      <c r="AG53">
        <v>0.16538297753508999</v>
      </c>
      <c r="AH53">
        <v>2.3047075911799001E-2</v>
      </c>
      <c r="AI53">
        <v>817.17852034098405</v>
      </c>
      <c r="AJ53">
        <v>33.1489630737128</v>
      </c>
      <c r="AK53">
        <v>4.7656580763039802</v>
      </c>
      <c r="AL53">
        <v>0.46853714488868797</v>
      </c>
      <c r="AM53">
        <v>6.7531815503099999</v>
      </c>
      <c r="AN53">
        <v>1.5162311494370799</v>
      </c>
      <c r="AO53">
        <v>2.9274549952954101</v>
      </c>
      <c r="AP53">
        <v>0.67747836842544795</v>
      </c>
      <c r="AQ53">
        <v>0.70562641307001395</v>
      </c>
      <c r="AR53">
        <v>0.15444637398425501</v>
      </c>
      <c r="AS53">
        <v>35.586259475700103</v>
      </c>
      <c r="AT53">
        <v>1.1280398176166899</v>
      </c>
      <c r="AU53">
        <v>3.9925875551312702</v>
      </c>
      <c r="AV53">
        <v>0.12966753946911</v>
      </c>
      <c r="AW53">
        <v>0.17607737379246599</v>
      </c>
      <c r="AX53" s="64">
        <v>1.7722369445372001E-2</v>
      </c>
    </row>
    <row r="54" spans="1:50" x14ac:dyDescent="0.25">
      <c r="A54" t="s">
        <v>387</v>
      </c>
      <c r="B54">
        <v>112.396492737356</v>
      </c>
      <c r="C54">
        <v>518.63248673461396</v>
      </c>
      <c r="D54" s="63">
        <v>4.1142198561388099</v>
      </c>
      <c r="E54">
        <v>0.34884959618660499</v>
      </c>
      <c r="F54" s="89">
        <f t="shared" si="0"/>
        <v>4.2838319153339768</v>
      </c>
      <c r="G54" s="89">
        <f t="shared" si="1"/>
        <v>0.34884959618660499</v>
      </c>
      <c r="H54" s="52">
        <v>0.32695292655677399</v>
      </c>
      <c r="I54" s="52">
        <v>4.0737434444355E-2</v>
      </c>
      <c r="J54" s="85">
        <v>0.68052217790853797</v>
      </c>
      <c r="K54" s="63">
        <v>12.487226230140299</v>
      </c>
      <c r="L54">
        <v>1.13821643129362</v>
      </c>
      <c r="M54" s="92">
        <f t="shared" si="2"/>
        <v>13.002022285914949</v>
      </c>
      <c r="N54" s="92">
        <f t="shared" si="3"/>
        <v>1.13821643129362</v>
      </c>
      <c r="O54" s="50">
        <v>3.06198060725329</v>
      </c>
      <c r="P54" s="50">
        <v>0.38867225386350901</v>
      </c>
      <c r="Q54" s="77">
        <v>0.54661309223280297</v>
      </c>
      <c r="S54" s="61"/>
      <c r="Y54" s="63">
        <v>17385.023451954999</v>
      </c>
      <c r="Z54">
        <v>646.56939734256503</v>
      </c>
      <c r="AA54">
        <v>20029.857902571999</v>
      </c>
      <c r="AB54">
        <v>877.24094431687297</v>
      </c>
      <c r="AC54">
        <v>19.885645433454702</v>
      </c>
      <c r="AD54">
        <v>2.76540818468925</v>
      </c>
      <c r="AE54">
        <v>231905.99262171701</v>
      </c>
      <c r="AF54">
        <v>14453.420554689999</v>
      </c>
      <c r="AG54">
        <v>2.6986918352335999E-2</v>
      </c>
      <c r="AH54">
        <v>8.0087736678219994E-3</v>
      </c>
      <c r="AI54">
        <v>746.34728225025299</v>
      </c>
      <c r="AJ54">
        <v>29.668361026330398</v>
      </c>
      <c r="AK54">
        <v>2.9822696520840601</v>
      </c>
      <c r="AL54">
        <v>0.69875490836762999</v>
      </c>
      <c r="AM54">
        <v>0.65783371762409104</v>
      </c>
      <c r="AN54">
        <v>0.114430457999204</v>
      </c>
      <c r="AO54">
        <v>0.38758978520669801</v>
      </c>
      <c r="AP54">
        <v>7.0878550590857001E-2</v>
      </c>
      <c r="AQ54">
        <v>0.25948263419971801</v>
      </c>
      <c r="AR54">
        <v>4.6706724399211003E-2</v>
      </c>
      <c r="AS54">
        <v>23.932985083273199</v>
      </c>
      <c r="AT54">
        <v>0.84968479996270296</v>
      </c>
      <c r="AU54">
        <v>2.4994402373731499</v>
      </c>
      <c r="AV54">
        <v>8.6337288923783007E-2</v>
      </c>
      <c r="AW54">
        <v>8.2841952768241994E-2</v>
      </c>
      <c r="AX54" s="64">
        <v>7.8561523587069998E-3</v>
      </c>
    </row>
    <row r="55" spans="1:50" x14ac:dyDescent="0.25">
      <c r="A55" t="s">
        <v>388</v>
      </c>
      <c r="B55">
        <v>18155.978668013799</v>
      </c>
      <c r="C55">
        <v>95846.163192260705</v>
      </c>
      <c r="D55" s="63">
        <v>7.9410404125530003E-3</v>
      </c>
      <c r="E55">
        <v>2.4548783761579999E-3</v>
      </c>
      <c r="F55" s="89">
        <f t="shared" si="0"/>
        <v>8.2684162611031103E-3</v>
      </c>
      <c r="G55" s="89">
        <f t="shared" si="1"/>
        <v>2.4548783761579999E-3</v>
      </c>
      <c r="H55" s="52">
        <v>0.28340868259331298</v>
      </c>
      <c r="I55" s="52">
        <v>8.5003681120079996E-3</v>
      </c>
      <c r="J55" s="85">
        <v>9.7022398776883859E-2</v>
      </c>
      <c r="K55" s="63">
        <v>2.8018643963606999E-2</v>
      </c>
      <c r="L55">
        <v>8.6055051657589997E-3</v>
      </c>
      <c r="M55" s="92">
        <f t="shared" si="2"/>
        <v>2.9173735345374732E-2</v>
      </c>
      <c r="N55" s="92">
        <f t="shared" si="3"/>
        <v>8.6055051657589997E-3</v>
      </c>
      <c r="O55" s="50">
        <v>3.5214596086228398</v>
      </c>
      <c r="P55" s="50">
        <v>8.8018981104038996E-2</v>
      </c>
      <c r="Q55" s="77">
        <v>-2.6045680747934001E-2</v>
      </c>
      <c r="S55" s="61"/>
      <c r="Y55" s="63">
        <v>18369.9879817687</v>
      </c>
      <c r="Z55">
        <v>604.14477058623299</v>
      </c>
      <c r="AA55">
        <v>22472.330727973102</v>
      </c>
      <c r="AB55">
        <v>878.92931084614202</v>
      </c>
      <c r="AC55">
        <v>36.085496089838003</v>
      </c>
      <c r="AD55">
        <v>3.1928304580772999</v>
      </c>
      <c r="AE55">
        <v>235959.66722976899</v>
      </c>
      <c r="AF55">
        <v>13939.962365371101</v>
      </c>
      <c r="AG55">
        <v>0.32509454589628101</v>
      </c>
      <c r="AH55">
        <v>3.7171539618173002E-2</v>
      </c>
      <c r="AI55">
        <v>490.46812084709001</v>
      </c>
      <c r="AJ55">
        <v>18.377007129910101</v>
      </c>
      <c r="AK55">
        <v>534.88318637685404</v>
      </c>
      <c r="AL55">
        <v>167.56718365438499</v>
      </c>
      <c r="AM55">
        <v>0.91758478089538797</v>
      </c>
      <c r="AN55">
        <v>8.8561509989727005E-2</v>
      </c>
      <c r="AO55">
        <v>0.57235453890876098</v>
      </c>
      <c r="AP55">
        <v>4.9940767110138E-2</v>
      </c>
      <c r="AQ55">
        <v>0.28646163226334798</v>
      </c>
      <c r="AR55">
        <v>4.1623409993135997E-2</v>
      </c>
      <c r="AS55">
        <v>7.4757213118697798</v>
      </c>
      <c r="AT55">
        <v>0.36417671793289003</v>
      </c>
      <c r="AU55">
        <v>0.89236596696336501</v>
      </c>
      <c r="AV55">
        <v>7.5769414629515003E-2</v>
      </c>
      <c r="AW55">
        <v>15.1704909763533</v>
      </c>
      <c r="AX55" s="64">
        <v>4.7153344186270703</v>
      </c>
    </row>
    <row r="56" spans="1:50" x14ac:dyDescent="0.25">
      <c r="A56" t="s">
        <v>389</v>
      </c>
      <c r="B56">
        <v>16639.201739180498</v>
      </c>
      <c r="C56">
        <v>88965.119149102902</v>
      </c>
      <c r="D56" s="63">
        <v>5.3296814932681E-2</v>
      </c>
      <c r="E56">
        <v>2.5058195314449999E-2</v>
      </c>
      <c r="F56" s="89">
        <f t="shared" si="0"/>
        <v>5.5494019468502666E-2</v>
      </c>
      <c r="G56" s="89">
        <f t="shared" si="1"/>
        <v>2.5058195314449999E-2</v>
      </c>
      <c r="H56" s="52">
        <v>0.28321949376599298</v>
      </c>
      <c r="I56" s="52">
        <v>6.3753073490140002E-3</v>
      </c>
      <c r="J56" s="85">
        <v>4.7877277915166973E-2</v>
      </c>
      <c r="K56" s="63">
        <v>0.18801336498593799</v>
      </c>
      <c r="L56">
        <v>8.5968532666511999E-2</v>
      </c>
      <c r="M56" s="92">
        <f t="shared" si="2"/>
        <v>0.19576436884731296</v>
      </c>
      <c r="N56" s="92">
        <f t="shared" si="3"/>
        <v>8.5968532666511999E-2</v>
      </c>
      <c r="O56" s="50">
        <v>3.5279262551131301</v>
      </c>
      <c r="P56" s="50">
        <v>6.0282057757083E-2</v>
      </c>
      <c r="Q56" s="77">
        <v>-0.66162054446196195</v>
      </c>
      <c r="S56" s="61"/>
      <c r="Y56" s="63">
        <v>20692.3737506664</v>
      </c>
      <c r="Z56">
        <v>676.34694973941896</v>
      </c>
      <c r="AA56">
        <v>18507.660163368899</v>
      </c>
      <c r="AB56">
        <v>734.48572318495496</v>
      </c>
      <c r="AC56">
        <v>399.605406890501</v>
      </c>
      <c r="AD56">
        <v>27.907261347332199</v>
      </c>
      <c r="AE56">
        <v>235143.91418019499</v>
      </c>
      <c r="AF56">
        <v>13646.564766687199</v>
      </c>
      <c r="AG56">
        <v>0.53585329786005098</v>
      </c>
      <c r="AH56">
        <v>9.2054091315497993E-2</v>
      </c>
      <c r="AI56">
        <v>524.24077945543297</v>
      </c>
      <c r="AJ56">
        <v>19.130004167034301</v>
      </c>
      <c r="AK56">
        <v>503.40783521620301</v>
      </c>
      <c r="AL56">
        <v>87.606373370652094</v>
      </c>
      <c r="AM56">
        <v>3.2472966526834499</v>
      </c>
      <c r="AN56">
        <v>0.22187349154649799</v>
      </c>
      <c r="AO56">
        <v>1.90722225442024</v>
      </c>
      <c r="AP56">
        <v>0.111500170692066</v>
      </c>
      <c r="AQ56">
        <v>0.55878902798812902</v>
      </c>
      <c r="AR56">
        <v>5.4465961201055998E-2</v>
      </c>
      <c r="AS56">
        <v>39.615405773579802</v>
      </c>
      <c r="AT56">
        <v>1.20362041901268</v>
      </c>
      <c r="AU56">
        <v>5.6928977165810801</v>
      </c>
      <c r="AV56">
        <v>0.173492838224858</v>
      </c>
      <c r="AW56">
        <v>14.807054472962999</v>
      </c>
      <c r="AX56" s="64">
        <v>2.5421010494132399</v>
      </c>
    </row>
    <row r="57" spans="1:50" x14ac:dyDescent="0.25">
      <c r="A57" t="s">
        <v>390</v>
      </c>
      <c r="B57">
        <v>10066.1564129445</v>
      </c>
      <c r="C57">
        <v>53529.607291664397</v>
      </c>
      <c r="D57" s="63">
        <v>7.9301342787227003E-2</v>
      </c>
      <c r="E57">
        <v>2.0044040249596998E-2</v>
      </c>
      <c r="F57" s="89">
        <f t="shared" si="0"/>
        <v>8.2570605130369415E-2</v>
      </c>
      <c r="G57" s="89">
        <f t="shared" si="1"/>
        <v>2.0044040249596998E-2</v>
      </c>
      <c r="H57" s="52">
        <v>0.28303213028992602</v>
      </c>
      <c r="I57" s="52">
        <v>3.931773563633E-3</v>
      </c>
      <c r="J57" s="85">
        <v>5.4960165658339014E-2</v>
      </c>
      <c r="K57" s="63">
        <v>0.28009367335541402</v>
      </c>
      <c r="L57">
        <v>7.8279178517057998E-2</v>
      </c>
      <c r="M57" s="92">
        <f t="shared" si="2"/>
        <v>0.29164076280773504</v>
      </c>
      <c r="N57" s="92">
        <f t="shared" si="3"/>
        <v>7.8279178517057998E-2</v>
      </c>
      <c r="O57" s="50">
        <v>3.52749737866929</v>
      </c>
      <c r="P57" s="50">
        <v>3.3670738070457E-2</v>
      </c>
      <c r="Q57" s="77">
        <v>-0.26973832746444798</v>
      </c>
      <c r="S57" s="61"/>
      <c r="Y57" s="63">
        <v>19712.519809694601</v>
      </c>
      <c r="Z57">
        <v>667.602867826737</v>
      </c>
      <c r="AA57">
        <v>18980.580445651001</v>
      </c>
      <c r="AB57">
        <v>769.26926207370195</v>
      </c>
      <c r="AC57">
        <v>26.3928335618258</v>
      </c>
      <c r="AD57">
        <v>2.7856610012568401</v>
      </c>
      <c r="AE57">
        <v>236431.68991641799</v>
      </c>
      <c r="AF57">
        <v>13878.7499525617</v>
      </c>
      <c r="AG57">
        <v>3.1006466210764999E-2</v>
      </c>
      <c r="AH57">
        <v>6.1279131583279996E-3</v>
      </c>
      <c r="AI57">
        <v>496.66682236907297</v>
      </c>
      <c r="AJ57">
        <v>18.2478855070705</v>
      </c>
      <c r="AK57">
        <v>291.28509540996203</v>
      </c>
      <c r="AL57">
        <v>57.329052890114298</v>
      </c>
      <c r="AM57">
        <v>1.24212631239184</v>
      </c>
      <c r="AN57">
        <v>8.7341109023844996E-2</v>
      </c>
      <c r="AO57">
        <v>0.81676500504236405</v>
      </c>
      <c r="AP57">
        <v>5.9640493370767003E-2</v>
      </c>
      <c r="AQ57">
        <v>0.465790167136999</v>
      </c>
      <c r="AR57">
        <v>4.9788955224419999E-2</v>
      </c>
      <c r="AS57">
        <v>34.826721277809597</v>
      </c>
      <c r="AT57">
        <v>1.0740555066019799</v>
      </c>
      <c r="AU57">
        <v>5.0763612594292304</v>
      </c>
      <c r="AV57">
        <v>0.154730808453661</v>
      </c>
      <c r="AW57">
        <v>8.7608959079449704</v>
      </c>
      <c r="AX57" s="64">
        <v>1.79178568353092</v>
      </c>
    </row>
    <row r="58" spans="1:50" x14ac:dyDescent="0.25">
      <c r="A58" t="s">
        <v>391</v>
      </c>
      <c r="B58">
        <v>23890.428701045399</v>
      </c>
      <c r="C58">
        <v>128722.60860743299</v>
      </c>
      <c r="D58" s="63">
        <v>1.3771292506896E-2</v>
      </c>
      <c r="E58">
        <v>4.9603520229430003E-3</v>
      </c>
      <c r="F58" s="89">
        <f t="shared" si="0"/>
        <v>1.4339025239114577E-2</v>
      </c>
      <c r="G58" s="89">
        <f t="shared" si="1"/>
        <v>4.9603520229430003E-3</v>
      </c>
      <c r="H58" s="52">
        <v>0.28226254007802498</v>
      </c>
      <c r="I58" s="52">
        <v>8.4997101104170008E-3</v>
      </c>
      <c r="J58" s="85">
        <v>8.3601308170820066E-2</v>
      </c>
      <c r="K58" s="63">
        <v>4.8780951663866E-2</v>
      </c>
      <c r="L58">
        <v>1.7748526792053999E-2</v>
      </c>
      <c r="M58" s="92">
        <f t="shared" si="2"/>
        <v>5.0791986064194133E-2</v>
      </c>
      <c r="N58" s="92">
        <f t="shared" si="3"/>
        <v>1.7748526792053999E-2</v>
      </c>
      <c r="O58" s="50">
        <v>3.5378345079517599</v>
      </c>
      <c r="P58" s="50">
        <v>8.1181687526684004E-2</v>
      </c>
      <c r="Q58" s="77">
        <v>-4.6175985914661002E-2</v>
      </c>
      <c r="S58" s="61"/>
      <c r="Y58" s="63">
        <v>17579.038592055102</v>
      </c>
      <c r="Z58">
        <v>579.64771507463001</v>
      </c>
      <c r="AA58">
        <v>20491.259317092401</v>
      </c>
      <c r="AB58">
        <v>799.50920599115295</v>
      </c>
      <c r="AC58">
        <v>33.245254498653601</v>
      </c>
      <c r="AD58">
        <v>3.4453628900496098</v>
      </c>
      <c r="AE58">
        <v>229899.091059472</v>
      </c>
      <c r="AF58">
        <v>13375.0882043166</v>
      </c>
      <c r="AG58">
        <v>9.3737198172570704</v>
      </c>
      <c r="AH58">
        <v>0.39642306734265598</v>
      </c>
      <c r="AI58">
        <v>573.85648156312197</v>
      </c>
      <c r="AJ58">
        <v>21.047237932592601</v>
      </c>
      <c r="AK58">
        <v>727.69079720163904</v>
      </c>
      <c r="AL58">
        <v>169.455046322632</v>
      </c>
      <c r="AM58">
        <v>24.033492815942601</v>
      </c>
      <c r="AN58">
        <v>2.8794978476773099</v>
      </c>
      <c r="AO58">
        <v>10.108317728272899</v>
      </c>
      <c r="AP58">
        <v>1.2847022890583899</v>
      </c>
      <c r="AQ58">
        <v>2.5155134134136401</v>
      </c>
      <c r="AR58">
        <v>0.247088215789739</v>
      </c>
      <c r="AS58">
        <v>17.912988693887101</v>
      </c>
      <c r="AT58">
        <v>0.55799614604339198</v>
      </c>
      <c r="AU58">
        <v>2.1025012122433999</v>
      </c>
      <c r="AV58">
        <v>6.9497076011622E-2</v>
      </c>
      <c r="AW58">
        <v>21.360935517241199</v>
      </c>
      <c r="AX58" s="64">
        <v>4.8863012301915596</v>
      </c>
    </row>
    <row r="59" spans="1:50" x14ac:dyDescent="0.25">
      <c r="A59" t="s">
        <v>392</v>
      </c>
      <c r="B59">
        <v>2527.8316131972101</v>
      </c>
      <c r="C59">
        <v>13234.0644449964</v>
      </c>
      <c r="D59" s="63">
        <v>8.3819529351077005E-2</v>
      </c>
      <c r="E59">
        <v>1.6895953623906002E-2</v>
      </c>
      <c r="F59" s="89">
        <f t="shared" si="0"/>
        <v>8.7275057609440029E-2</v>
      </c>
      <c r="G59" s="89">
        <f t="shared" si="1"/>
        <v>1.6895953623906002E-2</v>
      </c>
      <c r="H59" s="52">
        <v>0.28849347634619099</v>
      </c>
      <c r="I59" s="52">
        <v>8.1874269963580007E-3</v>
      </c>
      <c r="J59" s="85">
        <v>0.1407906949893763</v>
      </c>
      <c r="K59" s="63">
        <v>0.29003524650886098</v>
      </c>
      <c r="L59">
        <v>5.3390771880808999E-2</v>
      </c>
      <c r="M59" s="92">
        <f t="shared" si="2"/>
        <v>0.30199218539878064</v>
      </c>
      <c r="N59" s="92">
        <f t="shared" si="3"/>
        <v>5.3390771880808999E-2</v>
      </c>
      <c r="O59" s="50">
        <v>3.4646458603863501</v>
      </c>
      <c r="P59" s="50">
        <v>7.9323577053662997E-2</v>
      </c>
      <c r="Q59" s="77">
        <v>-0.27052306836793</v>
      </c>
      <c r="S59" s="61"/>
      <c r="Y59" s="63">
        <v>17821.066567933402</v>
      </c>
      <c r="Z59">
        <v>574.41286735835297</v>
      </c>
      <c r="AA59">
        <v>21061.494411269199</v>
      </c>
      <c r="AB59">
        <v>802.287219672834</v>
      </c>
      <c r="AC59">
        <v>50.490567482017198</v>
      </c>
      <c r="AD59">
        <v>7.3521304540070096</v>
      </c>
      <c r="AE59">
        <v>236664.367591691</v>
      </c>
      <c r="AF59">
        <v>13714.1682110286</v>
      </c>
      <c r="AG59">
        <v>0.230689974831044</v>
      </c>
      <c r="AH59">
        <v>1.7936254343446999E-2</v>
      </c>
      <c r="AI59">
        <v>577.86789199999498</v>
      </c>
      <c r="AJ59">
        <v>21.089773372710301</v>
      </c>
      <c r="AK59">
        <v>72.222818774641297</v>
      </c>
      <c r="AL59">
        <v>8.3913772895546295</v>
      </c>
      <c r="AM59">
        <v>16.322139221743999</v>
      </c>
      <c r="AN59">
        <v>3.2434348719676298</v>
      </c>
      <c r="AO59">
        <v>0.48517594526791802</v>
      </c>
      <c r="AP59">
        <v>4.4460144081756997E-2</v>
      </c>
      <c r="AQ59">
        <v>0.21735509643225001</v>
      </c>
      <c r="AR59">
        <v>3.0689157792215E-2</v>
      </c>
      <c r="AS59">
        <v>12.384907611602801</v>
      </c>
      <c r="AT59">
        <v>0.42561219485457502</v>
      </c>
      <c r="AU59">
        <v>1.3253364143336199</v>
      </c>
      <c r="AV59">
        <v>4.7464463033639E-2</v>
      </c>
      <c r="AW59">
        <v>2.1792410573244201</v>
      </c>
      <c r="AX59" s="64">
        <v>0.21273646773350499</v>
      </c>
    </row>
    <row r="60" spans="1:50" x14ac:dyDescent="0.25">
      <c r="A60" t="s">
        <v>393</v>
      </c>
      <c r="B60">
        <v>4370.27030727482</v>
      </c>
      <c r="C60">
        <v>23100.294360608201</v>
      </c>
      <c r="D60" s="63">
        <v>0.22676565637103699</v>
      </c>
      <c r="E60">
        <v>9.6891895889384003E-2</v>
      </c>
      <c r="F60" s="89">
        <f t="shared" si="0"/>
        <v>0.23611425495758212</v>
      </c>
      <c r="G60" s="89">
        <f t="shared" si="1"/>
        <v>9.6891895889384003E-2</v>
      </c>
      <c r="H60" s="52">
        <v>0.28471905390959801</v>
      </c>
      <c r="I60" s="52">
        <v>3.1672004735761997E-2</v>
      </c>
      <c r="J60" s="85">
        <v>0.26034476498456921</v>
      </c>
      <c r="K60" s="63">
        <v>0.79569287056503202</v>
      </c>
      <c r="L60">
        <v>0.25648805419901399</v>
      </c>
      <c r="M60" s="92">
        <f t="shared" si="2"/>
        <v>0.82849595620035044</v>
      </c>
      <c r="N60" s="92">
        <f t="shared" si="3"/>
        <v>0.25648805419901399</v>
      </c>
      <c r="O60" s="50">
        <v>3.5095805722246798</v>
      </c>
      <c r="P60" s="50">
        <v>0.252473141539585</v>
      </c>
      <c r="Q60" s="77">
        <v>-0.90592681188582702</v>
      </c>
      <c r="S60" s="61"/>
      <c r="Y60" s="63">
        <v>18548.219317760799</v>
      </c>
      <c r="Z60">
        <v>554.88226123471702</v>
      </c>
      <c r="AA60">
        <v>18484.806749872001</v>
      </c>
      <c r="AB60">
        <v>616.82021253609503</v>
      </c>
      <c r="AC60">
        <v>8.8691929180644191</v>
      </c>
      <c r="AD60">
        <v>1.2459824318868999</v>
      </c>
      <c r="AE60">
        <v>238462.51975158899</v>
      </c>
      <c r="AF60">
        <v>13696.971150286299</v>
      </c>
      <c r="AG60">
        <v>4.6466335159080002E-3</v>
      </c>
      <c r="AH60">
        <v>2.5095814420540001E-3</v>
      </c>
      <c r="AI60">
        <v>489.05080540751698</v>
      </c>
      <c r="AJ60">
        <v>15.7555076931217</v>
      </c>
      <c r="AK60">
        <v>146.98044301807201</v>
      </c>
      <c r="AL60">
        <v>49.3748614989657</v>
      </c>
      <c r="AM60">
        <v>4.3341591414996002E-2</v>
      </c>
      <c r="AN60">
        <v>1.4531175791705001E-2</v>
      </c>
      <c r="AO60">
        <v>2.3342324002452002E-2</v>
      </c>
      <c r="AP60">
        <v>9.796762723322E-3</v>
      </c>
      <c r="AQ60">
        <v>0.115760626511662</v>
      </c>
      <c r="AR60">
        <v>2.353307772412E-2</v>
      </c>
      <c r="AS60">
        <v>43.556322642141097</v>
      </c>
      <c r="AT60">
        <v>1.3106115191013801</v>
      </c>
      <c r="AU60">
        <v>7.1581251405086501</v>
      </c>
      <c r="AV60">
        <v>0.21457629960243399</v>
      </c>
      <c r="AW60">
        <v>4.3087147846696903</v>
      </c>
      <c r="AX60" s="64">
        <v>1.43818177475312</v>
      </c>
    </row>
    <row r="61" spans="1:50" x14ac:dyDescent="0.25">
      <c r="A61" t="s">
        <v>394</v>
      </c>
      <c r="B61">
        <v>23047.010761697398</v>
      </c>
      <c r="C61">
        <v>122264.43395268</v>
      </c>
      <c r="D61" s="63">
        <v>8.6662418540802005E-2</v>
      </c>
      <c r="E61">
        <v>5.5522440438519997E-3</v>
      </c>
      <c r="F61" s="89">
        <f t="shared" si="0"/>
        <v>9.0235147217809036E-2</v>
      </c>
      <c r="G61" s="89">
        <f t="shared" si="1"/>
        <v>5.5522440438519997E-3</v>
      </c>
      <c r="H61" s="52">
        <v>0.283280390372733</v>
      </c>
      <c r="I61" s="52">
        <v>1.9769743861899999E-3</v>
      </c>
      <c r="J61" s="85">
        <v>0.10892982062422012</v>
      </c>
      <c r="K61" s="63">
        <v>0.30587300634256098</v>
      </c>
      <c r="L61">
        <v>2.0064821251974001E-2</v>
      </c>
      <c r="M61" s="92">
        <f t="shared" si="2"/>
        <v>0.31848286976066897</v>
      </c>
      <c r="N61" s="92">
        <f t="shared" si="3"/>
        <v>2.0064821251974001E-2</v>
      </c>
      <c r="O61" s="50">
        <v>3.5233472518012001</v>
      </c>
      <c r="P61" s="50">
        <v>2.4523694372448002E-2</v>
      </c>
      <c r="Q61" s="77">
        <v>0.16899439107148201</v>
      </c>
      <c r="S61" s="61"/>
      <c r="Y61" s="63">
        <v>18113.743466122</v>
      </c>
      <c r="Z61">
        <v>603.03146975693596</v>
      </c>
      <c r="AA61">
        <v>18538.337756174598</v>
      </c>
      <c r="AB61">
        <v>733.311194414905</v>
      </c>
      <c r="AC61">
        <v>24.902758000168699</v>
      </c>
      <c r="AD61">
        <v>2.7332570560580201</v>
      </c>
      <c r="AE61">
        <v>240134.62498838501</v>
      </c>
      <c r="AF61">
        <v>14156.063166148901</v>
      </c>
      <c r="AG61">
        <v>0.42670439857773401</v>
      </c>
      <c r="AH61">
        <v>4.9996517364788003E-2</v>
      </c>
      <c r="AI61">
        <v>632.60655307399702</v>
      </c>
      <c r="AJ61">
        <v>24.4592849607148</v>
      </c>
      <c r="AK61">
        <v>652.95250162337095</v>
      </c>
      <c r="AL61">
        <v>50.837112080425101</v>
      </c>
      <c r="AM61">
        <v>0.38019679830881098</v>
      </c>
      <c r="AN61">
        <v>4.1252607924267999E-2</v>
      </c>
      <c r="AO61">
        <v>0.13991335351260101</v>
      </c>
      <c r="AP61">
        <v>2.2539440570590999E-2</v>
      </c>
      <c r="AQ61">
        <v>0.186920640314609</v>
      </c>
      <c r="AR61">
        <v>2.7901525753576E-2</v>
      </c>
      <c r="AS61">
        <v>71.987279520560406</v>
      </c>
      <c r="AT61">
        <v>2.3599642415933499</v>
      </c>
      <c r="AU61">
        <v>12.363485720460099</v>
      </c>
      <c r="AV61">
        <v>0.39356420171348699</v>
      </c>
      <c r="AW61">
        <v>19.471645062908799</v>
      </c>
      <c r="AX61" s="64">
        <v>1.3481969211940801</v>
      </c>
    </row>
    <row r="62" spans="1:50" x14ac:dyDescent="0.25">
      <c r="A62" t="s">
        <v>395</v>
      </c>
      <c r="B62">
        <v>8098.0074238980496</v>
      </c>
      <c r="C62">
        <v>42826.160086831798</v>
      </c>
      <c r="D62" s="63">
        <v>0.20020081996101999</v>
      </c>
      <c r="E62">
        <v>2.5881809763669002E-2</v>
      </c>
      <c r="F62" s="89">
        <f t="shared" si="0"/>
        <v>0.20845426156441005</v>
      </c>
      <c r="G62" s="89">
        <f t="shared" si="1"/>
        <v>2.5881809763669002E-2</v>
      </c>
      <c r="H62" s="52">
        <v>0.28464128576795</v>
      </c>
      <c r="I62" s="52">
        <v>3.4231598019170001E-3</v>
      </c>
      <c r="J62" s="85">
        <v>9.3025174257683252E-2</v>
      </c>
      <c r="K62" s="63">
        <v>0.70326810632266801</v>
      </c>
      <c r="L62">
        <v>8.6756659305864001E-2</v>
      </c>
      <c r="M62" s="92">
        <f t="shared" si="2"/>
        <v>0.73226090589357384</v>
      </c>
      <c r="N62" s="92">
        <f t="shared" si="3"/>
        <v>8.6756659305864001E-2</v>
      </c>
      <c r="O62" s="50">
        <v>3.5063083246025299</v>
      </c>
      <c r="P62" s="50">
        <v>3.7892111102345999E-2</v>
      </c>
      <c r="Q62" s="77">
        <v>-0.53866867086838299</v>
      </c>
      <c r="S62" s="61"/>
      <c r="Y62" s="63">
        <v>17986.196168102899</v>
      </c>
      <c r="Z62">
        <v>590.052717515361</v>
      </c>
      <c r="AA62">
        <v>18674.207526687402</v>
      </c>
      <c r="AB62">
        <v>747.99185531486296</v>
      </c>
      <c r="AC62">
        <v>12.079770612811201</v>
      </c>
      <c r="AD62">
        <v>1.5409777245207401</v>
      </c>
      <c r="AE62">
        <v>240270.35749813399</v>
      </c>
      <c r="AF62">
        <v>14153.432403028401</v>
      </c>
      <c r="AG62">
        <v>6.2637851345780995E-2</v>
      </c>
      <c r="AH62">
        <v>8.6139995962430001E-3</v>
      </c>
      <c r="AI62">
        <v>595.92012086511704</v>
      </c>
      <c r="AJ62">
        <v>21.947232021689</v>
      </c>
      <c r="AK62">
        <v>227.32260548875399</v>
      </c>
      <c r="AL62">
        <v>28.994214952925901</v>
      </c>
      <c r="AM62">
        <v>0.42324466327041399</v>
      </c>
      <c r="AN62">
        <v>4.3329586994962997E-2</v>
      </c>
      <c r="AO62">
        <v>0.27560242166137999</v>
      </c>
      <c r="AP62">
        <v>3.6582386560775997E-2</v>
      </c>
      <c r="AQ62">
        <v>0.24520989104008201</v>
      </c>
      <c r="AR62">
        <v>3.1863127538359001E-2</v>
      </c>
      <c r="AS62">
        <v>57.8109157754186</v>
      </c>
      <c r="AT62">
        <v>1.78222518688788</v>
      </c>
      <c r="AU62">
        <v>9.7774989858319508</v>
      </c>
      <c r="AV62">
        <v>0.30451350661265603</v>
      </c>
      <c r="AW62">
        <v>6.6789702192739</v>
      </c>
      <c r="AX62" s="64">
        <v>0.85366045898359599</v>
      </c>
    </row>
    <row r="63" spans="1:50" x14ac:dyDescent="0.25">
      <c r="A63" t="s">
        <v>396</v>
      </c>
      <c r="B63">
        <v>181.00871629622301</v>
      </c>
      <c r="C63">
        <v>668.92709423400595</v>
      </c>
      <c r="D63" s="63">
        <v>8.4745760946270803</v>
      </c>
      <c r="E63">
        <v>0.495810123186329</v>
      </c>
      <c r="F63" s="89">
        <f t="shared" si="0"/>
        <v>8.8239473855344226</v>
      </c>
      <c r="G63" s="89">
        <f t="shared" si="1"/>
        <v>0.495810123186329</v>
      </c>
      <c r="H63" s="52">
        <v>0.40648479180133801</v>
      </c>
      <c r="I63" s="52">
        <v>3.8829126366294001E-2</v>
      </c>
      <c r="J63" s="85">
        <v>0.61246896686000818</v>
      </c>
      <c r="K63" s="63">
        <v>20.7696296531835</v>
      </c>
      <c r="L63">
        <v>1.11952763848796</v>
      </c>
      <c r="M63" s="92">
        <f t="shared" si="2"/>
        <v>21.625874525207326</v>
      </c>
      <c r="N63" s="92">
        <f t="shared" si="3"/>
        <v>1.11952763848796</v>
      </c>
      <c r="O63" s="50">
        <v>2.4552633571392799</v>
      </c>
      <c r="P63" s="50">
        <v>0.19543026289471199</v>
      </c>
      <c r="Q63" s="77">
        <v>0.39859738178391402</v>
      </c>
      <c r="S63" s="61"/>
      <c r="Y63" s="63">
        <v>18818.318106743602</v>
      </c>
      <c r="Z63">
        <v>713.13621480031395</v>
      </c>
      <c r="AA63">
        <v>18462.943288474999</v>
      </c>
      <c r="AB63">
        <v>678.88699447356703</v>
      </c>
      <c r="AC63">
        <v>9.6451466521967593</v>
      </c>
      <c r="AD63">
        <v>1.46331490984943</v>
      </c>
      <c r="AE63">
        <v>237944.81869373599</v>
      </c>
      <c r="AF63">
        <v>13811.717714231299</v>
      </c>
      <c r="AG63">
        <v>2.5134736150335998E-2</v>
      </c>
      <c r="AH63">
        <v>5.5195274145780002E-3</v>
      </c>
      <c r="AI63">
        <v>522.07788712080503</v>
      </c>
      <c r="AJ63">
        <v>20.417231008582998</v>
      </c>
      <c r="AK63">
        <v>3.0131307717676101</v>
      </c>
      <c r="AL63">
        <v>0.62364181719334399</v>
      </c>
      <c r="AM63">
        <v>41.299222089771803</v>
      </c>
      <c r="AN63">
        <v>4.9439400454529396</v>
      </c>
      <c r="AO63">
        <v>1.0728115050920199</v>
      </c>
      <c r="AP63">
        <v>9.5449093600346993E-2</v>
      </c>
      <c r="AQ63">
        <v>0.40891522612714498</v>
      </c>
      <c r="AR63">
        <v>5.3725887483437998E-2</v>
      </c>
      <c r="AS63">
        <v>43.217896112512399</v>
      </c>
      <c r="AT63">
        <v>1.3794490971417199</v>
      </c>
      <c r="AU63">
        <v>6.8224327141369701</v>
      </c>
      <c r="AV63">
        <v>0.21594139124002501</v>
      </c>
      <c r="AW63">
        <v>0.109709384115467</v>
      </c>
      <c r="AX63" s="64">
        <v>8.650740835328E-3</v>
      </c>
    </row>
    <row r="64" spans="1:50" s="56" customFormat="1" x14ac:dyDescent="0.25">
      <c r="A64" s="56" t="s">
        <v>397</v>
      </c>
      <c r="B64" s="56">
        <v>100.633527248654</v>
      </c>
      <c r="C64" s="56">
        <v>476.18567986638902</v>
      </c>
      <c r="D64" s="83">
        <v>0.37207660338391302</v>
      </c>
      <c r="E64" s="56">
        <v>3.0838423427983999E-2</v>
      </c>
      <c r="F64" s="107">
        <f t="shared" si="0"/>
        <v>0.38741576392588667</v>
      </c>
      <c r="G64" s="107">
        <f t="shared" si="1"/>
        <v>3.0838423427983999E-2</v>
      </c>
      <c r="H64" s="59">
        <v>0.318685321832757</v>
      </c>
      <c r="I64" s="59">
        <v>3.1498854473142997E-2</v>
      </c>
      <c r="J64" s="116">
        <v>0.83854641451831335</v>
      </c>
      <c r="K64" s="83">
        <v>1.1756656383384301</v>
      </c>
      <c r="L64" s="56">
        <v>0.10960864307854</v>
      </c>
      <c r="M64" s="112">
        <f t="shared" si="2"/>
        <v>1.2241334103137287</v>
      </c>
      <c r="N64" s="112">
        <f t="shared" si="3"/>
        <v>0.10960864307854</v>
      </c>
      <c r="O64" s="60">
        <v>3.15023592376795</v>
      </c>
      <c r="P64" s="60">
        <v>0.32948086687908801</v>
      </c>
      <c r="Q64" s="106">
        <v>0.23636298401772099</v>
      </c>
      <c r="S64" s="62" t="s">
        <v>337</v>
      </c>
      <c r="Y64" s="83">
        <v>18741.8243191572</v>
      </c>
      <c r="Z64" s="56">
        <v>743.679264785697</v>
      </c>
      <c r="AA64" s="56">
        <v>22651.090151619701</v>
      </c>
      <c r="AB64" s="56">
        <v>876.37203089499997</v>
      </c>
      <c r="AC64" s="56">
        <v>174.08142120040401</v>
      </c>
      <c r="AD64" s="56">
        <v>18.663442926385098</v>
      </c>
      <c r="AE64" s="56">
        <v>236071.66211786601</v>
      </c>
      <c r="AF64" s="56">
        <v>13759.3058977295</v>
      </c>
      <c r="AG64" s="56">
        <v>0.109074547702045</v>
      </c>
      <c r="AH64" s="56">
        <v>1.4161272174715999E-2</v>
      </c>
      <c r="AI64" s="56">
        <v>257.36492731838098</v>
      </c>
      <c r="AJ64" s="56">
        <v>10.364501844764201</v>
      </c>
      <c r="AK64" s="56">
        <v>3.3111271445286299</v>
      </c>
      <c r="AL64" s="56">
        <v>0.55110584338594404</v>
      </c>
      <c r="AM64" s="56">
        <v>282.39827292346001</v>
      </c>
      <c r="AN64" s="56">
        <v>17.402449809285098</v>
      </c>
      <c r="AO64" s="56">
        <v>5.28578537283164</v>
      </c>
      <c r="AP64" s="56">
        <v>0.37532578554232299</v>
      </c>
      <c r="AQ64" s="56">
        <v>1.7542028535650001</v>
      </c>
      <c r="AR64" s="56">
        <v>0.163421926385833</v>
      </c>
      <c r="AS64" s="56">
        <v>1.9686090972168</v>
      </c>
      <c r="AT64" s="56">
        <v>0.11817935693369901</v>
      </c>
      <c r="AU64" s="56">
        <v>0.24160986987233499</v>
      </c>
      <c r="AV64" s="56">
        <v>1.6781952843657001E-2</v>
      </c>
      <c r="AW64" s="56">
        <v>8.8808676680741994E-2</v>
      </c>
      <c r="AX64" s="84">
        <v>5.4259453048400002E-3</v>
      </c>
    </row>
    <row r="65" spans="1:50" x14ac:dyDescent="0.25">
      <c r="A65" t="s">
        <v>398</v>
      </c>
      <c r="B65">
        <v>2516.9711651776202</v>
      </c>
      <c r="C65">
        <v>13061.214477567501</v>
      </c>
      <c r="D65" s="63">
        <v>2.6100828693754002E-2</v>
      </c>
      <c r="E65">
        <v>9.4869049840090001E-3</v>
      </c>
      <c r="F65" s="89">
        <f t="shared" si="0"/>
        <v>2.7176856581481584E-2</v>
      </c>
      <c r="G65" s="89">
        <f t="shared" si="1"/>
        <v>9.4869049840090001E-3</v>
      </c>
      <c r="H65" s="52">
        <v>0.28434649814101498</v>
      </c>
      <c r="I65" s="52">
        <v>3.9048285518190002E-3</v>
      </c>
      <c r="J65" s="85">
        <v>3.7781903240331163E-2</v>
      </c>
      <c r="K65" s="63">
        <v>9.1762777059705994E-2</v>
      </c>
      <c r="L65">
        <v>4.9688957027795001E-2</v>
      </c>
      <c r="M65" s="92">
        <f t="shared" si="2"/>
        <v>9.5545772164194812E-2</v>
      </c>
      <c r="N65" s="92">
        <f t="shared" si="3"/>
        <v>4.9688957027795001E-2</v>
      </c>
      <c r="O65" s="50">
        <v>3.5082801506305801</v>
      </c>
      <c r="P65" s="50">
        <v>5.0192188649329998E-2</v>
      </c>
      <c r="Q65" s="77">
        <v>-0.84390751177707901</v>
      </c>
      <c r="S65" s="61"/>
      <c r="Y65" s="63">
        <v>18302.4585148019</v>
      </c>
      <c r="Z65">
        <v>690.41856717466499</v>
      </c>
      <c r="AA65">
        <v>22453.8677827668</v>
      </c>
      <c r="AB65">
        <v>830.09371465664105</v>
      </c>
      <c r="AC65">
        <v>33.314595314241501</v>
      </c>
      <c r="AD65">
        <v>3.4351373448646698</v>
      </c>
      <c r="AE65">
        <v>234820.21012309301</v>
      </c>
      <c r="AF65">
        <v>13606.283915424699</v>
      </c>
      <c r="AG65">
        <v>2.6169111517365999E-2</v>
      </c>
      <c r="AH65">
        <v>5.6497327056340002E-3</v>
      </c>
      <c r="AI65">
        <v>446.74553753273801</v>
      </c>
      <c r="AJ65">
        <v>17.468140510103801</v>
      </c>
      <c r="AK65">
        <v>76.537854344348901</v>
      </c>
      <c r="AL65">
        <v>26.4822036698605</v>
      </c>
      <c r="AM65">
        <v>0.56098856306774503</v>
      </c>
      <c r="AN65">
        <v>8.4153631613333002E-2</v>
      </c>
      <c r="AO65">
        <v>0.28306649787660199</v>
      </c>
      <c r="AP65">
        <v>3.3197643482404997E-2</v>
      </c>
      <c r="AQ65">
        <v>0.15736786072124301</v>
      </c>
      <c r="AR65">
        <v>2.5976697963684001E-2</v>
      </c>
      <c r="AS65">
        <v>3.67577019386452</v>
      </c>
      <c r="AT65">
        <v>0.205001599833257</v>
      </c>
      <c r="AU65">
        <v>0.42913944725127301</v>
      </c>
      <c r="AV65">
        <v>3.4678172018098002E-2</v>
      </c>
      <c r="AW65">
        <v>2.1539267309720098</v>
      </c>
      <c r="AX65" s="64">
        <v>0.76101960438627703</v>
      </c>
    </row>
    <row r="66" spans="1:50" x14ac:dyDescent="0.25">
      <c r="A66" t="s">
        <v>399</v>
      </c>
      <c r="B66">
        <v>84.826290499071007</v>
      </c>
      <c r="C66">
        <v>179.33506645263799</v>
      </c>
      <c r="D66" s="63">
        <v>31.1477964416258</v>
      </c>
      <c r="E66">
        <v>1.9611637095398999</v>
      </c>
      <c r="F66" s="89">
        <f t="shared" si="0"/>
        <v>32.43188967888274</v>
      </c>
      <c r="G66" s="89">
        <f t="shared" si="1"/>
        <v>1.9611637095398999</v>
      </c>
      <c r="H66" s="52">
        <v>0.71019702145031405</v>
      </c>
      <c r="I66" s="52">
        <v>6.3610328293948998E-2</v>
      </c>
      <c r="J66" s="85">
        <v>0.70297151917143341</v>
      </c>
      <c r="K66" s="63">
        <v>43.728504632218502</v>
      </c>
      <c r="L66">
        <v>2.957242726035</v>
      </c>
      <c r="M66" s="92">
        <f t="shared" si="2"/>
        <v>45.531247795087957</v>
      </c>
      <c r="N66" s="92">
        <f t="shared" si="3"/>
        <v>2.957242726035</v>
      </c>
      <c r="O66" s="50">
        <v>1.40070785784481</v>
      </c>
      <c r="P66" s="50">
        <v>0.131636016626788</v>
      </c>
      <c r="Q66" s="77">
        <v>0.25380255139796798</v>
      </c>
      <c r="S66" s="61"/>
      <c r="Y66" s="63">
        <v>18204.513561591401</v>
      </c>
      <c r="Z66">
        <v>696.12087263804403</v>
      </c>
      <c r="AA66">
        <v>18363.405792420799</v>
      </c>
      <c r="AB66">
        <v>707.27795109431997</v>
      </c>
      <c r="AC66">
        <v>8.9259216680731797</v>
      </c>
      <c r="AD66">
        <v>1.2399261870977001</v>
      </c>
      <c r="AE66">
        <v>238844.06427361799</v>
      </c>
      <c r="AF66">
        <v>13934.153088299299</v>
      </c>
      <c r="AG66">
        <v>6.8006455769203999E-2</v>
      </c>
      <c r="AH66">
        <v>9.1971865254180003E-3</v>
      </c>
      <c r="AI66">
        <v>474.85595024064003</v>
      </c>
      <c r="AJ66">
        <v>18.602085762232502</v>
      </c>
      <c r="AK66">
        <v>1.13080006858273</v>
      </c>
      <c r="AL66">
        <v>0.13906624682924801</v>
      </c>
      <c r="AM66">
        <v>1.98710724408277</v>
      </c>
      <c r="AN66">
        <v>0.12554549600138701</v>
      </c>
      <c r="AO66">
        <v>1.26686189554798</v>
      </c>
      <c r="AP66">
        <v>8.7272890454336005E-2</v>
      </c>
      <c r="AQ66">
        <v>0.594457875728853</v>
      </c>
      <c r="AR66">
        <v>5.6959112039476997E-2</v>
      </c>
      <c r="AS66">
        <v>40.832761771143502</v>
      </c>
      <c r="AT66">
        <v>1.34436193198355</v>
      </c>
      <c r="AU66">
        <v>6.6638189460091102</v>
      </c>
      <c r="AV66">
        <v>0.21321223367943501</v>
      </c>
      <c r="AW66">
        <v>2.9143634450100001E-2</v>
      </c>
      <c r="AX66" s="64">
        <v>2.322851147526E-3</v>
      </c>
    </row>
    <row r="67" spans="1:50" x14ac:dyDescent="0.25">
      <c r="A67" t="s">
        <v>400</v>
      </c>
      <c r="B67">
        <v>114.309286927236</v>
      </c>
      <c r="C67">
        <v>196.233789271875</v>
      </c>
      <c r="D67" s="63">
        <v>36.877415705061097</v>
      </c>
      <c r="E67">
        <v>3.19663901474954</v>
      </c>
      <c r="F67" s="89">
        <f t="shared" si="0"/>
        <v>38.397717155699127</v>
      </c>
      <c r="G67" s="89">
        <f t="shared" si="1"/>
        <v>3.19663901474954</v>
      </c>
      <c r="H67" s="52">
        <v>0.870751934739603</v>
      </c>
      <c r="I67" s="52">
        <v>9.5743573455778996E-2</v>
      </c>
      <c r="J67" s="85">
        <v>0.7883479309053032</v>
      </c>
      <c r="K67" s="63">
        <v>42.224510782044</v>
      </c>
      <c r="L67">
        <v>4.1717164640812099</v>
      </c>
      <c r="M67" s="92">
        <f t="shared" si="2"/>
        <v>43.965250575413314</v>
      </c>
      <c r="N67" s="92">
        <f t="shared" si="3"/>
        <v>4.1717164640812099</v>
      </c>
      <c r="O67" s="50">
        <v>1.1449417991284701</v>
      </c>
      <c r="P67" s="50">
        <v>0.11350714413964499</v>
      </c>
      <c r="Q67" s="77">
        <v>0.54281159919635702</v>
      </c>
      <c r="S67" s="61"/>
      <c r="Y67" s="63">
        <v>18162.001733691901</v>
      </c>
      <c r="Z67">
        <v>782.39791056882905</v>
      </c>
      <c r="AA67">
        <v>17468.423589614398</v>
      </c>
      <c r="AB67">
        <v>750.84882667248803</v>
      </c>
      <c r="AC67">
        <v>7.6595468969434997</v>
      </c>
      <c r="AD67">
        <v>1.3304662549586199</v>
      </c>
      <c r="AE67">
        <v>238863.67646503099</v>
      </c>
      <c r="AF67">
        <v>14834.2633704133</v>
      </c>
      <c r="AG67">
        <v>9.7695767717977999E-2</v>
      </c>
      <c r="AH67">
        <v>1.3819256344867E-2</v>
      </c>
      <c r="AI67">
        <v>416.14929161457502</v>
      </c>
      <c r="AJ67">
        <v>18.255706301714302</v>
      </c>
      <c r="AK67">
        <v>1.3926197492693</v>
      </c>
      <c r="AL67">
        <v>0.192375045987775</v>
      </c>
      <c r="AM67">
        <v>26.5634877667887</v>
      </c>
      <c r="AN67">
        <v>3.6647273038899502</v>
      </c>
      <c r="AO67">
        <v>10.285857391958601</v>
      </c>
      <c r="AP67">
        <v>1.3754928703646401</v>
      </c>
      <c r="AQ67">
        <v>1.60928929776275</v>
      </c>
      <c r="AR67">
        <v>0.11291999893249501</v>
      </c>
      <c r="AS67">
        <v>48.571797609215999</v>
      </c>
      <c r="AT67">
        <v>1.82247896124977</v>
      </c>
      <c r="AU67">
        <v>8.0933210033784402</v>
      </c>
      <c r="AV67">
        <v>0.28453710970101498</v>
      </c>
      <c r="AW67">
        <v>2.9857180369219999E-2</v>
      </c>
      <c r="AX67" s="64">
        <v>2.5298414588740001E-3</v>
      </c>
    </row>
    <row r="68" spans="1:50" x14ac:dyDescent="0.25">
      <c r="A68" t="s">
        <v>401</v>
      </c>
      <c r="B68">
        <v>45702.3693350877</v>
      </c>
      <c r="C68">
        <v>242955.94598295499</v>
      </c>
      <c r="D68" s="63">
        <v>2.4132205950169999E-2</v>
      </c>
      <c r="E68">
        <v>1.3770413274789999E-3</v>
      </c>
      <c r="F68" s="89">
        <f t="shared" si="0"/>
        <v>2.5127075764436943E-2</v>
      </c>
      <c r="G68" s="89">
        <f t="shared" si="1"/>
        <v>1.3770413274789999E-3</v>
      </c>
      <c r="H68" s="52">
        <v>0.28261977283489798</v>
      </c>
      <c r="I68" s="52">
        <v>1.601578483914E-3</v>
      </c>
      <c r="J68" s="85">
        <v>9.9310628727156597E-2</v>
      </c>
      <c r="K68" s="63">
        <v>8.5356947518333004E-2</v>
      </c>
      <c r="L68">
        <v>4.8944828986949998E-3</v>
      </c>
      <c r="M68" s="92">
        <f t="shared" si="2"/>
        <v>8.887585709084804E-2</v>
      </c>
      <c r="N68" s="92">
        <f t="shared" si="3"/>
        <v>4.8944828986949998E-3</v>
      </c>
      <c r="O68" s="50">
        <v>3.5319298289175398</v>
      </c>
      <c r="P68" s="50">
        <v>2.3614599235815999E-2</v>
      </c>
      <c r="Q68" s="77">
        <v>1.4296343105674E-2</v>
      </c>
      <c r="S68" s="61"/>
      <c r="Y68" s="63">
        <v>18181.136366261599</v>
      </c>
      <c r="Z68">
        <v>680.06474894280302</v>
      </c>
      <c r="AA68">
        <v>18580.3324851996</v>
      </c>
      <c r="AB68">
        <v>687.93596529589399</v>
      </c>
      <c r="AC68">
        <v>15.937261041393599</v>
      </c>
      <c r="AD68">
        <v>1.8836683073423</v>
      </c>
      <c r="AE68">
        <v>238618.47117229301</v>
      </c>
      <c r="AF68">
        <v>13866.394891746901</v>
      </c>
      <c r="AG68">
        <v>7.7061446237611006E-2</v>
      </c>
      <c r="AH68">
        <v>1.0061220997166E-2</v>
      </c>
      <c r="AI68">
        <v>512.03294317250095</v>
      </c>
      <c r="AJ68">
        <v>19.782537391229599</v>
      </c>
      <c r="AK68">
        <v>1433.5958384268699</v>
      </c>
      <c r="AL68">
        <v>93.559558059202303</v>
      </c>
      <c r="AM68">
        <v>2.64958840216892</v>
      </c>
      <c r="AN68">
        <v>0.13451277960123101</v>
      </c>
      <c r="AO68">
        <v>1.1745643963694301</v>
      </c>
      <c r="AP68">
        <v>7.5442896509833005E-2</v>
      </c>
      <c r="AQ68">
        <v>0.41707594720994201</v>
      </c>
      <c r="AR68">
        <v>4.4132760686055997E-2</v>
      </c>
      <c r="AS68">
        <v>46.609811125030902</v>
      </c>
      <c r="AT68">
        <v>1.54435233158116</v>
      </c>
      <c r="AU68">
        <v>7.3466900942473199</v>
      </c>
      <c r="AV68">
        <v>0.24119540406859599</v>
      </c>
      <c r="AW68">
        <v>41.493239851957199</v>
      </c>
      <c r="AX68" s="64">
        <v>2.6794792251048198</v>
      </c>
    </row>
    <row r="69" spans="1:50" x14ac:dyDescent="0.25">
      <c r="A69" t="s">
        <v>402</v>
      </c>
      <c r="B69">
        <v>144.69286644076499</v>
      </c>
      <c r="C69">
        <v>461.621575673758</v>
      </c>
      <c r="D69" s="63">
        <v>13.302077166654801</v>
      </c>
      <c r="E69">
        <v>1.2653157832187201</v>
      </c>
      <c r="F69" s="89">
        <f t="shared" si="0"/>
        <v>13.850466114912605</v>
      </c>
      <c r="G69" s="89">
        <f t="shared" si="1"/>
        <v>1.2653157832187201</v>
      </c>
      <c r="H69" s="52">
        <v>0.47881300712950198</v>
      </c>
      <c r="I69" s="52">
        <v>4.4630895968108E-2</v>
      </c>
      <c r="J69" s="85">
        <v>0.97991905608327368</v>
      </c>
      <c r="K69" s="63">
        <v>27.669646105903201</v>
      </c>
      <c r="L69">
        <v>2.0716178779847301</v>
      </c>
      <c r="M69" s="92">
        <f t="shared" si="2"/>
        <v>28.810349767186938</v>
      </c>
      <c r="N69" s="92">
        <f t="shared" si="3"/>
        <v>2.0716178779847301</v>
      </c>
      <c r="O69" s="50">
        <v>2.0943895949726401</v>
      </c>
      <c r="P69" s="50">
        <v>0.205710926812602</v>
      </c>
      <c r="Q69" s="77">
        <v>0.110743908924583</v>
      </c>
      <c r="S69" s="61"/>
      <c r="Y69" s="63">
        <v>18520.0139909028</v>
      </c>
      <c r="Z69">
        <v>728.78878154160304</v>
      </c>
      <c r="AA69">
        <v>17470.7990123376</v>
      </c>
      <c r="AB69">
        <v>679.82051811406802</v>
      </c>
      <c r="AC69">
        <v>9.8506862019263703</v>
      </c>
      <c r="AD69">
        <v>1.5673775073437699</v>
      </c>
      <c r="AE69">
        <v>239889.51503359899</v>
      </c>
      <c r="AF69">
        <v>13976.850522267499</v>
      </c>
      <c r="AG69">
        <v>2.302068519458E-3</v>
      </c>
      <c r="AH69">
        <v>2.0920942985400001E-3</v>
      </c>
      <c r="AI69">
        <v>416.357019257123</v>
      </c>
      <c r="AJ69">
        <v>16.502125312876998</v>
      </c>
      <c r="AK69">
        <v>2.3915611734964801</v>
      </c>
      <c r="AL69">
        <v>0.26033541864522602</v>
      </c>
      <c r="AM69">
        <v>7.8516252687014995E-2</v>
      </c>
      <c r="AN69">
        <v>2.3294286280008E-2</v>
      </c>
      <c r="AO69">
        <v>5.6191723611527002E-2</v>
      </c>
      <c r="AP69">
        <v>1.8101530550115999E-2</v>
      </c>
      <c r="AQ69">
        <v>0.148192819012641</v>
      </c>
      <c r="AR69">
        <v>3.1237788890803999E-2</v>
      </c>
      <c r="AS69">
        <v>46.246123775685597</v>
      </c>
      <c r="AT69">
        <v>1.5306360214299799</v>
      </c>
      <c r="AU69">
        <v>7.25543371576273</v>
      </c>
      <c r="AV69">
        <v>0.23679443215770701</v>
      </c>
      <c r="AW69">
        <v>7.5496561825637007E-2</v>
      </c>
      <c r="AX69" s="64">
        <v>8.2082079209500006E-3</v>
      </c>
    </row>
    <row r="70" spans="1:50" x14ac:dyDescent="0.25">
      <c r="A70" t="s">
        <v>403</v>
      </c>
      <c r="B70">
        <v>11066.1096399411</v>
      </c>
      <c r="C70">
        <v>58520.220644606103</v>
      </c>
      <c r="D70" s="63">
        <v>0.120243709235742</v>
      </c>
      <c r="E70">
        <v>1.5341922083510999E-2</v>
      </c>
      <c r="F70" s="89">
        <f t="shared" si="0"/>
        <v>0.12520085392948221</v>
      </c>
      <c r="G70" s="89">
        <f t="shared" si="1"/>
        <v>1.5341922083510999E-2</v>
      </c>
      <c r="H70" s="52">
        <v>0.28538373358671998</v>
      </c>
      <c r="I70" s="52">
        <v>2.414455058012E-3</v>
      </c>
      <c r="J70" s="85">
        <v>6.6309003686121526E-2</v>
      </c>
      <c r="K70" s="63">
        <v>0.42120490217494999</v>
      </c>
      <c r="L70">
        <v>5.3140248922473002E-2</v>
      </c>
      <c r="M70" s="92">
        <f t="shared" si="2"/>
        <v>0.4385694167850272</v>
      </c>
      <c r="N70" s="92">
        <f t="shared" si="3"/>
        <v>5.3140248922473002E-2</v>
      </c>
      <c r="O70" s="50">
        <v>3.4980590473012998</v>
      </c>
      <c r="P70" s="50">
        <v>2.8522331955750001E-2</v>
      </c>
      <c r="Q70" s="77">
        <v>-1.1943675654756999E-2</v>
      </c>
      <c r="S70" s="61"/>
      <c r="Y70" s="63">
        <v>17877.757421634102</v>
      </c>
      <c r="Z70">
        <v>685.25702588400998</v>
      </c>
      <c r="AA70">
        <v>18491.505781797699</v>
      </c>
      <c r="AB70">
        <v>693.02806438378502</v>
      </c>
      <c r="AC70">
        <v>8.8874509370650401</v>
      </c>
      <c r="AD70">
        <v>1.2215277751476801</v>
      </c>
      <c r="AE70">
        <v>238066.11579677099</v>
      </c>
      <c r="AF70">
        <v>13904.3641617839</v>
      </c>
      <c r="AG70">
        <v>2.0903203704046001E-2</v>
      </c>
      <c r="AH70">
        <v>4.9138350069259998E-3</v>
      </c>
      <c r="AI70">
        <v>502.05769054624398</v>
      </c>
      <c r="AJ70">
        <v>19.443911184233599</v>
      </c>
      <c r="AK70">
        <v>314.39445255765901</v>
      </c>
      <c r="AL70">
        <v>49.816282552618702</v>
      </c>
      <c r="AM70">
        <v>0.59930697695907498</v>
      </c>
      <c r="AN70">
        <v>6.9139020694134995E-2</v>
      </c>
      <c r="AO70">
        <v>0.36725674624544802</v>
      </c>
      <c r="AP70">
        <v>5.1327811050787001E-2</v>
      </c>
      <c r="AQ70">
        <v>0.21663456052031399</v>
      </c>
      <c r="AR70">
        <v>2.9941883566616999E-2</v>
      </c>
      <c r="AS70">
        <v>48.0514171295126</v>
      </c>
      <c r="AT70">
        <v>1.55793960141966</v>
      </c>
      <c r="AU70">
        <v>8.0228730988921608</v>
      </c>
      <c r="AV70">
        <v>0.25734079626839401</v>
      </c>
      <c r="AW70">
        <v>9.1859821053787396</v>
      </c>
      <c r="AX70" s="64">
        <v>1.42886836689195</v>
      </c>
    </row>
    <row r="71" spans="1:50" x14ac:dyDescent="0.25">
      <c r="A71" t="s">
        <v>404</v>
      </c>
      <c r="B71">
        <v>2460.3728109047001</v>
      </c>
      <c r="C71">
        <v>12935.202823015599</v>
      </c>
      <c r="D71" s="63">
        <v>0.20302014995310799</v>
      </c>
      <c r="E71">
        <v>4.9223860471040999E-2</v>
      </c>
      <c r="F71" s="89">
        <f t="shared" si="0"/>
        <v>0.21138982072806148</v>
      </c>
      <c r="G71" s="89">
        <f t="shared" si="1"/>
        <v>4.9223860471040999E-2</v>
      </c>
      <c r="H71" s="52">
        <v>0.286005852942398</v>
      </c>
      <c r="I71" s="52">
        <v>5.4906125900810003E-3</v>
      </c>
      <c r="J71" s="85">
        <v>7.9178879939950875E-2</v>
      </c>
      <c r="K71" s="63">
        <v>0.709206888489747</v>
      </c>
      <c r="L71">
        <v>0.174772259293345</v>
      </c>
      <c r="M71" s="92">
        <f t="shared" si="2"/>
        <v>0.73844451918482501</v>
      </c>
      <c r="N71" s="92">
        <f t="shared" si="3"/>
        <v>0.174772259293345</v>
      </c>
      <c r="O71" s="50">
        <v>3.4935445112264301</v>
      </c>
      <c r="P71" s="50">
        <v>5.3961202622721E-2</v>
      </c>
      <c r="Q71" s="77">
        <v>-0.25052898106981403</v>
      </c>
      <c r="S71" s="61"/>
      <c r="Y71" s="63">
        <v>18507.934583026701</v>
      </c>
      <c r="Z71">
        <v>554.15930749497102</v>
      </c>
      <c r="AA71">
        <v>19994.6310465594</v>
      </c>
      <c r="AB71">
        <v>657.65646071122796</v>
      </c>
      <c r="AC71">
        <v>19.346225300226401</v>
      </c>
      <c r="AD71">
        <v>2.14259415440663</v>
      </c>
      <c r="AE71">
        <v>237419.92908231699</v>
      </c>
      <c r="AF71">
        <v>13686.5484713308</v>
      </c>
      <c r="AG71">
        <v>5.7808065783159996E-3</v>
      </c>
      <c r="AH71">
        <v>2.7491947249890002E-3</v>
      </c>
      <c r="AI71">
        <v>480.844079198033</v>
      </c>
      <c r="AJ71">
        <v>15.428714924555299</v>
      </c>
      <c r="AK71">
        <v>83.127108189817505</v>
      </c>
      <c r="AL71">
        <v>13.0439396886719</v>
      </c>
      <c r="AM71">
        <v>4.9941412737609998E-2</v>
      </c>
      <c r="AN71">
        <v>1.5327473495081999E-2</v>
      </c>
      <c r="AO71">
        <v>2.2495582114121001E-2</v>
      </c>
      <c r="AP71">
        <v>9.4414091579829995E-3</v>
      </c>
      <c r="AQ71">
        <v>0.134159431563943</v>
      </c>
      <c r="AR71">
        <v>2.4926902059776001E-2</v>
      </c>
      <c r="AS71">
        <v>24.5537912419259</v>
      </c>
      <c r="AT71">
        <v>0.79747447051404197</v>
      </c>
      <c r="AU71">
        <v>3.4657590673999601</v>
      </c>
      <c r="AV71">
        <v>0.117747965642927</v>
      </c>
      <c r="AW71">
        <v>2.3286441300586</v>
      </c>
      <c r="AX71" s="64">
        <v>0.36082127813736797</v>
      </c>
    </row>
    <row r="72" spans="1:50" x14ac:dyDescent="0.25">
      <c r="A72" t="s">
        <v>405</v>
      </c>
      <c r="B72">
        <v>3588.0240156433701</v>
      </c>
      <c r="C72">
        <v>18593.3881890421</v>
      </c>
      <c r="D72" s="63">
        <v>0.227842644887116</v>
      </c>
      <c r="E72">
        <v>5.5186740901433003E-2</v>
      </c>
      <c r="F72" s="89">
        <f t="shared" si="0"/>
        <v>0.23723564320102844</v>
      </c>
      <c r="G72" s="89">
        <f t="shared" si="1"/>
        <v>5.5186740901433003E-2</v>
      </c>
      <c r="H72" s="52">
        <v>0.28942456964016799</v>
      </c>
      <c r="I72" s="52">
        <v>6.0699792822390001E-3</v>
      </c>
      <c r="J72" s="85">
        <v>8.6586877588019973E-2</v>
      </c>
      <c r="K72" s="63">
        <v>0.78519280016485105</v>
      </c>
      <c r="L72">
        <v>0.18459883988074299</v>
      </c>
      <c r="M72" s="92">
        <f t="shared" si="2"/>
        <v>0.81756301185941216</v>
      </c>
      <c r="N72" s="92">
        <f t="shared" si="3"/>
        <v>0.18459883988074299</v>
      </c>
      <c r="O72" s="50">
        <v>3.4547978619751301</v>
      </c>
      <c r="P72" s="50">
        <v>6.2171139298006002E-2</v>
      </c>
      <c r="Q72" s="77">
        <v>-0.37186454473301001</v>
      </c>
      <c r="S72" s="61"/>
      <c r="Y72" s="63">
        <v>20399.260520965701</v>
      </c>
      <c r="Z72">
        <v>791.47472505911605</v>
      </c>
      <c r="AA72">
        <v>17858.273669096499</v>
      </c>
      <c r="AB72">
        <v>708.21611833698898</v>
      </c>
      <c r="AC72">
        <v>30920.580968501901</v>
      </c>
      <c r="AD72">
        <v>2882.4160979017602</v>
      </c>
      <c r="AE72">
        <v>242718.33567163101</v>
      </c>
      <c r="AF72">
        <v>14204.277947746201</v>
      </c>
      <c r="AG72">
        <v>2.4800723057622198</v>
      </c>
      <c r="AH72">
        <v>0.14164259775044999</v>
      </c>
      <c r="AI72">
        <v>519.82098588795395</v>
      </c>
      <c r="AJ72">
        <v>20.936458910101798</v>
      </c>
      <c r="AK72">
        <v>114.47341573775699</v>
      </c>
      <c r="AL72">
        <v>19.030469304364502</v>
      </c>
      <c r="AM72">
        <v>69.311669739403698</v>
      </c>
      <c r="AN72">
        <v>3.42893699641261</v>
      </c>
      <c r="AO72">
        <v>30.422344525691699</v>
      </c>
      <c r="AP72">
        <v>1.4823400151249899</v>
      </c>
      <c r="AQ72">
        <v>7.7302188484985104</v>
      </c>
      <c r="AR72">
        <v>0.44443750752241101</v>
      </c>
      <c r="AS72">
        <v>36.6630118620592</v>
      </c>
      <c r="AT72">
        <v>1.20777965785164</v>
      </c>
      <c r="AU72">
        <v>5.3973036413609403</v>
      </c>
      <c r="AV72">
        <v>0.17418294708559001</v>
      </c>
      <c r="AW72">
        <v>3.21939715531001</v>
      </c>
      <c r="AX72" s="64">
        <v>0.52242173453170404</v>
      </c>
    </row>
    <row r="73" spans="1:50" x14ac:dyDescent="0.25">
      <c r="A73" t="s">
        <v>406</v>
      </c>
      <c r="B73">
        <v>222.546263502513</v>
      </c>
      <c r="C73">
        <v>973.47735740450105</v>
      </c>
      <c r="D73" s="63">
        <v>4.6200243432279899</v>
      </c>
      <c r="E73">
        <v>0.38416305983895399</v>
      </c>
      <c r="F73" s="89">
        <f t="shared" si="0"/>
        <v>4.8104886037165189</v>
      </c>
      <c r="G73" s="89">
        <f t="shared" si="1"/>
        <v>0.38416305983895399</v>
      </c>
      <c r="H73" s="52">
        <v>0.34793123861453101</v>
      </c>
      <c r="I73" s="52">
        <v>2.3662173761824001E-2</v>
      </c>
      <c r="J73" s="85">
        <v>0.81788054581376401</v>
      </c>
      <c r="K73" s="63">
        <v>13.246620791049599</v>
      </c>
      <c r="L73">
        <v>0.97942204919081199</v>
      </c>
      <c r="M73" s="92">
        <f t="shared" si="2"/>
        <v>13.792723505126732</v>
      </c>
      <c r="N73" s="92">
        <f t="shared" si="3"/>
        <v>0.97942204919081199</v>
      </c>
      <c r="O73" s="50">
        <v>2.8717952124415</v>
      </c>
      <c r="P73" s="50">
        <v>0.20971276402650299</v>
      </c>
      <c r="Q73" s="77">
        <v>0.14625671463612799</v>
      </c>
      <c r="S73" s="61"/>
      <c r="Y73" s="63">
        <v>20198.093602231002</v>
      </c>
      <c r="Z73">
        <v>777.89800574559104</v>
      </c>
      <c r="AA73">
        <v>19075.0811797559</v>
      </c>
      <c r="AB73">
        <v>710.41994955886196</v>
      </c>
      <c r="AC73">
        <v>12.1732972471341</v>
      </c>
      <c r="AD73">
        <v>1.7139817944877</v>
      </c>
      <c r="AE73">
        <v>233306.42784206799</v>
      </c>
      <c r="AF73">
        <v>13712.848510961399</v>
      </c>
      <c r="AG73">
        <v>0.151818761914634</v>
      </c>
      <c r="AH73">
        <v>2.7230228715255E-2</v>
      </c>
      <c r="AI73">
        <v>501.50920188499902</v>
      </c>
      <c r="AJ73">
        <v>20.0409486334277</v>
      </c>
      <c r="AK73">
        <v>3.6213613087995902</v>
      </c>
      <c r="AL73">
        <v>0.99883682580489397</v>
      </c>
      <c r="AM73">
        <v>2.2076934325375501</v>
      </c>
      <c r="AN73">
        <v>0.159733021413622</v>
      </c>
      <c r="AO73">
        <v>1.4933485605490799</v>
      </c>
      <c r="AP73">
        <v>9.9358253577166003E-2</v>
      </c>
      <c r="AQ73">
        <v>0.63831338473326305</v>
      </c>
      <c r="AR73">
        <v>7.0033504665573995E-2</v>
      </c>
      <c r="AS73">
        <v>35.249937543674903</v>
      </c>
      <c r="AT73">
        <v>1.1775273326070399</v>
      </c>
      <c r="AU73">
        <v>5.3493717522808497</v>
      </c>
      <c r="AV73">
        <v>0.174778367624808</v>
      </c>
      <c r="AW73">
        <v>0.159500255177979</v>
      </c>
      <c r="AX73" s="64">
        <v>1.6064033198859001E-2</v>
      </c>
    </row>
    <row r="74" spans="1:50" x14ac:dyDescent="0.25">
      <c r="A74" t="s">
        <v>407</v>
      </c>
      <c r="B74">
        <v>932.78748525374397</v>
      </c>
      <c r="C74">
        <v>4630.3844425863999</v>
      </c>
      <c r="D74" s="63">
        <v>1.3961272524025901</v>
      </c>
      <c r="E74">
        <v>0.20975039451889599</v>
      </c>
      <c r="F74" s="89">
        <f t="shared" ref="F74:F85" si="4">IF(ISNUMBER(D74),(D74*(EXP(B$2*0.00001867)-1)/(EXP(B$3*0.00001867)-1)),"&lt; DL")</f>
        <v>1.4536837336939743</v>
      </c>
      <c r="G74" s="89">
        <f t="shared" ref="G74:G85" si="5">E74</f>
        <v>0.20975039451889599</v>
      </c>
      <c r="H74" s="52">
        <v>0.30905172746812698</v>
      </c>
      <c r="I74" s="52">
        <v>1.0611290302898001E-2</v>
      </c>
      <c r="J74" s="85">
        <v>0.22853842963772342</v>
      </c>
      <c r="K74" s="63">
        <v>4.5054695756692196</v>
      </c>
      <c r="L74">
        <v>0.62887552903337796</v>
      </c>
      <c r="M74" s="92">
        <f t="shared" ref="M74:M85" si="6">IF(ISNUMBER(K74),(K74*(EXP(B$2*0.00001867)-1)/(EXP(B$3*0.00001867)-1)),"&lt; DL")</f>
        <v>4.6912112227108089</v>
      </c>
      <c r="N74" s="92">
        <f t="shared" ref="N74:N85" si="7">L74</f>
        <v>0.62887552903337796</v>
      </c>
      <c r="O74" s="50">
        <v>3.2361632920165202</v>
      </c>
      <c r="P74" s="50">
        <v>9.5966269814845004E-2</v>
      </c>
      <c r="Q74" s="77">
        <v>-0.55552041541498098</v>
      </c>
      <c r="S74" s="61"/>
      <c r="Y74" s="63">
        <v>19037.906683520301</v>
      </c>
      <c r="Z74">
        <v>718.501182842562</v>
      </c>
      <c r="AA74">
        <v>17836.443092979302</v>
      </c>
      <c r="AB74">
        <v>662.05940790432896</v>
      </c>
      <c r="AC74">
        <v>7.10931827824915</v>
      </c>
      <c r="AD74">
        <v>1.0852492316396201</v>
      </c>
      <c r="AE74">
        <v>238714.049526305</v>
      </c>
      <c r="AF74">
        <v>13865.8605049056</v>
      </c>
      <c r="AG74">
        <v>6.6749870567180004E-3</v>
      </c>
      <c r="AH74">
        <v>2.8699683677829999E-3</v>
      </c>
      <c r="AI74">
        <v>422.80062102214998</v>
      </c>
      <c r="AJ74">
        <v>16.452761485460599</v>
      </c>
      <c r="AK74">
        <v>25.0652148883871</v>
      </c>
      <c r="AL74">
        <v>4.4913351075704497</v>
      </c>
      <c r="AM74">
        <v>1.7928945344502301</v>
      </c>
      <c r="AN74">
        <v>0.20738560910365</v>
      </c>
      <c r="AO74">
        <v>0.18089725493978601</v>
      </c>
      <c r="AP74">
        <v>2.6563447218768001E-2</v>
      </c>
      <c r="AQ74">
        <v>0.16734949055981099</v>
      </c>
      <c r="AR74">
        <v>2.7195519045315999E-2</v>
      </c>
      <c r="AS74">
        <v>47.596664273055801</v>
      </c>
      <c r="AT74">
        <v>1.54119408753203</v>
      </c>
      <c r="AU74">
        <v>7.6954120619889501</v>
      </c>
      <c r="AV74">
        <v>0.244623882434166</v>
      </c>
      <c r="AW74">
        <v>0.78640761071404797</v>
      </c>
      <c r="AX74" s="64">
        <v>0.178844143111693</v>
      </c>
    </row>
    <row r="75" spans="1:50" x14ac:dyDescent="0.25">
      <c r="A75" t="s">
        <v>408</v>
      </c>
      <c r="B75">
        <v>3142.0371439641799</v>
      </c>
      <c r="C75">
        <v>16264.2502458586</v>
      </c>
      <c r="D75" s="63">
        <v>0.33008729842154899</v>
      </c>
      <c r="E75">
        <v>0.111616792771074</v>
      </c>
      <c r="F75" s="89">
        <f t="shared" si="4"/>
        <v>0.34369541572133572</v>
      </c>
      <c r="G75" s="89">
        <f t="shared" si="5"/>
        <v>0.111616792771074</v>
      </c>
      <c r="H75" s="52">
        <v>0.28794874814987298</v>
      </c>
      <c r="I75" s="52">
        <v>1.7965930141492999E-2</v>
      </c>
      <c r="J75" s="85">
        <v>0.18451589574758803</v>
      </c>
      <c r="K75" s="63">
        <v>1.1463858502525499</v>
      </c>
      <c r="L75">
        <v>0.35820936048532298</v>
      </c>
      <c r="M75" s="92">
        <f t="shared" si="6"/>
        <v>1.1936465391540954</v>
      </c>
      <c r="N75" s="92">
        <f t="shared" si="7"/>
        <v>0.35820936048532298</v>
      </c>
      <c r="O75" s="50">
        <v>3.4639731877992399</v>
      </c>
      <c r="P75" s="50">
        <v>0.16525580048715699</v>
      </c>
      <c r="Q75" s="77">
        <v>-0.83393701768781403</v>
      </c>
      <c r="S75" s="61"/>
      <c r="Y75" s="63">
        <v>19430.5609587863</v>
      </c>
      <c r="Z75">
        <v>722.13332258437401</v>
      </c>
      <c r="AA75">
        <v>17947.303113389498</v>
      </c>
      <c r="AB75">
        <v>662.85011380374897</v>
      </c>
      <c r="AC75">
        <v>8.5635727937023205</v>
      </c>
      <c r="AD75">
        <v>1.2363957329342501</v>
      </c>
      <c r="AE75">
        <v>235473.221246684</v>
      </c>
      <c r="AF75">
        <v>13571.996027458001</v>
      </c>
      <c r="AG75">
        <v>1.50394004883E-3</v>
      </c>
      <c r="AH75">
        <v>1.379741560608E-3</v>
      </c>
      <c r="AI75">
        <v>413.92791310071902</v>
      </c>
      <c r="AJ75">
        <v>16.027234206059799</v>
      </c>
      <c r="AK75">
        <v>99.693606846632505</v>
      </c>
      <c r="AL75">
        <v>21.529774380337901</v>
      </c>
      <c r="AM75">
        <v>0.13722700305497701</v>
      </c>
      <c r="AN75">
        <v>2.5352223373450999E-2</v>
      </c>
      <c r="AO75">
        <v>5.0786102099091998E-2</v>
      </c>
      <c r="AP75">
        <v>1.4060468075906E-2</v>
      </c>
      <c r="AQ75">
        <v>0.182328895590746</v>
      </c>
      <c r="AR75">
        <v>2.8843285510916E-2</v>
      </c>
      <c r="AS75">
        <v>45.227288639374301</v>
      </c>
      <c r="AT75">
        <v>1.46250525100787</v>
      </c>
      <c r="AU75">
        <v>7.0213668201617301</v>
      </c>
      <c r="AV75">
        <v>0.22334608400584399</v>
      </c>
      <c r="AW75">
        <v>2.84706904840849</v>
      </c>
      <c r="AX75" s="64">
        <v>0.61471732988802696</v>
      </c>
    </row>
    <row r="76" spans="1:50" x14ac:dyDescent="0.25">
      <c r="A76" t="s">
        <v>409</v>
      </c>
      <c r="B76">
        <v>1383.6813281745599</v>
      </c>
      <c r="C76">
        <v>7520.7194323490103</v>
      </c>
      <c r="D76" s="63">
        <v>4.5430725765136001E-2</v>
      </c>
      <c r="E76">
        <v>9.8107342691449995E-3</v>
      </c>
      <c r="F76" s="89">
        <f t="shared" si="4"/>
        <v>4.7303644378432312E-2</v>
      </c>
      <c r="G76" s="89">
        <f t="shared" si="5"/>
        <v>9.8107342691449995E-3</v>
      </c>
      <c r="H76" s="52">
        <v>0.27684175307875097</v>
      </c>
      <c r="I76" s="52">
        <v>2.1636567459456E-2</v>
      </c>
      <c r="J76" s="85">
        <v>0.3619136259730158</v>
      </c>
      <c r="K76" s="63">
        <v>0.16395447801562699</v>
      </c>
      <c r="L76">
        <v>3.5564762759968997E-2</v>
      </c>
      <c r="M76" s="92">
        <f t="shared" si="6"/>
        <v>0.17071363469730166</v>
      </c>
      <c r="N76" s="92">
        <f t="shared" si="7"/>
        <v>3.5564762759968997E-2</v>
      </c>
      <c r="O76" s="50">
        <v>3.6071603648464801</v>
      </c>
      <c r="P76" s="50">
        <v>0.17970759733581601</v>
      </c>
      <c r="Q76" s="77">
        <v>-0.14323346840224299</v>
      </c>
      <c r="S76" s="61"/>
      <c r="Y76" s="63">
        <v>20272.504556303498</v>
      </c>
      <c r="Z76">
        <v>760.64224933732896</v>
      </c>
      <c r="AA76">
        <v>22967.132381689898</v>
      </c>
      <c r="AB76">
        <v>850.754287885395</v>
      </c>
      <c r="AC76">
        <v>36.6949045600958</v>
      </c>
      <c r="AD76">
        <v>3.8754273725669499</v>
      </c>
      <c r="AE76">
        <v>233606.88964510601</v>
      </c>
      <c r="AF76">
        <v>13649.3289181</v>
      </c>
      <c r="AG76">
        <v>6.2500222752192997E-2</v>
      </c>
      <c r="AH76">
        <v>9.3642794465129998E-3</v>
      </c>
      <c r="AI76">
        <v>343.18783210300001</v>
      </c>
      <c r="AJ76">
        <v>13.320500789450101</v>
      </c>
      <c r="AK76">
        <v>49.199141751207698</v>
      </c>
      <c r="AL76">
        <v>1.905149595498</v>
      </c>
      <c r="AM76">
        <v>2.3967141557124698</v>
      </c>
      <c r="AN76">
        <v>0.15275840422180201</v>
      </c>
      <c r="AO76">
        <v>0.93138120950098302</v>
      </c>
      <c r="AP76">
        <v>8.1120624110467998E-2</v>
      </c>
      <c r="AQ76">
        <v>0.44099297455661202</v>
      </c>
      <c r="AR76">
        <v>4.7226915787246998E-2</v>
      </c>
      <c r="AS76">
        <v>4.0237998040582097</v>
      </c>
      <c r="AT76">
        <v>0.18599355083159899</v>
      </c>
      <c r="AU76">
        <v>0.46347328836952101</v>
      </c>
      <c r="AV76">
        <v>2.6639819667991001E-2</v>
      </c>
      <c r="AW76">
        <v>1.39418694694933</v>
      </c>
      <c r="AX76" s="64">
        <v>0.54324217811480502</v>
      </c>
    </row>
    <row r="77" spans="1:50" x14ac:dyDescent="0.25">
      <c r="A77" t="s">
        <v>410</v>
      </c>
      <c r="B77">
        <v>32.467002423499203</v>
      </c>
      <c r="C77">
        <v>149.03555372357599</v>
      </c>
      <c r="D77" s="63">
        <v>2.7397748787926699</v>
      </c>
      <c r="E77">
        <v>0.26809404185792501</v>
      </c>
      <c r="F77" s="89">
        <f t="shared" si="4"/>
        <v>2.8527243261173769</v>
      </c>
      <c r="G77" s="89">
        <f t="shared" si="5"/>
        <v>0.26809404185792501</v>
      </c>
      <c r="H77" s="52">
        <v>0.32764592676106702</v>
      </c>
      <c r="I77" s="52">
        <v>4.9975849629203997E-2</v>
      </c>
      <c r="J77" s="85">
        <v>0.64152985210353131</v>
      </c>
      <c r="K77" s="63">
        <v>8.3641751335468797</v>
      </c>
      <c r="L77">
        <v>1.4180417024826899</v>
      </c>
      <c r="M77" s="92">
        <f t="shared" si="6"/>
        <v>8.7089950550571782</v>
      </c>
      <c r="N77" s="92">
        <f t="shared" si="7"/>
        <v>1.4180417024826899</v>
      </c>
      <c r="O77" s="50">
        <v>3.0537105742366002</v>
      </c>
      <c r="P77" s="50">
        <v>0.46112784339503499</v>
      </c>
      <c r="Q77" s="77">
        <v>0.68422336798004402</v>
      </c>
      <c r="S77" s="61"/>
      <c r="Y77" s="63">
        <v>18147.116090629399</v>
      </c>
      <c r="Z77">
        <v>678.64807341373898</v>
      </c>
      <c r="AA77">
        <v>21562.4974599015</v>
      </c>
      <c r="AB77">
        <v>808.76370099011501</v>
      </c>
      <c r="AC77">
        <v>25.1626644226018</v>
      </c>
      <c r="AD77">
        <v>3.2699927081390801</v>
      </c>
      <c r="AE77">
        <v>234896.37599904399</v>
      </c>
      <c r="AF77">
        <v>13660.5544942461</v>
      </c>
      <c r="AG77">
        <v>3.5200006060009999E-3</v>
      </c>
      <c r="AH77">
        <v>2.6923307644330001E-3</v>
      </c>
      <c r="AI77">
        <v>278.98052239962499</v>
      </c>
      <c r="AJ77">
        <v>10.9195125636189</v>
      </c>
      <c r="AK77">
        <v>1.2347107242440301</v>
      </c>
      <c r="AL77">
        <v>0.18976728600514001</v>
      </c>
      <c r="AM77">
        <v>3.31202051976509</v>
      </c>
      <c r="AN77">
        <v>0.18583529089168399</v>
      </c>
      <c r="AO77">
        <v>0.143632416844552</v>
      </c>
      <c r="AP77">
        <v>3.0286290734651999E-2</v>
      </c>
      <c r="AQ77">
        <v>0.124989694752779</v>
      </c>
      <c r="AR77">
        <v>3.0133437917937999E-2</v>
      </c>
      <c r="AS77">
        <v>4.15814424129647</v>
      </c>
      <c r="AT77">
        <v>0.16664918740940199</v>
      </c>
      <c r="AU77">
        <v>0.533795597480196</v>
      </c>
      <c r="AV77">
        <v>2.1352497244837999E-2</v>
      </c>
      <c r="AW77">
        <v>2.6454038996721999E-2</v>
      </c>
      <c r="AX77" s="64">
        <v>2.4810143348730001E-3</v>
      </c>
    </row>
    <row r="78" spans="1:50" x14ac:dyDescent="0.25">
      <c r="A78" t="s">
        <v>411</v>
      </c>
      <c r="B78">
        <v>6677.34980323741</v>
      </c>
      <c r="C78">
        <v>35736.331729840203</v>
      </c>
      <c r="D78" s="63">
        <v>2.5660865806396E-2</v>
      </c>
      <c r="E78">
        <v>6.8021265162909999E-3</v>
      </c>
      <c r="F78" s="89">
        <f t="shared" si="4"/>
        <v>2.6718755866320602E-2</v>
      </c>
      <c r="G78" s="89">
        <f t="shared" si="5"/>
        <v>6.8021265162909999E-3</v>
      </c>
      <c r="H78" s="52">
        <v>0.280540890942023</v>
      </c>
      <c r="I78" s="52">
        <v>2.9982031481250002E-3</v>
      </c>
      <c r="J78" s="85">
        <v>4.0317304074893548E-2</v>
      </c>
      <c r="K78" s="63">
        <v>9.1420984655013998E-2</v>
      </c>
      <c r="L78">
        <v>2.3885177419953E-2</v>
      </c>
      <c r="M78" s="92">
        <f t="shared" si="6"/>
        <v>9.5189889089678598E-2</v>
      </c>
      <c r="N78" s="92">
        <f t="shared" si="7"/>
        <v>2.3885177419953E-2</v>
      </c>
      <c r="O78" s="50">
        <v>3.5583674318602898</v>
      </c>
      <c r="P78" s="50">
        <v>3.7025673987935999E-2</v>
      </c>
      <c r="Q78" s="77">
        <v>-0.35295746398626299</v>
      </c>
      <c r="S78" s="61"/>
      <c r="Y78" s="63">
        <v>18534.233266551899</v>
      </c>
      <c r="Z78">
        <v>690.12876897985598</v>
      </c>
      <c r="AA78">
        <v>21300.896389307301</v>
      </c>
      <c r="AB78">
        <v>804.15746152499798</v>
      </c>
      <c r="AC78">
        <v>20.1475353459522</v>
      </c>
      <c r="AD78">
        <v>2.25122731620174</v>
      </c>
      <c r="AE78">
        <v>233927.87729378001</v>
      </c>
      <c r="AF78">
        <v>13456.6464205842</v>
      </c>
      <c r="AG78">
        <v>1.5677438433043998E-2</v>
      </c>
      <c r="AH78">
        <v>4.4733616074929998E-3</v>
      </c>
      <c r="AI78">
        <v>510.76081630111599</v>
      </c>
      <c r="AJ78">
        <v>19.505399365551401</v>
      </c>
      <c r="AK78">
        <v>213.87440150462101</v>
      </c>
      <c r="AL78">
        <v>30.5707478087872</v>
      </c>
      <c r="AM78">
        <v>0.22962867240832399</v>
      </c>
      <c r="AN78">
        <v>3.3049683945814E-2</v>
      </c>
      <c r="AO78">
        <v>0.14356127937528701</v>
      </c>
      <c r="AP78">
        <v>2.3860778057215998E-2</v>
      </c>
      <c r="AQ78">
        <v>0.101794405892255</v>
      </c>
      <c r="AR78">
        <v>2.1347397703319001E-2</v>
      </c>
      <c r="AS78">
        <v>10.332214053576299</v>
      </c>
      <c r="AT78">
        <v>0.45258902307231302</v>
      </c>
      <c r="AU78">
        <v>1.17743966194225</v>
      </c>
      <c r="AV78">
        <v>5.5839666828051998E-2</v>
      </c>
      <c r="AW78">
        <v>6.2428262843801399</v>
      </c>
      <c r="AX78" s="64">
        <v>0.87690205114782305</v>
      </c>
    </row>
    <row r="79" spans="1:50" x14ac:dyDescent="0.25">
      <c r="A79" t="s">
        <v>412</v>
      </c>
      <c r="B79">
        <v>8394.29912675587</v>
      </c>
      <c r="C79">
        <v>44824.210525351402</v>
      </c>
      <c r="D79" s="63">
        <v>2.5872363037115001E-2</v>
      </c>
      <c r="E79">
        <v>1.3446448822843999E-2</v>
      </c>
      <c r="F79" s="89">
        <f t="shared" si="4"/>
        <v>2.6938972242362573E-2</v>
      </c>
      <c r="G79" s="89">
        <f t="shared" si="5"/>
        <v>1.3446448822843999E-2</v>
      </c>
      <c r="H79" s="52">
        <v>0.28129870497089199</v>
      </c>
      <c r="I79" s="52">
        <v>4.5386973344000003E-3</v>
      </c>
      <c r="J79" s="85">
        <v>3.1045022792612828E-2</v>
      </c>
      <c r="K79" s="63">
        <v>9.1910463871966996E-2</v>
      </c>
      <c r="L79">
        <v>4.6861032210555001E-2</v>
      </c>
      <c r="M79" s="92">
        <f t="shared" si="6"/>
        <v>9.5699547485388115E-2</v>
      </c>
      <c r="N79" s="92">
        <f t="shared" si="7"/>
        <v>4.6861032210555001E-2</v>
      </c>
      <c r="O79" s="50">
        <v>3.5493180246417499</v>
      </c>
      <c r="P79" s="50">
        <v>5.2340076763249997E-2</v>
      </c>
      <c r="Q79" s="77">
        <v>-0.52006681581094905</v>
      </c>
      <c r="S79" s="61"/>
      <c r="Y79" s="63">
        <v>18864.291965394099</v>
      </c>
      <c r="Z79">
        <v>697.70845476772502</v>
      </c>
      <c r="AA79">
        <v>21140.880223579399</v>
      </c>
      <c r="AB79">
        <v>778.08233622457999</v>
      </c>
      <c r="AC79">
        <v>18.644452845777</v>
      </c>
      <c r="AD79">
        <v>2.2296117614997302</v>
      </c>
      <c r="AE79">
        <v>234115.92625692001</v>
      </c>
      <c r="AF79">
        <v>13484.1317561338</v>
      </c>
      <c r="AG79">
        <v>0.127026520862345</v>
      </c>
      <c r="AH79">
        <v>1.3269974960308999E-2</v>
      </c>
      <c r="AI79">
        <v>487.62075350034098</v>
      </c>
      <c r="AJ79">
        <v>18.750472644718101</v>
      </c>
      <c r="AK79">
        <v>273.19079823535901</v>
      </c>
      <c r="AL79">
        <v>40.230372877855402</v>
      </c>
      <c r="AM79">
        <v>15.1552271919783</v>
      </c>
      <c r="AN79">
        <v>1.5497610012149201</v>
      </c>
      <c r="AO79">
        <v>5.5983812032210603</v>
      </c>
      <c r="AP79">
        <v>0.53795977396328098</v>
      </c>
      <c r="AQ79">
        <v>1.21532671159415</v>
      </c>
      <c r="AR79">
        <v>0.15148766212328499</v>
      </c>
      <c r="AS79">
        <v>12.3789601309317</v>
      </c>
      <c r="AT79">
        <v>0.51865838174694701</v>
      </c>
      <c r="AU79">
        <v>1.4818211421987899</v>
      </c>
      <c r="AV79">
        <v>7.2009211459952996E-2</v>
      </c>
      <c r="AW79">
        <v>7.7976090373636398</v>
      </c>
      <c r="AX79" s="64">
        <v>1.1186188781248501</v>
      </c>
    </row>
    <row r="80" spans="1:50" x14ac:dyDescent="0.25">
      <c r="A80" t="s">
        <v>413</v>
      </c>
      <c r="B80">
        <v>76.913995603805503</v>
      </c>
      <c r="C80">
        <v>307.85024314678401</v>
      </c>
      <c r="D80" s="63">
        <v>6.8420917160174204</v>
      </c>
      <c r="E80">
        <v>0.49617883453436101</v>
      </c>
      <c r="F80" s="89">
        <f t="shared" si="4"/>
        <v>7.1241625109031945</v>
      </c>
      <c r="G80" s="89">
        <f t="shared" si="5"/>
        <v>0.49617883453436101</v>
      </c>
      <c r="H80" s="52">
        <v>0.37526779634312402</v>
      </c>
      <c r="I80" s="52">
        <v>4.2193941224882001E-2</v>
      </c>
      <c r="J80" s="85">
        <v>0.64497153287236897</v>
      </c>
      <c r="K80" s="63">
        <v>18.2252978630478</v>
      </c>
      <c r="L80">
        <v>1.4739695358553</v>
      </c>
      <c r="M80" s="92">
        <f t="shared" si="6"/>
        <v>18.976650588008379</v>
      </c>
      <c r="N80" s="92">
        <f t="shared" si="7"/>
        <v>1.4739695358553</v>
      </c>
      <c r="O80" s="50">
        <v>2.6531304930510902</v>
      </c>
      <c r="P80" s="50">
        <v>0.29094682886860801</v>
      </c>
      <c r="Q80" s="77">
        <v>0.28545292565987301</v>
      </c>
      <c r="S80" s="61"/>
      <c r="Y80" s="63">
        <v>18162.935888139698</v>
      </c>
      <c r="Z80">
        <v>709.581173851632</v>
      </c>
      <c r="AA80">
        <v>20122.2744803409</v>
      </c>
      <c r="AB80">
        <v>748.87052982123896</v>
      </c>
      <c r="AC80">
        <v>18.999860478972298</v>
      </c>
      <c r="AD80">
        <v>2.3183743913493098</v>
      </c>
      <c r="AE80">
        <v>237279.83176125601</v>
      </c>
      <c r="AF80">
        <v>13783.9083531164</v>
      </c>
      <c r="AG80">
        <v>1.5984413187637998E-2</v>
      </c>
      <c r="AH80">
        <v>4.39016231693E-3</v>
      </c>
      <c r="AI80">
        <v>834.360714723314</v>
      </c>
      <c r="AJ80">
        <v>33.369799879714598</v>
      </c>
      <c r="AK80">
        <v>1.7632090154631499</v>
      </c>
      <c r="AL80">
        <v>0.17846756742991601</v>
      </c>
      <c r="AM80">
        <v>11.109628524979399</v>
      </c>
      <c r="AN80">
        <v>0.68853628211569695</v>
      </c>
      <c r="AO80">
        <v>0.36604004030409298</v>
      </c>
      <c r="AP80">
        <v>4.9403300275838002E-2</v>
      </c>
      <c r="AQ80">
        <v>0.22850527486519301</v>
      </c>
      <c r="AR80">
        <v>3.1514547342485003E-2</v>
      </c>
      <c r="AS80">
        <v>25.259943808799999</v>
      </c>
      <c r="AT80">
        <v>0.85245507704326595</v>
      </c>
      <c r="AU80">
        <v>2.55107598492636</v>
      </c>
      <c r="AV80">
        <v>8.6291867008108994E-2</v>
      </c>
      <c r="AW80">
        <v>5.0779738209236001E-2</v>
      </c>
      <c r="AX80" s="64">
        <v>6.2353884915890001E-3</v>
      </c>
    </row>
    <row r="81" spans="1:50" x14ac:dyDescent="0.25">
      <c r="A81" t="s">
        <v>414</v>
      </c>
      <c r="B81">
        <v>241.25754305775499</v>
      </c>
      <c r="C81">
        <v>1200.7733326391201</v>
      </c>
      <c r="D81" s="63">
        <v>1.3549760280040299</v>
      </c>
      <c r="E81">
        <v>0.11546655140485</v>
      </c>
      <c r="F81" s="89">
        <f t="shared" si="4"/>
        <v>1.4108360166059852</v>
      </c>
      <c r="G81" s="89">
        <f t="shared" si="5"/>
        <v>0.11546655140485</v>
      </c>
      <c r="H81" s="52">
        <v>0.29980568914874201</v>
      </c>
      <c r="I81" s="52">
        <v>2.6968510794976999E-2</v>
      </c>
      <c r="J81" s="85">
        <v>0.94734351776611603</v>
      </c>
      <c r="K81" s="63">
        <v>4.5284673960178399</v>
      </c>
      <c r="L81">
        <v>0.30787713127525201</v>
      </c>
      <c r="M81" s="92">
        <f t="shared" si="6"/>
        <v>4.7151571469048053</v>
      </c>
      <c r="N81" s="92">
        <f t="shared" si="7"/>
        <v>0.30787713127525201</v>
      </c>
      <c r="O81" s="50">
        <v>3.3203638009846301</v>
      </c>
      <c r="P81" s="50">
        <v>0.235667161304078</v>
      </c>
      <c r="Q81" s="77">
        <v>0.30956084496540398</v>
      </c>
      <c r="S81" s="61"/>
      <c r="Y81" s="63">
        <v>18105.5846654489</v>
      </c>
      <c r="Z81">
        <v>740.35283806354403</v>
      </c>
      <c r="AA81">
        <v>20440.689764926199</v>
      </c>
      <c r="AB81">
        <v>778.68739792108397</v>
      </c>
      <c r="AC81">
        <v>83.651470624280904</v>
      </c>
      <c r="AD81">
        <v>7.9414876359266602</v>
      </c>
      <c r="AE81">
        <v>236898.627587625</v>
      </c>
      <c r="AF81">
        <v>13963.140476418101</v>
      </c>
      <c r="AG81">
        <v>0.80828336037801196</v>
      </c>
      <c r="AH81">
        <v>4.5685097149657003E-2</v>
      </c>
      <c r="AI81">
        <v>588.71719826017204</v>
      </c>
      <c r="AJ81">
        <v>23.642570899523399</v>
      </c>
      <c r="AK81">
        <v>4.82743437414676</v>
      </c>
      <c r="AL81">
        <v>1.00149632692151</v>
      </c>
      <c r="AM81">
        <v>4.6634467251726299</v>
      </c>
      <c r="AN81">
        <v>0.76776853672146494</v>
      </c>
      <c r="AO81">
        <v>0.65146617759374204</v>
      </c>
      <c r="AP81">
        <v>6.8224269585648006E-2</v>
      </c>
      <c r="AQ81">
        <v>0.31813279715477599</v>
      </c>
      <c r="AR81">
        <v>4.4959964898448002E-2</v>
      </c>
      <c r="AS81">
        <v>18.537511068917201</v>
      </c>
      <c r="AT81">
        <v>0.70827394190156001</v>
      </c>
      <c r="AU81">
        <v>1.8487477988304</v>
      </c>
      <c r="AV81">
        <v>7.0304557119662006E-2</v>
      </c>
      <c r="AW81">
        <v>0.18501848763197201</v>
      </c>
      <c r="AX81" s="64">
        <v>1.9048296976733999E-2</v>
      </c>
    </row>
    <row r="82" spans="1:50" x14ac:dyDescent="0.25">
      <c r="A82" t="s">
        <v>415</v>
      </c>
      <c r="B82">
        <v>75.708716058190404</v>
      </c>
      <c r="C82">
        <v>52.830105148732002</v>
      </c>
      <c r="D82" s="63">
        <v>112.579939256351</v>
      </c>
      <c r="E82">
        <v>14.139643866751801</v>
      </c>
      <c r="F82" s="89">
        <f t="shared" si="4"/>
        <v>117.22113880062062</v>
      </c>
      <c r="G82" s="89">
        <f t="shared" si="5"/>
        <v>14.139643866751801</v>
      </c>
      <c r="H82" s="52">
        <v>2.1632406831226301</v>
      </c>
      <c r="I82" s="52">
        <v>0.35445387198719203</v>
      </c>
      <c r="J82" s="85">
        <v>0.76651838896604918</v>
      </c>
      <c r="K82" s="63">
        <v>52.463042524081501</v>
      </c>
      <c r="L82">
        <v>5.5242927897582197</v>
      </c>
      <c r="M82" s="92">
        <f t="shared" si="6"/>
        <v>54.62587411434663</v>
      </c>
      <c r="N82" s="92">
        <f t="shared" si="7"/>
        <v>5.5242927897582197</v>
      </c>
      <c r="O82" s="50">
        <v>0.46455806847587899</v>
      </c>
      <c r="P82" s="50">
        <v>7.4961748204491002E-2</v>
      </c>
      <c r="Q82" s="77">
        <v>0.211847751011287</v>
      </c>
      <c r="S82" s="61"/>
      <c r="Y82" s="63">
        <v>18500.319248944699</v>
      </c>
      <c r="Z82">
        <v>574.60848847459204</v>
      </c>
      <c r="AA82">
        <v>18520.625616261201</v>
      </c>
      <c r="AB82">
        <v>668.05721723610702</v>
      </c>
      <c r="AC82">
        <v>9.0843483815962696</v>
      </c>
      <c r="AD82">
        <v>1.68492933415468</v>
      </c>
      <c r="AE82">
        <v>238055.89676609199</v>
      </c>
      <c r="AF82">
        <v>13895.1434132673</v>
      </c>
      <c r="AG82" t="s">
        <v>141</v>
      </c>
      <c r="AH82">
        <v>4.7229925438199997E-4</v>
      </c>
      <c r="AI82">
        <v>530.09881808911996</v>
      </c>
      <c r="AJ82">
        <v>17.752949717470099</v>
      </c>
      <c r="AK82">
        <v>0.59596218824576097</v>
      </c>
      <c r="AL82">
        <v>0.15168719073109799</v>
      </c>
      <c r="AM82" t="s">
        <v>141</v>
      </c>
      <c r="AN82">
        <v>1.2601677365890001E-3</v>
      </c>
      <c r="AO82">
        <v>1.0406257256153E-2</v>
      </c>
      <c r="AP82">
        <v>9.3879695874039999E-3</v>
      </c>
      <c r="AQ82">
        <v>0.101617554600219</v>
      </c>
      <c r="AR82">
        <v>3.1525945169397003E-2</v>
      </c>
      <c r="AS82">
        <v>48.118150074037402</v>
      </c>
      <c r="AT82">
        <v>1.49054208276502</v>
      </c>
      <c r="AU82">
        <v>7.8204256790478803</v>
      </c>
      <c r="AV82">
        <v>0.241737624242882</v>
      </c>
      <c r="AW82">
        <v>9.4647575253099994E-3</v>
      </c>
      <c r="AX82" s="64">
        <v>1.239520332462E-3</v>
      </c>
    </row>
    <row r="83" spans="1:50" x14ac:dyDescent="0.25">
      <c r="A83" t="s">
        <v>416</v>
      </c>
      <c r="B83">
        <v>36235.996385208302</v>
      </c>
      <c r="C83">
        <v>193339.49984945601</v>
      </c>
      <c r="D83" s="63">
        <v>3.8639739208159003E-2</v>
      </c>
      <c r="E83">
        <v>3.2704236508309999E-3</v>
      </c>
      <c r="F83" s="89">
        <f t="shared" si="4"/>
        <v>4.0232693878308981E-2</v>
      </c>
      <c r="G83" s="89">
        <f t="shared" si="5"/>
        <v>3.2704236508309999E-3</v>
      </c>
      <c r="H83" s="52">
        <v>0.28221609629934102</v>
      </c>
      <c r="I83" s="52">
        <v>1.6650112370619999E-3</v>
      </c>
      <c r="J83" s="85">
        <v>6.9705261426438264E-2</v>
      </c>
      <c r="K83" s="63">
        <v>0.13688421968157</v>
      </c>
      <c r="L83">
        <v>1.1365195148561E-2</v>
      </c>
      <c r="M83" s="92">
        <f t="shared" si="6"/>
        <v>0.14252738295026901</v>
      </c>
      <c r="N83" s="92">
        <f t="shared" si="7"/>
        <v>1.1365195148561E-2</v>
      </c>
      <c r="O83" s="50">
        <v>3.5367222989278901</v>
      </c>
      <c r="P83" s="50">
        <v>2.3646641848247999E-2</v>
      </c>
      <c r="Q83" s="77">
        <v>-0.174061943629781</v>
      </c>
      <c r="S83" s="61"/>
      <c r="Y83" s="63">
        <v>18290.473889426299</v>
      </c>
      <c r="Z83">
        <v>701.84091104983497</v>
      </c>
      <c r="AA83">
        <v>18501.4063516649</v>
      </c>
      <c r="AB83">
        <v>704.87039133363498</v>
      </c>
      <c r="AC83">
        <v>10.8526313283944</v>
      </c>
      <c r="AD83">
        <v>1.4265614106406499</v>
      </c>
      <c r="AE83">
        <v>239873.898061838</v>
      </c>
      <c r="AF83">
        <v>14136.4903243561</v>
      </c>
      <c r="AG83">
        <v>1.5277210700148E-2</v>
      </c>
      <c r="AH83">
        <v>4.1959556370570004E-3</v>
      </c>
      <c r="AI83">
        <v>551.84108384368994</v>
      </c>
      <c r="AJ83">
        <v>21.4169569626923</v>
      </c>
      <c r="AK83">
        <v>1066.7613389394101</v>
      </c>
      <c r="AL83">
        <v>106.12554336398</v>
      </c>
      <c r="AM83">
        <v>0.47867303468613398</v>
      </c>
      <c r="AN83">
        <v>4.6616456171352003E-2</v>
      </c>
      <c r="AO83">
        <v>3.6133751781883001E-2</v>
      </c>
      <c r="AP83">
        <v>1.1228671595243E-2</v>
      </c>
      <c r="AQ83">
        <v>0.162070346358197</v>
      </c>
      <c r="AR83">
        <v>2.5788904628220002E-2</v>
      </c>
      <c r="AS83">
        <v>53.590129089130699</v>
      </c>
      <c r="AT83">
        <v>1.7648478928192499</v>
      </c>
      <c r="AU83">
        <v>8.60435223738099</v>
      </c>
      <c r="AV83">
        <v>0.28242063812093099</v>
      </c>
      <c r="AW83">
        <v>30.504660891269801</v>
      </c>
      <c r="AX83" s="64">
        <v>2.9493133397034001</v>
      </c>
    </row>
    <row r="84" spans="1:50" s="56" customFormat="1" x14ac:dyDescent="0.25">
      <c r="A84" s="56" t="s">
        <v>417</v>
      </c>
      <c r="B84" s="56">
        <v>699.57848110094403</v>
      </c>
      <c r="C84" s="56">
        <v>2963.3512555234702</v>
      </c>
      <c r="D84" s="83">
        <v>2.0208617979627999</v>
      </c>
      <c r="E84" s="56">
        <v>0.19396995155987101</v>
      </c>
      <c r="F84" s="107">
        <f t="shared" si="4"/>
        <v>2.1041734689202678</v>
      </c>
      <c r="G84" s="107">
        <f t="shared" si="5"/>
        <v>0.19396995155987101</v>
      </c>
      <c r="H84" s="59">
        <v>0.35294173175294002</v>
      </c>
      <c r="I84" s="59">
        <v>2.4111033963259001E-2</v>
      </c>
      <c r="J84" s="116">
        <v>0.71172952022788605</v>
      </c>
      <c r="K84" s="83">
        <v>5.7259655654353896</v>
      </c>
      <c r="L84" s="56">
        <v>0.50666605107903795</v>
      </c>
      <c r="M84" s="112">
        <f t="shared" si="6"/>
        <v>5.9620231521452984</v>
      </c>
      <c r="N84" s="112">
        <f t="shared" si="7"/>
        <v>0.50666605107903795</v>
      </c>
      <c r="O84" s="60">
        <v>2.8252978583991002</v>
      </c>
      <c r="P84" s="60">
        <v>0.16959373230347999</v>
      </c>
      <c r="Q84" s="106">
        <v>0.17069338096276099</v>
      </c>
      <c r="S84" s="62" t="s">
        <v>337</v>
      </c>
      <c r="Y84" s="83">
        <v>18144.451371465599</v>
      </c>
      <c r="Z84" s="56">
        <v>711.89033177648298</v>
      </c>
      <c r="AA84" s="56">
        <v>18723.027733061699</v>
      </c>
      <c r="AB84" s="56">
        <v>698.51712161903799</v>
      </c>
      <c r="AC84" s="56">
        <v>10.649763935133899</v>
      </c>
      <c r="AD84" s="56">
        <v>1.47896912487404</v>
      </c>
      <c r="AE84" s="56">
        <v>237404.034890818</v>
      </c>
      <c r="AF84" s="56">
        <v>13978.0308774277</v>
      </c>
      <c r="AG84" s="56">
        <v>1.2275183726637001E-2</v>
      </c>
      <c r="AH84" s="56">
        <v>3.774920020712E-3</v>
      </c>
      <c r="AI84" s="56">
        <v>550.92424955410502</v>
      </c>
      <c r="AJ84" s="56">
        <v>21.513698879585998</v>
      </c>
      <c r="AK84" s="56">
        <v>13.299012599576001</v>
      </c>
      <c r="AL84" s="56">
        <v>2.8266802046953301</v>
      </c>
      <c r="AM84" s="56">
        <v>0.18154461112850201</v>
      </c>
      <c r="AN84" s="56">
        <v>2.7989816178613E-2</v>
      </c>
      <c r="AO84" s="56">
        <v>4.1737062132350997E-2</v>
      </c>
      <c r="AP84" s="56">
        <v>1.2137271045201001E-2</v>
      </c>
      <c r="AQ84" s="56">
        <v>0.132764340879373</v>
      </c>
      <c r="AR84" s="56">
        <v>2.3380913419545998E-2</v>
      </c>
      <c r="AS84" s="56">
        <v>44.012577531781197</v>
      </c>
      <c r="AT84" s="56">
        <v>1.4636274671674301</v>
      </c>
      <c r="AU84" s="56">
        <v>7.0801886838749599</v>
      </c>
      <c r="AV84" s="56">
        <v>0.22728641396305599</v>
      </c>
      <c r="AW84" s="56">
        <v>0.47283761581470801</v>
      </c>
      <c r="AX84" s="84">
        <v>4.8099611409759997E-2</v>
      </c>
    </row>
    <row r="85" spans="1:50" s="56" customFormat="1" x14ac:dyDescent="0.25">
      <c r="A85" s="56" t="s">
        <v>418</v>
      </c>
      <c r="B85" s="56">
        <v>3253.1082718668399</v>
      </c>
      <c r="C85" s="56">
        <v>17061.948325925001</v>
      </c>
      <c r="D85" s="171">
        <v>0.32929259273032802</v>
      </c>
      <c r="E85" s="173">
        <v>8.9732359484447993E-2</v>
      </c>
      <c r="F85" s="174">
        <f t="shared" si="4"/>
        <v>0.3428679476417506</v>
      </c>
      <c r="G85" s="174">
        <f t="shared" si="5"/>
        <v>8.9732359484447993E-2</v>
      </c>
      <c r="H85" s="175">
        <v>0.286974480662889</v>
      </c>
      <c r="I85" s="175">
        <v>5.1963482836131003E-2</v>
      </c>
      <c r="J85" s="176">
        <v>0.66448907843898719</v>
      </c>
      <c r="K85" s="171">
        <v>1.1468583536530801</v>
      </c>
      <c r="L85" s="173">
        <v>0.23702825031549399</v>
      </c>
      <c r="M85" s="177">
        <f t="shared" si="6"/>
        <v>1.1941385218915455</v>
      </c>
      <c r="N85" s="177">
        <f t="shared" si="7"/>
        <v>0.23702825031549399</v>
      </c>
      <c r="O85" s="178">
        <v>3.4810603125472199</v>
      </c>
      <c r="P85" s="178">
        <v>0.42442553640441499</v>
      </c>
      <c r="Q85" s="179">
        <v>-0.93691784264993405</v>
      </c>
      <c r="S85" s="62" t="s">
        <v>337</v>
      </c>
      <c r="Y85" s="171">
        <v>18202.1000622145</v>
      </c>
      <c r="Z85" s="173">
        <v>543.81643682670995</v>
      </c>
      <c r="AA85" s="173">
        <v>18572.0011479231</v>
      </c>
      <c r="AB85" s="173">
        <v>618.89428720599403</v>
      </c>
      <c r="AC85" s="173">
        <v>9.2519900313259598</v>
      </c>
      <c r="AD85" s="173">
        <v>1.3045838140713599</v>
      </c>
      <c r="AE85" s="173">
        <v>236963.49256133701</v>
      </c>
      <c r="AF85" s="173">
        <v>13671.802766348101</v>
      </c>
      <c r="AG85" s="173">
        <v>2.63891310183589</v>
      </c>
      <c r="AH85" s="173">
        <v>0.64367000062901802</v>
      </c>
      <c r="AI85" s="173">
        <v>526.934427692751</v>
      </c>
      <c r="AJ85" s="173">
        <v>17.518244803819901</v>
      </c>
      <c r="AK85" s="173">
        <v>101.37397578360201</v>
      </c>
      <c r="AL85" s="173">
        <v>3.76546888284201</v>
      </c>
      <c r="AM85" s="173">
        <v>184.31106178686301</v>
      </c>
      <c r="AN85" s="173">
        <v>41.1273468832647</v>
      </c>
      <c r="AO85" s="173">
        <v>77.770010210291503</v>
      </c>
      <c r="AP85" s="173">
        <v>17.1096971464105</v>
      </c>
      <c r="AQ85" s="173">
        <v>14.916653021183301</v>
      </c>
      <c r="AR85" s="173">
        <v>3.1477032007854802</v>
      </c>
      <c r="AS85" s="173">
        <v>44.146690210004898</v>
      </c>
      <c r="AT85" s="173">
        <v>1.3224602770682199</v>
      </c>
      <c r="AU85" s="173">
        <v>7.1500846824664004</v>
      </c>
      <c r="AV85" s="173">
        <v>0.21422009412293599</v>
      </c>
      <c r="AW85" s="173">
        <v>2.9677494365971699</v>
      </c>
      <c r="AX85" s="180">
        <v>1.3638696355841899</v>
      </c>
    </row>
  </sheetData>
  <mergeCells count="12">
    <mergeCell ref="Y2:AN2"/>
    <mergeCell ref="T3:U3"/>
    <mergeCell ref="D1:S1"/>
    <mergeCell ref="T1:X1"/>
    <mergeCell ref="D2:I2"/>
    <mergeCell ref="K2:Q2"/>
    <mergeCell ref="R2:X2"/>
    <mergeCell ref="D3:E3"/>
    <mergeCell ref="F3:G3"/>
    <mergeCell ref="K3:L3"/>
    <mergeCell ref="M3:N3"/>
    <mergeCell ref="R3:S3"/>
  </mergeCells>
  <conditionalFormatting sqref="H1:H2 H4:H9">
    <cfRule type="cellIs" dxfId="2" priority="2" operator="greaterThan">
      <formula>40</formula>
    </cfRule>
  </conditionalFormatting>
  <conditionalFormatting sqref="AM1:AM1048576">
    <cfRule type="cellIs" dxfId="1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31" workbookViewId="0">
      <selection activeCell="R34" sqref="R34:R46"/>
    </sheetView>
  </sheetViews>
  <sheetFormatPr defaultRowHeight="15" x14ac:dyDescent="0.25"/>
  <cols>
    <col min="1" max="1" width="18.7109375" bestFit="1" customWidth="1"/>
    <col min="7" max="7" width="9.140625" style="87"/>
  </cols>
  <sheetData>
    <row r="1" spans="1:25" ht="15.75" thickBot="1" x14ac:dyDescent="0.3">
      <c r="A1" s="5" t="s">
        <v>69</v>
      </c>
      <c r="B1" s="6">
        <v>1071</v>
      </c>
      <c r="C1" s="7">
        <v>15</v>
      </c>
      <c r="D1" s="191" t="s">
        <v>70</v>
      </c>
      <c r="E1" s="191"/>
      <c r="F1" s="191"/>
      <c r="G1" s="191"/>
      <c r="H1" s="191"/>
      <c r="I1" s="191"/>
      <c r="J1" s="1"/>
      <c r="K1" s="191" t="s">
        <v>71</v>
      </c>
      <c r="L1" s="191"/>
      <c r="M1" s="191"/>
      <c r="N1" s="191"/>
      <c r="O1" s="191"/>
      <c r="P1" s="191"/>
      <c r="Q1" s="191"/>
    </row>
    <row r="2" spans="1:25" ht="15.75" thickBot="1" x14ac:dyDescent="0.3">
      <c r="A2" s="8" t="s">
        <v>74</v>
      </c>
      <c r="B2" s="9">
        <v>1029</v>
      </c>
      <c r="C2" s="10"/>
      <c r="D2" s="191" t="s">
        <v>75</v>
      </c>
      <c r="E2" s="191"/>
      <c r="F2" s="192" t="s">
        <v>76</v>
      </c>
      <c r="G2" s="192"/>
      <c r="H2" s="53"/>
      <c r="I2" s="53"/>
      <c r="J2" s="54"/>
      <c r="K2" s="191" t="s">
        <v>75</v>
      </c>
      <c r="L2" s="191"/>
      <c r="M2" s="193" t="s">
        <v>76</v>
      </c>
      <c r="N2" s="193"/>
      <c r="O2" s="51"/>
      <c r="P2" s="51"/>
      <c r="Q2" s="55"/>
    </row>
    <row r="3" spans="1:25" ht="17.25" x14ac:dyDescent="0.25">
      <c r="A3" s="14" t="s">
        <v>0</v>
      </c>
      <c r="B3" s="15" t="s">
        <v>77</v>
      </c>
      <c r="C3" s="16" t="s">
        <v>78</v>
      </c>
      <c r="D3" s="15" t="s">
        <v>79</v>
      </c>
      <c r="E3" s="15" t="s">
        <v>80</v>
      </c>
      <c r="F3" s="17" t="s">
        <v>81</v>
      </c>
      <c r="G3" s="86" t="s">
        <v>80</v>
      </c>
      <c r="H3" s="18" t="s">
        <v>82</v>
      </c>
      <c r="I3" s="18" t="s">
        <v>80</v>
      </c>
      <c r="J3" s="19" t="s">
        <v>83</v>
      </c>
      <c r="K3" s="15" t="s">
        <v>84</v>
      </c>
      <c r="L3" s="20" t="s">
        <v>80</v>
      </c>
      <c r="M3" s="21" t="s">
        <v>85</v>
      </c>
      <c r="N3" s="21" t="s">
        <v>80</v>
      </c>
      <c r="O3" s="22" t="s">
        <v>86</v>
      </c>
      <c r="P3" s="23" t="s">
        <v>80</v>
      </c>
      <c r="Q3" s="24" t="s">
        <v>83</v>
      </c>
    </row>
    <row r="4" spans="1:25" x14ac:dyDescent="0.25">
      <c r="A4" t="s">
        <v>37</v>
      </c>
      <c r="B4">
        <v>687.41867358112802</v>
      </c>
      <c r="C4">
        <v>128.438938823857</v>
      </c>
      <c r="D4" s="67">
        <v>385.357837250118</v>
      </c>
      <c r="E4" s="68">
        <v>31.0751394868674</v>
      </c>
      <c r="F4" s="69">
        <f>IF(ISNUMBER(D4),(D4*(EXP(B$1*0.00001867)-1)/(EXP(B$2*0.00001867)-1)),"&lt; DL")</f>
        <v>401.24452745833895</v>
      </c>
      <c r="G4" s="31">
        <f>E4/D4*F4</f>
        <v>32.356237382080806</v>
      </c>
      <c r="H4" s="70">
        <v>8.028631743099</v>
      </c>
      <c r="I4" s="70">
        <v>0.64907549821900701</v>
      </c>
      <c r="J4" s="71">
        <f t="shared" ref="J4:J33" si="0">IF((E5/D5)/(I4/H4)&lt;1,(E5/D5)/(I4/H4),(I4/H4)/(E5/D5))</f>
        <v>0.44324659170554159</v>
      </c>
      <c r="K4" s="67">
        <v>47.816614483284098</v>
      </c>
      <c r="L4" s="68">
        <v>1.17707701588356</v>
      </c>
      <c r="M4" s="74">
        <f>IF(ISNUMBER(K4),(K4*(EXP(B$1*0.00001867)-1)/(EXP(B$2*0.00001867)-1)),"&lt; DL")</f>
        <v>49.78789329915729</v>
      </c>
      <c r="N4" s="32">
        <f>L4/K4*M4</f>
        <v>1.2256029730458691</v>
      </c>
      <c r="O4" s="104">
        <v>0.124310476001043</v>
      </c>
      <c r="P4" s="104">
        <v>1.0064852272168001E-2</v>
      </c>
      <c r="Q4" s="105">
        <v>-0.13004921288754401</v>
      </c>
      <c r="V4" s="47"/>
    </row>
    <row r="5" spans="1:25" x14ac:dyDescent="0.25">
      <c r="A5" t="s">
        <v>38</v>
      </c>
      <c r="B5">
        <v>389.74775097387698</v>
      </c>
      <c r="C5">
        <v>305.285933765984</v>
      </c>
      <c r="D5" s="63">
        <v>83.060585898451194</v>
      </c>
      <c r="E5">
        <v>2.9764190278881899</v>
      </c>
      <c r="F5" s="31">
        <f t="shared" ref="F5:F33" si="1">IF(ISNUMBER(D5),(D5*(EXP(B$1*0.00001867)-1)/(EXP(B$2*0.00001867)-1)),"&lt; DL")</f>
        <v>86.484826095817567</v>
      </c>
      <c r="G5" s="31">
        <f t="shared" ref="G5:G66" si="2">E5/D5*F5</f>
        <v>3.0991243226950611</v>
      </c>
      <c r="H5" s="52">
        <v>1.9183536240257999</v>
      </c>
      <c r="I5" s="52">
        <v>9.1380796283975996E-2</v>
      </c>
      <c r="J5" s="54">
        <f t="shared" si="0"/>
        <v>0.66948064881001657</v>
      </c>
      <c r="K5" s="63">
        <v>43.164104603206503</v>
      </c>
      <c r="L5">
        <v>1.3800187966572399</v>
      </c>
      <c r="M5" s="32">
        <f>IF(ISNUMBER(K5),(K5*(EXP(B$1*0.00001867)-1)/(EXP(B$2*0.00001867)-1)),"&lt; DL")</f>
        <v>44.943579915917752</v>
      </c>
      <c r="N5" s="32">
        <f t="shared" ref="N5:N66" si="3">L5/K5*M5</f>
        <v>1.4369111937613519</v>
      </c>
      <c r="O5" s="50">
        <v>0.52124508010742299</v>
      </c>
      <c r="P5" s="50">
        <v>2.4862589216989001E-2</v>
      </c>
      <c r="Q5" s="77">
        <v>0.50863151786135297</v>
      </c>
      <c r="T5" s="48"/>
      <c r="U5" s="47"/>
      <c r="W5" s="47"/>
      <c r="Y5" s="47"/>
    </row>
    <row r="6" spans="1:25" x14ac:dyDescent="0.25">
      <c r="A6" t="s">
        <v>39</v>
      </c>
      <c r="B6">
        <v>275.18360447845498</v>
      </c>
      <c r="C6">
        <v>426.60470386257703</v>
      </c>
      <c r="D6" s="63">
        <v>34.538176658461097</v>
      </c>
      <c r="E6">
        <v>1.1014472581145101</v>
      </c>
      <c r="F6" s="31">
        <f t="shared" si="1"/>
        <v>35.962041077166674</v>
      </c>
      <c r="G6" s="31">
        <f t="shared" si="2"/>
        <v>1.1468553170117324</v>
      </c>
      <c r="H6" s="52">
        <v>0.96884464571974005</v>
      </c>
      <c r="I6" s="52">
        <v>5.0193308990382997E-2</v>
      </c>
      <c r="J6" s="54">
        <f t="shared" si="0"/>
        <v>0.63055536440003346</v>
      </c>
      <c r="K6" s="63">
        <v>35.619705051555997</v>
      </c>
      <c r="L6">
        <v>1.35005545668592</v>
      </c>
      <c r="M6" s="32">
        <f>IF(ISNUMBER(K6),(K6*(EXP(B$1*0.00001867)-1)/(EXP(B$2*0.00001867)-1)),"&lt; DL")</f>
        <v>37.088156357750627</v>
      </c>
      <c r="N6" s="32">
        <f t="shared" si="3"/>
        <v>1.4057125907339467</v>
      </c>
      <c r="O6" s="50">
        <v>1.0308440864719901</v>
      </c>
      <c r="P6" s="50">
        <v>5.1194252544948998E-2</v>
      </c>
      <c r="Q6" s="77">
        <v>0.43485000241509902</v>
      </c>
    </row>
    <row r="7" spans="1:25" x14ac:dyDescent="0.25">
      <c r="A7" t="s">
        <v>40</v>
      </c>
      <c r="B7">
        <v>276.56707052546602</v>
      </c>
      <c r="C7">
        <v>368.92372441830298</v>
      </c>
      <c r="D7" s="63">
        <v>42.669735453511699</v>
      </c>
      <c r="E7">
        <v>1.39391040208349</v>
      </c>
      <c r="F7" s="31">
        <f t="shared" si="1"/>
        <v>44.428829996012723</v>
      </c>
      <c r="G7" s="31">
        <f t="shared" si="2"/>
        <v>1.4513754919177573</v>
      </c>
      <c r="H7" s="52">
        <v>1.1305330772854001</v>
      </c>
      <c r="I7" s="52">
        <v>5.5992269630923998E-2</v>
      </c>
      <c r="J7" s="54">
        <f t="shared" si="0"/>
        <v>0.66910326969968392</v>
      </c>
      <c r="K7" s="63">
        <v>37.597622547995698</v>
      </c>
      <c r="L7">
        <v>1.4139408086771801</v>
      </c>
      <c r="M7" s="32">
        <f t="shared" ref="M7:M33" si="4">IF(ISNUMBER(K7),(K7*(EXP(B$1*0.00001867)-1)/(EXP(B$2*0.00001867)-1)),"&lt; DL")</f>
        <v>39.147615111395801</v>
      </c>
      <c r="N7" s="32">
        <f t="shared" si="3"/>
        <v>1.472231668311718</v>
      </c>
      <c r="O7" s="50">
        <v>0.88673661043330498</v>
      </c>
      <c r="P7" s="50">
        <v>4.3994994964205003E-2</v>
      </c>
      <c r="Q7" s="77">
        <v>0.40507347972487501</v>
      </c>
    </row>
    <row r="8" spans="1:25" x14ac:dyDescent="0.25">
      <c r="A8" t="s">
        <v>41</v>
      </c>
      <c r="B8">
        <v>682.85559912584097</v>
      </c>
      <c r="C8">
        <v>414.04769669561102</v>
      </c>
      <c r="D8" s="63">
        <v>108.57681111048301</v>
      </c>
      <c r="E8">
        <v>3.5981149421665699</v>
      </c>
      <c r="F8" s="31">
        <f t="shared" si="1"/>
        <v>113.0529784416516</v>
      </c>
      <c r="G8" s="31">
        <f t="shared" si="2"/>
        <v>3.7464501565939585</v>
      </c>
      <c r="H8" s="52">
        <v>2.4854843534044999</v>
      </c>
      <c r="I8" s="52">
        <v>0.10636475031466</v>
      </c>
      <c r="J8" s="54">
        <f t="shared" si="0"/>
        <v>0.95425419132527622</v>
      </c>
      <c r="K8" s="63">
        <v>43.625286741596703</v>
      </c>
      <c r="L8">
        <v>1.05816665007168</v>
      </c>
      <c r="M8" s="32">
        <f t="shared" si="4"/>
        <v>45.423774662989928</v>
      </c>
      <c r="N8" s="32">
        <f t="shared" si="3"/>
        <v>1.1017904307071535</v>
      </c>
      <c r="O8" s="50">
        <v>0.40216948611069098</v>
      </c>
      <c r="P8" s="50">
        <v>1.8988267376132999E-2</v>
      </c>
      <c r="Q8" s="77">
        <v>0.26554928368709602</v>
      </c>
    </row>
    <row r="9" spans="1:25" x14ac:dyDescent="0.25">
      <c r="A9" t="s">
        <v>42</v>
      </c>
      <c r="B9">
        <v>419.12415563360599</v>
      </c>
      <c r="C9">
        <v>242.125122957385</v>
      </c>
      <c r="D9" s="63">
        <v>118.64062462084399</v>
      </c>
      <c r="E9">
        <v>4.8448930227952696</v>
      </c>
      <c r="F9" s="31">
        <f t="shared" si="1"/>
        <v>123.53168084772913</v>
      </c>
      <c r="G9" s="31">
        <f t="shared" si="2"/>
        <v>5.0446276774590135</v>
      </c>
      <c r="H9" s="52">
        <v>2.5964042552478199</v>
      </c>
      <c r="I9" s="52">
        <v>0.13633479421609601</v>
      </c>
      <c r="J9" s="54">
        <f t="shared" si="0"/>
        <v>0.34254976375804913</v>
      </c>
      <c r="K9" s="63">
        <v>45.543046394669403</v>
      </c>
      <c r="L9">
        <v>1.3984831296836899</v>
      </c>
      <c r="M9" s="32">
        <f t="shared" si="4"/>
        <v>47.420595517255791</v>
      </c>
      <c r="N9" s="32">
        <f t="shared" si="3"/>
        <v>1.4561367339317537</v>
      </c>
      <c r="O9" s="50">
        <v>0.38481812792799203</v>
      </c>
      <c r="P9" s="50">
        <v>1.9386354249421998E-2</v>
      </c>
      <c r="Q9" s="77">
        <v>0.43486456470607199</v>
      </c>
    </row>
    <row r="10" spans="1:25" x14ac:dyDescent="0.25">
      <c r="A10" t="s">
        <v>43</v>
      </c>
      <c r="B10">
        <v>348.96573247082199</v>
      </c>
      <c r="C10">
        <v>54.918786492555398</v>
      </c>
      <c r="D10" s="63">
        <v>450.12609429190502</v>
      </c>
      <c r="E10">
        <v>68.999336183269094</v>
      </c>
      <c r="F10" s="31">
        <f t="shared" si="1"/>
        <v>468.68290856531127</v>
      </c>
      <c r="G10" s="31">
        <f t="shared" si="2"/>
        <v>71.843889926716159</v>
      </c>
      <c r="H10" s="52">
        <v>9.5130757625428206</v>
      </c>
      <c r="I10" s="52">
        <v>1.41035873069926</v>
      </c>
      <c r="J10" s="54">
        <f t="shared" si="0"/>
        <v>0.19864448666236162</v>
      </c>
      <c r="K10" s="63">
        <v>47.824742234676201</v>
      </c>
      <c r="L10">
        <v>2.3630688504080499</v>
      </c>
      <c r="M10" s="32">
        <f t="shared" si="4"/>
        <v>49.796356123709906</v>
      </c>
      <c r="N10" s="32">
        <f t="shared" si="3"/>
        <v>2.4604882853805461</v>
      </c>
      <c r="O10" s="50">
        <v>0.103620950133105</v>
      </c>
      <c r="P10" s="50">
        <v>1.9349886064767001E-2</v>
      </c>
      <c r="Q10" s="77">
        <v>2.6645324703179998E-2</v>
      </c>
    </row>
    <row r="11" spans="1:25" x14ac:dyDescent="0.25">
      <c r="A11" t="s">
        <v>44</v>
      </c>
      <c r="B11">
        <v>654.70806873733704</v>
      </c>
      <c r="C11">
        <v>974.75560474440101</v>
      </c>
      <c r="D11" s="63">
        <v>37.180233410562501</v>
      </c>
      <c r="E11">
        <v>1.0949575021129601</v>
      </c>
      <c r="F11" s="31">
        <f t="shared" si="1"/>
        <v>38.713018767356928</v>
      </c>
      <c r="G11" s="31">
        <f t="shared" si="2"/>
        <v>1.1400980155416398</v>
      </c>
      <c r="H11" s="52">
        <v>1.01164658500083</v>
      </c>
      <c r="I11" s="52">
        <v>3.5759726684511002E-2</v>
      </c>
      <c r="J11" s="54">
        <f t="shared" si="0"/>
        <v>0.92448803072202979</v>
      </c>
      <c r="K11" s="63">
        <v>36.611309324268298</v>
      </c>
      <c r="L11">
        <v>0.90827767616889798</v>
      </c>
      <c r="M11" s="32">
        <f t="shared" si="4"/>
        <v>38.120640322964164</v>
      </c>
      <c r="N11" s="32">
        <f t="shared" si="3"/>
        <v>0.94572216196761949</v>
      </c>
      <c r="O11" s="50">
        <v>0.98928068207320496</v>
      </c>
      <c r="P11" s="50">
        <v>3.4410967906604001E-2</v>
      </c>
      <c r="Q11" s="77">
        <v>0.26729675603159098</v>
      </c>
    </row>
    <row r="12" spans="1:25" x14ac:dyDescent="0.25">
      <c r="A12" t="s">
        <v>45</v>
      </c>
      <c r="B12">
        <v>351.03077252818201</v>
      </c>
      <c r="C12">
        <v>1093.39406464124</v>
      </c>
      <c r="D12" s="63">
        <v>9.9137116296624903</v>
      </c>
      <c r="E12">
        <v>0.32396861980740999</v>
      </c>
      <c r="F12" s="31">
        <f t="shared" si="1"/>
        <v>10.322412453286486</v>
      </c>
      <c r="G12" s="31">
        <f t="shared" si="2"/>
        <v>0.33732448960570521</v>
      </c>
      <c r="H12" s="52">
        <v>0.48469699429191998</v>
      </c>
      <c r="I12" s="52">
        <v>2.1178597713067002E-2</v>
      </c>
      <c r="J12" s="54">
        <f t="shared" si="0"/>
        <v>0.87034300760678951</v>
      </c>
      <c r="K12" s="63">
        <v>20.351249004923702</v>
      </c>
      <c r="L12">
        <v>0.77709021300878101</v>
      </c>
      <c r="M12" s="32">
        <f t="shared" si="4"/>
        <v>21.190245794501745</v>
      </c>
      <c r="N12" s="32">
        <f t="shared" si="3"/>
        <v>0.80912638895892286</v>
      </c>
      <c r="O12" s="50">
        <v>2.0613897384602899</v>
      </c>
      <c r="P12" s="50">
        <v>9.0853328363163996E-2</v>
      </c>
      <c r="Q12" s="77">
        <v>0.22775237839828599</v>
      </c>
    </row>
    <row r="13" spans="1:25" s="56" customFormat="1" x14ac:dyDescent="0.25">
      <c r="A13" s="56" t="s">
        <v>46</v>
      </c>
      <c r="B13" s="56">
        <v>1483.7917102280201</v>
      </c>
      <c r="C13" s="56">
        <v>272.012188103065</v>
      </c>
      <c r="D13" s="83">
        <v>371.53891101691403</v>
      </c>
      <c r="E13" s="56">
        <v>14.1293317670952</v>
      </c>
      <c r="F13" s="57">
        <f t="shared" si="1"/>
        <v>386.85590475381429</v>
      </c>
      <c r="G13" s="31">
        <f t="shared" si="2"/>
        <v>14.711824958967989</v>
      </c>
      <c r="H13" s="59">
        <v>8.2047568294965103</v>
      </c>
      <c r="I13" s="59">
        <v>0.33905307358928199</v>
      </c>
      <c r="J13" s="108">
        <f t="shared" si="0"/>
        <v>0.92928320785203855</v>
      </c>
      <c r="K13" s="83">
        <v>45.144951349949501</v>
      </c>
      <c r="L13" s="56">
        <v>0.75717700461272996</v>
      </c>
      <c r="M13" s="58">
        <f t="shared" si="4"/>
        <v>47.006088680592008</v>
      </c>
      <c r="N13" s="32">
        <f t="shared" si="3"/>
        <v>0.78839224235360306</v>
      </c>
      <c r="O13" s="60">
        <v>0.12145869170541</v>
      </c>
      <c r="P13" s="60">
        <v>5.5490292118440003E-3</v>
      </c>
      <c r="Q13" s="106">
        <v>0.19784334484499699</v>
      </c>
      <c r="R13" s="56" t="s">
        <v>337</v>
      </c>
      <c r="S13" s="56" t="s">
        <v>1544</v>
      </c>
    </row>
    <row r="14" spans="1:25" s="56" customFormat="1" x14ac:dyDescent="0.25">
      <c r="A14" s="56" t="s">
        <v>47</v>
      </c>
      <c r="B14" s="56">
        <v>2426.70517373743</v>
      </c>
      <c r="C14" s="56">
        <v>303.15486858380399</v>
      </c>
      <c r="D14" s="83">
        <v>543.070685548151</v>
      </c>
      <c r="E14" s="56">
        <v>20.854818847796601</v>
      </c>
      <c r="F14" s="57">
        <f t="shared" si="1"/>
        <v>565.45921617733313</v>
      </c>
      <c r="G14" s="31">
        <f t="shared" si="2"/>
        <v>21.714575713643008</v>
      </c>
      <c r="H14" s="59">
        <v>12.013604986782401</v>
      </c>
      <c r="I14" s="59">
        <v>0.48912004928451602</v>
      </c>
      <c r="J14" s="108">
        <f t="shared" si="0"/>
        <v>0.96912145223239077</v>
      </c>
      <c r="K14" s="83">
        <v>45.028101304259998</v>
      </c>
      <c r="L14" s="56">
        <v>0.64216979912009398</v>
      </c>
      <c r="M14" s="58">
        <f t="shared" si="4"/>
        <v>46.884421396748138</v>
      </c>
      <c r="N14" s="32">
        <f t="shared" si="3"/>
        <v>0.6686437712922878</v>
      </c>
      <c r="O14" s="60">
        <v>8.2825311321942999E-2</v>
      </c>
      <c r="P14" s="60">
        <v>3.680266839027E-3</v>
      </c>
      <c r="Q14" s="106">
        <v>0.173095429313668</v>
      </c>
      <c r="R14" s="56" t="s">
        <v>337</v>
      </c>
      <c r="S14" s="56" t="s">
        <v>1544</v>
      </c>
    </row>
    <row r="15" spans="1:25" x14ac:dyDescent="0.25">
      <c r="A15" t="s">
        <v>48</v>
      </c>
      <c r="B15">
        <v>296.74949269994403</v>
      </c>
      <c r="C15">
        <v>251.99692260928899</v>
      </c>
      <c r="D15" s="63">
        <v>75.516944464172298</v>
      </c>
      <c r="E15">
        <v>2.9796464342766198</v>
      </c>
      <c r="F15" s="31">
        <f t="shared" si="1"/>
        <v>78.630191909027175</v>
      </c>
      <c r="G15" s="31">
        <f t="shared" si="2"/>
        <v>3.1024847815363352</v>
      </c>
      <c r="H15" s="52">
        <v>1.7627686151861699</v>
      </c>
      <c r="I15" s="52">
        <v>9.4056398147544004E-2</v>
      </c>
      <c r="J15" s="54">
        <f t="shared" si="0"/>
        <v>0.9939379085663913</v>
      </c>
      <c r="K15" s="63">
        <v>42.704057997204401</v>
      </c>
      <c r="L15">
        <v>1.5563177650342499</v>
      </c>
      <c r="M15" s="32">
        <f t="shared" si="4"/>
        <v>44.464567514479775</v>
      </c>
      <c r="N15" s="32">
        <f t="shared" si="3"/>
        <v>1.6204782304735508</v>
      </c>
      <c r="O15" s="50">
        <v>0.56597980748117604</v>
      </c>
      <c r="P15" s="50">
        <v>3.0224837379646999E-2</v>
      </c>
      <c r="Q15" s="77">
        <v>0.46745033115236201</v>
      </c>
    </row>
    <row r="16" spans="1:25" x14ac:dyDescent="0.25">
      <c r="A16" t="s">
        <v>49</v>
      </c>
      <c r="B16">
        <v>588.36803035376499</v>
      </c>
      <c r="C16">
        <v>269.56448482000002</v>
      </c>
      <c r="D16" s="63">
        <v>147.54743407127799</v>
      </c>
      <c r="E16">
        <v>7.9207342139172496</v>
      </c>
      <c r="F16" s="31">
        <f t="shared" si="1"/>
        <v>153.63019702436901</v>
      </c>
      <c r="G16" s="31">
        <f t="shared" si="2"/>
        <v>8.2472729229158848</v>
      </c>
      <c r="H16" s="52">
        <v>3.26369995444698</v>
      </c>
      <c r="I16" s="52">
        <v>0.18601249727869701</v>
      </c>
      <c r="J16" s="54">
        <f t="shared" si="0"/>
        <v>0.58775448804726704</v>
      </c>
      <c r="K16" s="63">
        <v>45.361325116650903</v>
      </c>
      <c r="L16">
        <v>1.4249203333992999</v>
      </c>
      <c r="M16" s="32">
        <f t="shared" si="4"/>
        <v>47.231382631777784</v>
      </c>
      <c r="N16" s="32">
        <f t="shared" si="3"/>
        <v>1.4836638328689027</v>
      </c>
      <c r="O16" s="50">
        <v>0.30392391134292301</v>
      </c>
      <c r="P16" s="50">
        <v>1.8552188041712998E-2</v>
      </c>
      <c r="Q16" s="77">
        <v>0.27898143141992998</v>
      </c>
    </row>
    <row r="17" spans="1:19" x14ac:dyDescent="0.25">
      <c r="A17" t="s">
        <v>50</v>
      </c>
      <c r="B17">
        <v>291.476668196324</v>
      </c>
      <c r="C17">
        <v>351.21772584209299</v>
      </c>
      <c r="D17" s="63">
        <v>46.698869891985403</v>
      </c>
      <c r="E17">
        <v>1.5643510671866501</v>
      </c>
      <c r="F17" s="31">
        <f t="shared" si="1"/>
        <v>48.624068778148093</v>
      </c>
      <c r="G17" s="31">
        <f t="shared" si="2"/>
        <v>1.6288427120397522</v>
      </c>
      <c r="H17" s="52">
        <v>1.25062714529831</v>
      </c>
      <c r="I17" s="52">
        <v>6.1873842740940002E-2</v>
      </c>
      <c r="J17" s="54">
        <f t="shared" si="0"/>
        <v>0.64929100752592395</v>
      </c>
      <c r="K17" s="63">
        <v>37.241501143917901</v>
      </c>
      <c r="L17">
        <v>1.3716654388840399</v>
      </c>
      <c r="M17" s="32">
        <f t="shared" si="4"/>
        <v>38.776812312841969</v>
      </c>
      <c r="N17" s="32">
        <f t="shared" si="3"/>
        <v>1.4282134620211182</v>
      </c>
      <c r="O17" s="50">
        <v>0.79667682579330701</v>
      </c>
      <c r="P17" s="50">
        <v>3.9351926687618999E-2</v>
      </c>
      <c r="Q17" s="77">
        <v>0.38950113941636999</v>
      </c>
    </row>
    <row r="18" spans="1:19" x14ac:dyDescent="0.25">
      <c r="A18" t="s">
        <v>51</v>
      </c>
      <c r="B18">
        <v>220.08704926589201</v>
      </c>
      <c r="C18">
        <v>382.28918484580299</v>
      </c>
      <c r="D18" s="63">
        <v>29.4198665845243</v>
      </c>
      <c r="E18">
        <v>0.94505987668180402</v>
      </c>
      <c r="F18" s="31">
        <f t="shared" si="1"/>
        <v>30.632724508293915</v>
      </c>
      <c r="G18" s="31">
        <f t="shared" si="2"/>
        <v>0.98402073860743922</v>
      </c>
      <c r="H18" s="52">
        <v>0.86688468770998395</v>
      </c>
      <c r="I18" s="52">
        <v>4.5760237570849002E-2</v>
      </c>
      <c r="J18" s="54">
        <f t="shared" si="0"/>
        <v>0.68582323108944565</v>
      </c>
      <c r="K18" s="63">
        <v>33.828673442699703</v>
      </c>
      <c r="L18">
        <v>1.42871482057585</v>
      </c>
      <c r="M18" s="32">
        <f t="shared" si="4"/>
        <v>35.223288014377466</v>
      </c>
      <c r="N18" s="32">
        <f t="shared" si="3"/>
        <v>1.48761475086493</v>
      </c>
      <c r="O18" s="50">
        <v>1.14995812228966</v>
      </c>
      <c r="P18" s="50">
        <v>6.0656890018767E-2</v>
      </c>
      <c r="Q18" s="77">
        <v>0.458969227361334</v>
      </c>
    </row>
    <row r="19" spans="1:19" s="56" customFormat="1" x14ac:dyDescent="0.25">
      <c r="A19" s="56" t="s">
        <v>52</v>
      </c>
      <c r="B19" s="56">
        <v>1327.4236560275001</v>
      </c>
      <c r="C19" s="56">
        <v>302.88423037242802</v>
      </c>
      <c r="D19" s="83">
        <v>306.55370725392697</v>
      </c>
      <c r="E19" s="56">
        <v>11.098025113653399</v>
      </c>
      <c r="F19" s="57">
        <f t="shared" si="1"/>
        <v>319.19163312064245</v>
      </c>
      <c r="G19" s="31">
        <f t="shared" si="2"/>
        <v>11.555550223722024</v>
      </c>
      <c r="H19" s="59">
        <v>6.6015314998478498</v>
      </c>
      <c r="I19" s="59">
        <v>0.27353153079199</v>
      </c>
      <c r="J19" s="108">
        <f t="shared" si="0"/>
        <v>0.92233749141601484</v>
      </c>
      <c r="K19" s="83">
        <v>46.2222525500841</v>
      </c>
      <c r="L19" s="56">
        <v>0.83393805519312802</v>
      </c>
      <c r="M19" s="58">
        <f t="shared" si="4"/>
        <v>48.127802498748373</v>
      </c>
      <c r="N19" s="32">
        <f t="shared" si="3"/>
        <v>0.86831782966518711</v>
      </c>
      <c r="O19" s="60">
        <v>0.15107516650240099</v>
      </c>
      <c r="P19" s="60">
        <v>6.9391342747039996E-3</v>
      </c>
      <c r="Q19" s="106">
        <v>0.48874279934960302</v>
      </c>
      <c r="R19" s="56" t="s">
        <v>337</v>
      </c>
      <c r="S19" s="56" t="s">
        <v>1544</v>
      </c>
    </row>
    <row r="20" spans="1:19" x14ac:dyDescent="0.25">
      <c r="A20" t="s">
        <v>53</v>
      </c>
      <c r="B20">
        <v>230.84899010607899</v>
      </c>
      <c r="C20">
        <v>341.76568795428398</v>
      </c>
      <c r="D20" s="63">
        <v>34.318326906456598</v>
      </c>
      <c r="E20">
        <v>1.5416966923428199</v>
      </c>
      <c r="F20" s="31">
        <f t="shared" si="1"/>
        <v>35.733127840357064</v>
      </c>
      <c r="G20" s="31">
        <f t="shared" si="2"/>
        <v>1.6052543921707658</v>
      </c>
      <c r="H20" s="52">
        <v>1.01762629858722</v>
      </c>
      <c r="I20" s="52">
        <v>5.9340783596962002E-2</v>
      </c>
      <c r="J20" s="54">
        <f t="shared" si="0"/>
        <v>0.56326174036811616</v>
      </c>
      <c r="K20" s="63">
        <v>33.543040265639199</v>
      </c>
      <c r="L20">
        <v>1.3843284595616601</v>
      </c>
      <c r="M20" s="32">
        <f t="shared" si="4"/>
        <v>34.925879377319752</v>
      </c>
      <c r="N20" s="32">
        <f t="shared" si="3"/>
        <v>1.441398526023564</v>
      </c>
      <c r="O20" s="50">
        <v>0.98149993967806803</v>
      </c>
      <c r="P20" s="50">
        <v>5.4928844703308999E-2</v>
      </c>
      <c r="Q20" s="77">
        <v>0.152609575369656</v>
      </c>
    </row>
    <row r="21" spans="1:19" x14ac:dyDescent="0.25">
      <c r="A21" t="s">
        <v>54</v>
      </c>
      <c r="B21">
        <v>403.30805313551002</v>
      </c>
      <c r="C21">
        <v>365.34187290969902</v>
      </c>
      <c r="D21" s="63">
        <v>66.912663865262104</v>
      </c>
      <c r="E21">
        <v>2.1977765116074202</v>
      </c>
      <c r="F21" s="31">
        <f t="shared" si="1"/>
        <v>69.671192845546685</v>
      </c>
      <c r="G21" s="31">
        <f t="shared" si="2"/>
        <v>2.2883816354994502</v>
      </c>
      <c r="H21" s="52">
        <v>1.65215297498322</v>
      </c>
      <c r="I21" s="52">
        <v>7.4360198687392007E-2</v>
      </c>
      <c r="J21" s="54">
        <f t="shared" si="0"/>
        <v>0.71125098448794555</v>
      </c>
      <c r="K21" s="63">
        <v>40.444750401749602</v>
      </c>
      <c r="L21">
        <v>1.27049319051788</v>
      </c>
      <c r="M21" s="32">
        <f t="shared" si="4"/>
        <v>42.112118126165122</v>
      </c>
      <c r="N21" s="32">
        <f t="shared" si="3"/>
        <v>1.3228703054442112</v>
      </c>
      <c r="O21" s="50">
        <v>0.60336437746740201</v>
      </c>
      <c r="P21" s="50">
        <v>2.7201016475468E-2</v>
      </c>
      <c r="Q21" s="77">
        <v>0.27131038712764999</v>
      </c>
    </row>
    <row r="22" spans="1:19" x14ac:dyDescent="0.25">
      <c r="A22" t="s">
        <v>55</v>
      </c>
      <c r="B22">
        <v>321.538390573139</v>
      </c>
      <c r="C22">
        <v>386.68424664515697</v>
      </c>
      <c r="D22" s="63">
        <v>44.8363910888365</v>
      </c>
      <c r="E22">
        <v>1.4353037317191399</v>
      </c>
      <c r="F22" s="31">
        <f t="shared" si="1"/>
        <v>46.68480777179775</v>
      </c>
      <c r="G22" s="31">
        <f t="shared" si="2"/>
        <v>1.494475295228112</v>
      </c>
      <c r="H22" s="52">
        <v>1.2463228173310901</v>
      </c>
      <c r="I22" s="52">
        <v>5.8695786989317003E-2</v>
      </c>
      <c r="J22" s="54">
        <f t="shared" si="0"/>
        <v>0.66999091784504772</v>
      </c>
      <c r="K22" s="63">
        <v>35.878646181487603</v>
      </c>
      <c r="L22">
        <v>1.25239699018366</v>
      </c>
      <c r="M22" s="32">
        <f t="shared" si="4"/>
        <v>37.357772546330956</v>
      </c>
      <c r="N22" s="32">
        <f t="shared" si="3"/>
        <v>1.3040280745356367</v>
      </c>
      <c r="O22" s="50">
        <v>0.80152660064570602</v>
      </c>
      <c r="P22" s="50">
        <v>3.7750766800507998E-2</v>
      </c>
      <c r="Q22" s="77">
        <v>0.37774689106415599</v>
      </c>
    </row>
    <row r="23" spans="1:19" x14ac:dyDescent="0.25">
      <c r="A23" t="s">
        <v>56</v>
      </c>
      <c r="B23">
        <v>403.10863750366701</v>
      </c>
      <c r="C23">
        <v>398.13941485954803</v>
      </c>
      <c r="D23" s="63">
        <v>58.391819949429397</v>
      </c>
      <c r="E23">
        <v>1.8424567884891201</v>
      </c>
      <c r="F23" s="31">
        <f t="shared" si="1"/>
        <v>60.799070210253085</v>
      </c>
      <c r="G23" s="31">
        <f t="shared" si="2"/>
        <v>1.9184135678545857</v>
      </c>
      <c r="H23" s="52">
        <v>1.5155413745430999</v>
      </c>
      <c r="I23" s="52">
        <v>6.8766674466418001E-2</v>
      </c>
      <c r="J23" s="54">
        <f t="shared" si="0"/>
        <v>0.33776072362945564</v>
      </c>
      <c r="K23" s="63">
        <v>38.4256273798498</v>
      </c>
      <c r="L23">
        <v>1.2028551786794099</v>
      </c>
      <c r="M23" s="32">
        <f t="shared" si="4"/>
        <v>40.009755115764996</v>
      </c>
      <c r="N23" s="32">
        <f t="shared" si="3"/>
        <v>1.2524438615654181</v>
      </c>
      <c r="O23" s="50">
        <v>0.65890173566135901</v>
      </c>
      <c r="P23" s="50">
        <v>2.9307502581773E-2</v>
      </c>
      <c r="Q23" s="77">
        <v>0.34818913187359202</v>
      </c>
    </row>
    <row r="24" spans="1:19" x14ac:dyDescent="0.25">
      <c r="A24" t="s">
        <v>57</v>
      </c>
      <c r="B24">
        <v>522.034266920047</v>
      </c>
      <c r="C24">
        <v>176.275972709352</v>
      </c>
      <c r="D24" s="63">
        <v>210.26720507016</v>
      </c>
      <c r="E24">
        <v>28.2470189244995</v>
      </c>
      <c r="F24" s="31">
        <f t="shared" si="1"/>
        <v>218.93564158551749</v>
      </c>
      <c r="G24" s="31">
        <f t="shared" si="2"/>
        <v>29.411525249741349</v>
      </c>
      <c r="H24" s="52">
        <v>4.4435984754353699</v>
      </c>
      <c r="I24" s="52">
        <v>0.58949157078254399</v>
      </c>
      <c r="J24" s="54">
        <f t="shared" si="0"/>
        <v>0.98795104681396262</v>
      </c>
      <c r="K24" s="63">
        <v>46.4435695770484</v>
      </c>
      <c r="L24">
        <v>1.7425504764631701</v>
      </c>
      <c r="M24" s="32">
        <f t="shared" si="4"/>
        <v>48.358243500121176</v>
      </c>
      <c r="N24" s="32">
        <f t="shared" si="3"/>
        <v>1.8143885368729555</v>
      </c>
      <c r="O24" s="50">
        <v>0.22456082580533501</v>
      </c>
      <c r="P24" s="50">
        <v>3.0968219142954001E-2</v>
      </c>
      <c r="Q24" s="77">
        <v>2.9750924145116001E-2</v>
      </c>
    </row>
    <row r="25" spans="1:19" x14ac:dyDescent="0.25">
      <c r="A25" t="s">
        <v>58</v>
      </c>
      <c r="B25">
        <v>575.37177668551396</v>
      </c>
      <c r="C25">
        <v>150.89145760009299</v>
      </c>
      <c r="D25" s="63">
        <v>273.36530903663601</v>
      </c>
      <c r="E25">
        <v>36.707158318172397</v>
      </c>
      <c r="F25" s="31">
        <f t="shared" si="1"/>
        <v>284.63501619850405</v>
      </c>
      <c r="G25" s="31">
        <f t="shared" si="2"/>
        <v>38.220440769585032</v>
      </c>
      <c r="H25" s="52">
        <v>5.7388632611759398</v>
      </c>
      <c r="I25" s="52">
        <v>0.783336162343924</v>
      </c>
      <c r="J25" s="54">
        <f t="shared" si="0"/>
        <v>0.87593076650603607</v>
      </c>
      <c r="K25" s="63">
        <v>48.204386344486302</v>
      </c>
      <c r="L25">
        <v>1.7793084743316501</v>
      </c>
      <c r="M25" s="32">
        <f t="shared" si="4"/>
        <v>50.191651370668183</v>
      </c>
      <c r="N25" s="32">
        <f t="shared" si="3"/>
        <v>1.8526619130946513</v>
      </c>
      <c r="O25" s="50">
        <v>0.17535681639282699</v>
      </c>
      <c r="P25" s="50">
        <v>2.4520622067392001E-2</v>
      </c>
      <c r="Q25" s="77">
        <v>0.28508414865717202</v>
      </c>
    </row>
    <row r="26" spans="1:19" x14ac:dyDescent="0.25">
      <c r="A26" t="s">
        <v>59</v>
      </c>
      <c r="B26">
        <v>378.86491176785199</v>
      </c>
      <c r="C26">
        <v>77.376343178700594</v>
      </c>
      <c r="D26" s="63">
        <v>350.55057967531502</v>
      </c>
      <c r="E26">
        <v>41.912423091704703</v>
      </c>
      <c r="F26" s="31">
        <f t="shared" si="1"/>
        <v>365.00231238524134</v>
      </c>
      <c r="G26" s="31">
        <f t="shared" si="2"/>
        <v>43.640296816254455</v>
      </c>
      <c r="H26" s="52">
        <v>7.3549868251972201</v>
      </c>
      <c r="I26" s="52">
        <v>0.89763654480495403</v>
      </c>
      <c r="J26" s="54">
        <f t="shared" si="0"/>
        <v>0.27672173011677792</v>
      </c>
      <c r="K26" s="63">
        <v>47.234635777296099</v>
      </c>
      <c r="L26">
        <v>1.9965712821587001</v>
      </c>
      <c r="M26" s="32">
        <f t="shared" si="4"/>
        <v>49.181922047758022</v>
      </c>
      <c r="N26" s="32">
        <f t="shared" si="3"/>
        <v>2.0788815568494381</v>
      </c>
      <c r="O26" s="50">
        <v>0.13530133742134101</v>
      </c>
      <c r="P26" s="50">
        <v>1.7625757425045002E-2</v>
      </c>
      <c r="Q26" s="77">
        <v>0.104702938110563</v>
      </c>
    </row>
    <row r="27" spans="1:19" x14ac:dyDescent="0.25">
      <c r="A27" t="s">
        <v>60</v>
      </c>
      <c r="B27">
        <v>248.033834864466</v>
      </c>
      <c r="C27">
        <v>344.32115466794698</v>
      </c>
      <c r="D27" s="63">
        <v>39.9797238112914</v>
      </c>
      <c r="E27">
        <v>1.3502111192042801</v>
      </c>
      <c r="F27" s="31">
        <f t="shared" si="1"/>
        <v>41.627920436362182</v>
      </c>
      <c r="G27" s="31">
        <f t="shared" si="2"/>
        <v>1.4058746705662086</v>
      </c>
      <c r="H27" s="52">
        <v>1.08323607224867</v>
      </c>
      <c r="I27" s="52">
        <v>5.6145055097149003E-2</v>
      </c>
      <c r="J27" s="54">
        <f t="shared" si="0"/>
        <v>0.88903412887990185</v>
      </c>
      <c r="K27" s="63">
        <v>36.977754572203601</v>
      </c>
      <c r="L27">
        <v>1.47162903374947</v>
      </c>
      <c r="M27" s="32">
        <f t="shared" si="4"/>
        <v>38.502192574233739</v>
      </c>
      <c r="N27" s="32">
        <f t="shared" si="3"/>
        <v>1.532298137373868</v>
      </c>
      <c r="O27" s="50">
        <v>0.92091854552973296</v>
      </c>
      <c r="P27" s="50">
        <v>4.7783924402060002E-2</v>
      </c>
      <c r="Q27" s="77">
        <v>0.56742478037631805</v>
      </c>
    </row>
    <row r="28" spans="1:19" x14ac:dyDescent="0.25">
      <c r="A28" t="s">
        <v>61</v>
      </c>
      <c r="B28">
        <v>217.62230828688701</v>
      </c>
      <c r="C28">
        <v>218.005895345596</v>
      </c>
      <c r="D28" s="63">
        <v>59.039449518323103</v>
      </c>
      <c r="E28">
        <v>2.7205025126889502</v>
      </c>
      <c r="F28" s="31">
        <f t="shared" si="1"/>
        <v>61.473398834767714</v>
      </c>
      <c r="G28" s="31">
        <f t="shared" si="2"/>
        <v>2.832657441049014</v>
      </c>
      <c r="H28" s="52">
        <v>1.4956456865107799</v>
      </c>
      <c r="I28" s="52">
        <v>9.4306738399688006E-2</v>
      </c>
      <c r="J28" s="54">
        <f t="shared" si="0"/>
        <v>0.99043617081312696</v>
      </c>
      <c r="K28" s="63">
        <v>39.3687556623277</v>
      </c>
      <c r="L28">
        <v>1.67843714436378</v>
      </c>
      <c r="M28" s="32">
        <f t="shared" si="4"/>
        <v>40.991764628626733</v>
      </c>
      <c r="N28" s="32">
        <f t="shared" si="3"/>
        <v>1.7476320805217063</v>
      </c>
      <c r="O28" s="50">
        <v>0.66657020329017802</v>
      </c>
      <c r="P28" s="50">
        <v>4.234532770814E-2</v>
      </c>
      <c r="Q28" s="77">
        <v>0.61125995796134802</v>
      </c>
    </row>
    <row r="29" spans="1:19" x14ac:dyDescent="0.25">
      <c r="A29" t="s">
        <v>62</v>
      </c>
      <c r="B29">
        <v>592.65189725798598</v>
      </c>
      <c r="C29">
        <v>299.48065456630002</v>
      </c>
      <c r="D29" s="63">
        <v>131.15756216460699</v>
      </c>
      <c r="E29">
        <v>8.3498917574078693</v>
      </c>
      <c r="F29" s="31">
        <f t="shared" si="1"/>
        <v>136.56463932033168</v>
      </c>
      <c r="G29" s="31">
        <f t="shared" si="2"/>
        <v>8.6941228351217958</v>
      </c>
      <c r="H29" s="52">
        <v>2.9538679193536201</v>
      </c>
      <c r="I29" s="52">
        <v>0.23656670459853099</v>
      </c>
      <c r="J29" s="54">
        <f t="shared" si="0"/>
        <v>0.467029514593779</v>
      </c>
      <c r="K29" s="63">
        <v>44.081802580708803</v>
      </c>
      <c r="L29">
        <v>1.3437171542490101</v>
      </c>
      <c r="M29" s="32">
        <f t="shared" si="4"/>
        <v>45.899110738801703</v>
      </c>
      <c r="N29" s="32">
        <f t="shared" si="3"/>
        <v>1.3991129866248564</v>
      </c>
      <c r="O29" s="50">
        <v>0.33735310240577199</v>
      </c>
      <c r="P29" s="50">
        <v>2.8141305976145999E-2</v>
      </c>
      <c r="Q29" s="77">
        <v>0.27190769783393898</v>
      </c>
    </row>
    <row r="30" spans="1:19" s="56" customFormat="1" x14ac:dyDescent="0.25">
      <c r="A30" s="56" t="s">
        <v>63</v>
      </c>
      <c r="B30" s="56">
        <v>2027.7679244851299</v>
      </c>
      <c r="C30" s="56">
        <v>304.78628509844401</v>
      </c>
      <c r="D30" s="83">
        <v>470.96764440766498</v>
      </c>
      <c r="E30" s="56">
        <v>17.615620570309002</v>
      </c>
      <c r="F30" s="57">
        <f t="shared" si="1"/>
        <v>490.38366853264944</v>
      </c>
      <c r="G30" s="31">
        <f t="shared" si="2"/>
        <v>18.341838853095407</v>
      </c>
      <c r="H30" s="59">
        <v>9.9763348870108999</v>
      </c>
      <c r="I30" s="59">
        <v>0.4137233995913</v>
      </c>
      <c r="J30" s="108">
        <f t="shared" si="0"/>
        <v>0.85475021309338672</v>
      </c>
      <c r="K30" s="83">
        <v>47.057415982587102</v>
      </c>
      <c r="L30" s="56">
        <v>0.69961322657102198</v>
      </c>
      <c r="M30" s="58">
        <f t="shared" si="4"/>
        <v>48.997396222899489</v>
      </c>
      <c r="N30" s="32">
        <f t="shared" si="3"/>
        <v>0.72845535075206924</v>
      </c>
      <c r="O30" s="60">
        <v>9.9987638092824002E-2</v>
      </c>
      <c r="P30" s="60">
        <v>4.6549080634950002E-3</v>
      </c>
      <c r="Q30" s="106">
        <v>0.30701241396552198</v>
      </c>
      <c r="R30" s="56" t="s">
        <v>337</v>
      </c>
      <c r="S30" s="56" t="s">
        <v>1544</v>
      </c>
    </row>
    <row r="31" spans="1:19" s="56" customFormat="1" x14ac:dyDescent="0.25">
      <c r="A31" s="56" t="s">
        <v>64</v>
      </c>
      <c r="B31" s="56">
        <v>2518.8447172854899</v>
      </c>
      <c r="C31" s="56">
        <v>314.49080630414602</v>
      </c>
      <c r="D31" s="83">
        <v>564.353391812376</v>
      </c>
      <c r="E31" s="56">
        <v>20.004579310903001</v>
      </c>
      <c r="F31" s="57">
        <f t="shared" si="1"/>
        <v>587.61931931409879</v>
      </c>
      <c r="G31" s="31">
        <f t="shared" si="2"/>
        <v>20.829284360438113</v>
      </c>
      <c r="H31" s="59">
        <v>12.0165790076778</v>
      </c>
      <c r="I31" s="59">
        <v>0.44960357261299799</v>
      </c>
      <c r="J31" s="108">
        <f t="shared" si="0"/>
        <v>0.32511723154050914</v>
      </c>
      <c r="K31" s="83">
        <v>46.778465683342802</v>
      </c>
      <c r="L31" s="56">
        <v>0.61553231337994396</v>
      </c>
      <c r="M31" s="58">
        <f t="shared" si="4"/>
        <v>48.706945970730374</v>
      </c>
      <c r="N31" s="32">
        <f t="shared" si="3"/>
        <v>0.64090813354127041</v>
      </c>
      <c r="O31" s="60">
        <v>8.3108738816721997E-2</v>
      </c>
      <c r="P31" s="60">
        <v>3.1362759351090002E-3</v>
      </c>
      <c r="Q31" s="106">
        <v>2.6086625366799E-2</v>
      </c>
      <c r="R31" s="56" t="s">
        <v>337</v>
      </c>
      <c r="S31" s="56" t="s">
        <v>1544</v>
      </c>
    </row>
    <row r="32" spans="1:19" x14ac:dyDescent="0.25">
      <c r="A32" t="s">
        <v>65</v>
      </c>
      <c r="B32">
        <v>385.43886474580199</v>
      </c>
      <c r="C32">
        <v>79.160049532640897</v>
      </c>
      <c r="D32" s="63">
        <v>337.31650723032101</v>
      </c>
      <c r="E32">
        <v>38.819193997265501</v>
      </c>
      <c r="F32" s="31">
        <f t="shared" si="1"/>
        <v>351.22265454194053</v>
      </c>
      <c r="G32" s="31">
        <f t="shared" si="2"/>
        <v>40.419546837026509</v>
      </c>
      <c r="H32" s="52">
        <v>7.2021142069558399</v>
      </c>
      <c r="I32" s="52">
        <v>0.86981808021232798</v>
      </c>
      <c r="J32" s="54">
        <f t="shared" si="0"/>
        <v>0.36937980837524376</v>
      </c>
      <c r="K32" s="63">
        <v>47.068816018764899</v>
      </c>
      <c r="L32">
        <v>2.0948071503528598</v>
      </c>
      <c r="M32" s="32">
        <f t="shared" si="4"/>
        <v>49.009266234839068</v>
      </c>
      <c r="N32" s="32">
        <f t="shared" si="3"/>
        <v>2.1811672785939309</v>
      </c>
      <c r="O32" s="50">
        <v>0.13729546872568399</v>
      </c>
      <c r="P32" s="50">
        <v>1.7407257627082E-2</v>
      </c>
      <c r="Q32" s="77">
        <v>0.121407337573311</v>
      </c>
    </row>
    <row r="33" spans="1:19" x14ac:dyDescent="0.25">
      <c r="A33" t="s">
        <v>66</v>
      </c>
      <c r="B33">
        <v>820.04555592361203</v>
      </c>
      <c r="C33">
        <v>197.113010287028</v>
      </c>
      <c r="D33" s="63">
        <v>294.72818125164002</v>
      </c>
      <c r="E33">
        <v>13.148107390664499</v>
      </c>
      <c r="F33" s="31">
        <f t="shared" si="1"/>
        <v>306.87859019255939</v>
      </c>
      <c r="G33" s="31">
        <f t="shared" si="2"/>
        <v>13.690148809701039</v>
      </c>
      <c r="H33" s="52">
        <v>6.2518480126059597</v>
      </c>
      <c r="I33" s="52">
        <v>0.30904845107760698</v>
      </c>
      <c r="J33" s="54">
        <f t="shared" si="0"/>
        <v>0.71599888498845143</v>
      </c>
      <c r="K33" s="63">
        <v>46.986897117546903</v>
      </c>
      <c r="L33">
        <v>1.0466291849607701</v>
      </c>
      <c r="M33" s="32">
        <f t="shared" si="4"/>
        <v>48.923970160303057</v>
      </c>
      <c r="N33" s="32">
        <f t="shared" si="3"/>
        <v>1.0897773242149418</v>
      </c>
      <c r="O33" s="50">
        <v>0.159663337780002</v>
      </c>
      <c r="P33" s="50">
        <v>7.9006334072809995E-3</v>
      </c>
      <c r="Q33" s="77">
        <v>7.5406149863521996E-2</v>
      </c>
    </row>
    <row r="34" spans="1:19" x14ac:dyDescent="0.25">
      <c r="A34" t="s">
        <v>1</v>
      </c>
      <c r="B34">
        <v>1621.97320102141</v>
      </c>
      <c r="C34">
        <v>315.23754998400602</v>
      </c>
      <c r="D34" s="63">
        <v>219.23027684786101</v>
      </c>
      <c r="E34">
        <v>7.7594517715856401</v>
      </c>
      <c r="F34" s="31">
        <f t="shared" ref="F34:F66" si="5">IF(ISNUMBER(D34),(D34*(EXP(B$1*0.00001867)-1)/(EXP(B$2*0.00001867)-1)),"&lt; DL")</f>
        <v>228.26822328589836</v>
      </c>
      <c r="G34" s="31">
        <f t="shared" si="2"/>
        <v>8.0793414807465371</v>
      </c>
      <c r="H34" s="52">
        <v>7.7147599189760498</v>
      </c>
      <c r="I34" s="52">
        <v>0.296338468235335</v>
      </c>
      <c r="J34" s="85">
        <v>0.92143539267004959</v>
      </c>
      <c r="K34" s="63">
        <v>28.299740097128598</v>
      </c>
      <c r="L34">
        <v>0.47545352054079598</v>
      </c>
      <c r="M34" s="32">
        <f t="shared" ref="M34:M66" si="6">IF(ISNUMBER(K34),(K34*(EXP(B$1*0.00001867)-1)/(EXP(B$2*0.00001867)-1)),"&lt; DL")</f>
        <v>29.466419895584192</v>
      </c>
      <c r="N34" s="32">
        <f t="shared" si="3"/>
        <v>0.49505447855722029</v>
      </c>
      <c r="O34" s="50">
        <v>0.12970093269380101</v>
      </c>
      <c r="P34" s="50">
        <v>5.0950113040480003E-3</v>
      </c>
      <c r="Q34" s="77">
        <v>0.21932241746720599</v>
      </c>
      <c r="R34" s="61"/>
    </row>
    <row r="35" spans="1:19" x14ac:dyDescent="0.25">
      <c r="A35" t="s">
        <v>2</v>
      </c>
      <c r="B35">
        <v>1197.04173623098</v>
      </c>
      <c r="C35">
        <v>2769.6208062947799</v>
      </c>
      <c r="D35" s="63">
        <v>10.6149577554886</v>
      </c>
      <c r="E35">
        <v>0.29444398798204802</v>
      </c>
      <c r="F35" s="31">
        <f t="shared" si="5"/>
        <v>11.052568020893286</v>
      </c>
      <c r="G35" s="31">
        <f t="shared" si="2"/>
        <v>0.30658268082432655</v>
      </c>
      <c r="H35" s="52">
        <v>0.650697854712038</v>
      </c>
      <c r="I35" s="52">
        <v>2.0251172580574999E-2</v>
      </c>
      <c r="J35" s="85">
        <v>0.89127889187917186</v>
      </c>
      <c r="K35" s="63">
        <v>16.3380241196604</v>
      </c>
      <c r="L35">
        <v>0.404918591168411</v>
      </c>
      <c r="M35" s="32">
        <f t="shared" si="6"/>
        <v>17.011572449845314</v>
      </c>
      <c r="N35" s="32">
        <f t="shared" si="3"/>
        <v>0.42161168936344418</v>
      </c>
      <c r="O35" s="50">
        <v>1.54016387907067</v>
      </c>
      <c r="P35" s="50">
        <v>4.3993480889562002E-2</v>
      </c>
      <c r="Q35" s="77">
        <v>0.36013628054360203</v>
      </c>
      <c r="R35" s="61"/>
    </row>
    <row r="36" spans="1:19" x14ac:dyDescent="0.25">
      <c r="A36" t="s">
        <v>3</v>
      </c>
      <c r="B36">
        <v>693.619897275379</v>
      </c>
      <c r="C36">
        <v>449.98857544742498</v>
      </c>
      <c r="D36" s="63">
        <v>58.9546374257895</v>
      </c>
      <c r="E36">
        <v>1.7469595778251401</v>
      </c>
      <c r="F36" s="31">
        <f t="shared" si="5"/>
        <v>61.385090294751407</v>
      </c>
      <c r="G36" s="31">
        <f t="shared" si="2"/>
        <v>1.818979407023992</v>
      </c>
      <c r="H36" s="52">
        <v>2.3157504451919899</v>
      </c>
      <c r="I36" s="52">
        <v>8.7541192442591995E-2</v>
      </c>
      <c r="J36" s="85">
        <v>0.7838702489323629</v>
      </c>
      <c r="K36" s="63">
        <v>25.419001005072101</v>
      </c>
      <c r="L36">
        <v>0.61767080694992704</v>
      </c>
      <c r="M36" s="32">
        <f t="shared" si="6"/>
        <v>26.466919991881063</v>
      </c>
      <c r="N36" s="32">
        <f t="shared" si="3"/>
        <v>0.64313478824766901</v>
      </c>
      <c r="O36" s="50">
        <v>0.431610332282645</v>
      </c>
      <c r="P36" s="50">
        <v>1.6344885002132999E-2</v>
      </c>
      <c r="Q36" s="77">
        <v>0.45797909627247801</v>
      </c>
      <c r="R36" s="61"/>
    </row>
    <row r="37" spans="1:19" x14ac:dyDescent="0.25">
      <c r="A37" t="s">
        <v>4</v>
      </c>
      <c r="B37">
        <v>608.11260144916605</v>
      </c>
      <c r="C37">
        <v>405.88666049946301</v>
      </c>
      <c r="D37" s="63">
        <v>57.958532614699898</v>
      </c>
      <c r="E37">
        <v>2.1917639344280402</v>
      </c>
      <c r="F37" s="31">
        <f t="shared" si="5"/>
        <v>60.347920252806183</v>
      </c>
      <c r="G37" s="31">
        <f t="shared" si="2"/>
        <v>2.2821211849365066</v>
      </c>
      <c r="H37" s="52">
        <v>2.2561231183205499</v>
      </c>
      <c r="I37" s="52">
        <v>9.0085997731624998E-2</v>
      </c>
      <c r="J37" s="85">
        <v>0.9470696027097284</v>
      </c>
      <c r="K37" s="63">
        <v>25.663143143900001</v>
      </c>
      <c r="L37">
        <v>0.65714002037286101</v>
      </c>
      <c r="M37" s="32">
        <f t="shared" si="6"/>
        <v>26.721127088915107</v>
      </c>
      <c r="N37" s="32">
        <f t="shared" si="3"/>
        <v>0.68423115208977392</v>
      </c>
      <c r="O37" s="50">
        <v>0.44384094896715798</v>
      </c>
      <c r="P37" s="50">
        <v>1.9465639220656E-2</v>
      </c>
      <c r="Q37" s="77">
        <v>-3.4482499277386003E-2</v>
      </c>
      <c r="R37" s="61"/>
    </row>
    <row r="38" spans="1:19" x14ac:dyDescent="0.25">
      <c r="A38" t="s">
        <v>5</v>
      </c>
      <c r="B38">
        <v>1559.4688113081099</v>
      </c>
      <c r="C38">
        <v>299.69565460112801</v>
      </c>
      <c r="D38" s="63">
        <v>222.746940845751</v>
      </c>
      <c r="E38">
        <v>8.0675688911454504</v>
      </c>
      <c r="F38" s="31">
        <f t="shared" si="5"/>
        <v>231.92986461680317</v>
      </c>
      <c r="G38" s="31">
        <f t="shared" si="2"/>
        <v>8.400160979116718</v>
      </c>
      <c r="H38" s="52">
        <v>7.84410199521417</v>
      </c>
      <c r="I38" s="52">
        <v>0.30823057177622398</v>
      </c>
      <c r="J38" s="85">
        <v>0.92171881870301853</v>
      </c>
      <c r="K38" s="63">
        <v>28.333464282864799</v>
      </c>
      <c r="L38">
        <v>0.46596473812067302</v>
      </c>
      <c r="M38" s="32">
        <f t="shared" si="6"/>
        <v>29.501534388301401</v>
      </c>
      <c r="N38" s="32">
        <f t="shared" si="3"/>
        <v>0.48517451336568307</v>
      </c>
      <c r="O38" s="50">
        <v>0.12773839853632499</v>
      </c>
      <c r="P38" s="50">
        <v>5.0380440488210004E-3</v>
      </c>
      <c r="Q38" s="77">
        <v>0.15295846089982801</v>
      </c>
      <c r="R38" s="61"/>
    </row>
    <row r="39" spans="1:19" x14ac:dyDescent="0.25">
      <c r="A39" t="s">
        <v>6</v>
      </c>
      <c r="B39">
        <v>564.47972344302798</v>
      </c>
      <c r="C39">
        <v>462.94877399966902</v>
      </c>
      <c r="D39" s="63">
        <v>45.830460984684301</v>
      </c>
      <c r="E39">
        <v>1.34805574156948</v>
      </c>
      <c r="F39" s="31">
        <f t="shared" si="5"/>
        <v>47.719859007465558</v>
      </c>
      <c r="G39" s="31">
        <f t="shared" si="2"/>
        <v>1.4036304357356912</v>
      </c>
      <c r="H39" s="52">
        <v>1.83421680349856</v>
      </c>
      <c r="I39" s="52">
        <v>7.1658600564855998E-2</v>
      </c>
      <c r="J39" s="85">
        <v>0.75289769948262086</v>
      </c>
      <c r="K39" s="63">
        <v>24.947175911741802</v>
      </c>
      <c r="L39">
        <v>0.66500232709141005</v>
      </c>
      <c r="M39" s="32">
        <f t="shared" si="6"/>
        <v>25.975643525396681</v>
      </c>
      <c r="N39" s="32">
        <f t="shared" si="3"/>
        <v>0.69241758879631266</v>
      </c>
      <c r="O39" s="50">
        <v>0.54476477203837403</v>
      </c>
      <c r="P39" s="50">
        <v>2.1838234605511E-2</v>
      </c>
      <c r="Q39" s="77">
        <v>0.47907972272974703</v>
      </c>
      <c r="R39" s="61"/>
    </row>
    <row r="40" spans="1:19" x14ac:dyDescent="0.25">
      <c r="A40" t="s">
        <v>7</v>
      </c>
      <c r="B40">
        <v>678.24164943411097</v>
      </c>
      <c r="C40">
        <v>691.229570727892</v>
      </c>
      <c r="D40" s="63">
        <v>35.993427701376703</v>
      </c>
      <c r="E40">
        <v>0.87613956357238898</v>
      </c>
      <c r="F40" s="31">
        <f t="shared" si="5"/>
        <v>37.477286027716204</v>
      </c>
      <c r="G40" s="31">
        <f t="shared" si="2"/>
        <v>0.91225912954505739</v>
      </c>
      <c r="H40" s="52">
        <v>1.4763102910483401</v>
      </c>
      <c r="I40" s="52">
        <v>5.0023251798198998E-2</v>
      </c>
      <c r="J40" s="85">
        <v>0.71838261243314105</v>
      </c>
      <c r="K40" s="63">
        <v>24.352494038955701</v>
      </c>
      <c r="L40">
        <v>0.59321529037496801</v>
      </c>
      <c r="M40" s="32">
        <f t="shared" si="6"/>
        <v>25.356445408818018</v>
      </c>
      <c r="N40" s="32">
        <f t="shared" si="3"/>
        <v>0.61767107311502445</v>
      </c>
      <c r="O40" s="50">
        <v>0.67697102298189105</v>
      </c>
      <c r="P40" s="50">
        <v>2.2926118428823E-2</v>
      </c>
      <c r="Q40" s="77">
        <v>0.51055113149920195</v>
      </c>
      <c r="R40" s="61"/>
    </row>
    <row r="41" spans="1:19" x14ac:dyDescent="0.25">
      <c r="A41" t="s">
        <v>8</v>
      </c>
      <c r="B41">
        <v>566.96464506622999</v>
      </c>
      <c r="C41">
        <v>424.23610178168099</v>
      </c>
      <c r="D41" s="63">
        <v>49.2429427969412</v>
      </c>
      <c r="E41">
        <v>1.70665867763353</v>
      </c>
      <c r="F41" s="31">
        <f t="shared" si="5"/>
        <v>51.273023157415068</v>
      </c>
      <c r="G41" s="31">
        <f t="shared" si="2"/>
        <v>1.7770170694498562</v>
      </c>
      <c r="H41" s="52">
        <v>2.0143880306823698</v>
      </c>
      <c r="I41" s="52">
        <v>8.3906376248841993E-2</v>
      </c>
      <c r="J41" s="85">
        <v>0.83205271401413583</v>
      </c>
      <c r="K41" s="63">
        <v>24.405760809208999</v>
      </c>
      <c r="L41">
        <v>0.64967002770853799</v>
      </c>
      <c r="M41" s="32">
        <f t="shared" si="6"/>
        <v>25.4119081449908</v>
      </c>
      <c r="N41" s="32">
        <f t="shared" si="3"/>
        <v>0.67645320290337108</v>
      </c>
      <c r="O41" s="50">
        <v>0.49631014683473901</v>
      </c>
      <c r="P41" s="50">
        <v>2.0734595817542001E-2</v>
      </c>
      <c r="Q41" s="77">
        <v>0.30484892163453398</v>
      </c>
      <c r="R41" s="61"/>
    </row>
    <row r="42" spans="1:19" x14ac:dyDescent="0.25">
      <c r="A42" t="s">
        <v>9</v>
      </c>
      <c r="B42">
        <v>1048.7547229698901</v>
      </c>
      <c r="C42">
        <v>384.41240357099798</v>
      </c>
      <c r="D42" s="63">
        <v>109.38677931488699</v>
      </c>
      <c r="E42">
        <v>3.5030865143122498</v>
      </c>
      <c r="F42" s="31">
        <f t="shared" si="5"/>
        <v>113.89633824393694</v>
      </c>
      <c r="G42" s="31">
        <f t="shared" si="2"/>
        <v>3.6475041045255612</v>
      </c>
      <c r="H42" s="52">
        <v>4.1179558144569697</v>
      </c>
      <c r="I42" s="52">
        <v>0.15350770624247601</v>
      </c>
      <c r="J42" s="85">
        <v>0.8590877522046384</v>
      </c>
      <c r="K42" s="63">
        <v>26.504044189284301</v>
      </c>
      <c r="L42">
        <v>0.52695676313116302</v>
      </c>
      <c r="M42" s="32">
        <f t="shared" si="6"/>
        <v>27.596694963704302</v>
      </c>
      <c r="N42" s="32">
        <f t="shared" si="3"/>
        <v>0.54868098420508926</v>
      </c>
      <c r="O42" s="50">
        <v>0.24321978026443</v>
      </c>
      <c r="P42" s="50">
        <v>9.0740005419570006E-3</v>
      </c>
      <c r="Q42" s="77">
        <v>0.18387051013588099</v>
      </c>
      <c r="R42" s="61"/>
    </row>
    <row r="43" spans="1:19" x14ac:dyDescent="0.25">
      <c r="A43" t="s">
        <v>10</v>
      </c>
      <c r="B43">
        <v>1785.3762065119199</v>
      </c>
      <c r="C43">
        <v>6314.3649209154601</v>
      </c>
      <c r="D43" s="63">
        <v>4.0765919936532802</v>
      </c>
      <c r="E43">
        <v>0.176891588949912</v>
      </c>
      <c r="F43" s="31">
        <f t="shared" si="5"/>
        <v>4.244652813619032</v>
      </c>
      <c r="G43" s="31">
        <f t="shared" si="2"/>
        <v>0.18418408855012963</v>
      </c>
      <c r="H43" s="52">
        <v>0.42515906426157701</v>
      </c>
      <c r="I43" s="52">
        <v>1.2903211761082001E-2</v>
      </c>
      <c r="J43" s="85">
        <v>0.69941742245310301</v>
      </c>
      <c r="K43" s="63">
        <v>9.5857562064527606</v>
      </c>
      <c r="L43">
        <v>0.291072554745405</v>
      </c>
      <c r="M43" s="32">
        <f t="shared" si="6"/>
        <v>9.9809368010661892</v>
      </c>
      <c r="N43" s="32">
        <f t="shared" si="3"/>
        <v>0.30307225751090072</v>
      </c>
      <c r="O43" s="50">
        <v>2.3505666732860502</v>
      </c>
      <c r="P43" s="50">
        <v>7.1732446268000002E-2</v>
      </c>
      <c r="Q43" s="77">
        <v>-0.41937989142751397</v>
      </c>
      <c r="R43" s="61"/>
    </row>
    <row r="44" spans="1:19" x14ac:dyDescent="0.25">
      <c r="A44" t="s">
        <v>10</v>
      </c>
      <c r="B44">
        <v>1402.27722558341</v>
      </c>
      <c r="C44">
        <v>4656.0944626793998</v>
      </c>
      <c r="D44" s="63">
        <v>5.2004821521478197</v>
      </c>
      <c r="E44">
        <v>0.16060290913688499</v>
      </c>
      <c r="F44" s="31">
        <f t="shared" si="5"/>
        <v>5.4148762578292118</v>
      </c>
      <c r="G44" s="31">
        <f t="shared" si="2"/>
        <v>0.16722389466608475</v>
      </c>
      <c r="H44" s="52">
        <v>0.45281599714733001</v>
      </c>
      <c r="I44" s="52">
        <v>1.5841943918621999E-2</v>
      </c>
      <c r="J44" s="85">
        <v>0.88272024522678116</v>
      </c>
      <c r="K44" s="63">
        <v>11.5142130735696</v>
      </c>
      <c r="L44">
        <v>0.31466280232529098</v>
      </c>
      <c r="M44" s="32">
        <f t="shared" si="6"/>
        <v>11.988895870723978</v>
      </c>
      <c r="N44" s="32">
        <f t="shared" si="3"/>
        <v>0.3276350322305257</v>
      </c>
      <c r="O44" s="50">
        <v>2.20120466396058</v>
      </c>
      <c r="P44" s="50">
        <v>7.3243283402240997E-2</v>
      </c>
      <c r="Q44" s="77">
        <v>0.33760545745130299</v>
      </c>
      <c r="R44" s="61"/>
    </row>
    <row r="45" spans="1:19" x14ac:dyDescent="0.25">
      <c r="A45" t="s">
        <v>11</v>
      </c>
      <c r="B45">
        <v>820.417135584574</v>
      </c>
      <c r="C45">
        <v>412.61924530150998</v>
      </c>
      <c r="D45" s="63">
        <v>80.149018902599195</v>
      </c>
      <c r="E45">
        <v>3.8913648758542601</v>
      </c>
      <c r="F45" s="31">
        <f t="shared" si="5"/>
        <v>83.453227382916154</v>
      </c>
      <c r="G45" s="31">
        <f t="shared" si="2"/>
        <v>4.0517895572646543</v>
      </c>
      <c r="H45" s="52">
        <v>2.99047645854121</v>
      </c>
      <c r="I45" s="52">
        <v>0.14680512513386701</v>
      </c>
      <c r="J45" s="85">
        <v>0.98901508188013898</v>
      </c>
      <c r="K45" s="63">
        <v>26.778180460025599</v>
      </c>
      <c r="L45">
        <v>0.59393118501840703</v>
      </c>
      <c r="M45" s="32">
        <f t="shared" si="6"/>
        <v>27.882132725130674</v>
      </c>
      <c r="N45" s="32">
        <f t="shared" si="3"/>
        <v>0.61841648109729475</v>
      </c>
      <c r="O45" s="50">
        <v>0.333619685608887</v>
      </c>
      <c r="P45" s="50">
        <v>1.6507841404289E-2</v>
      </c>
      <c r="Q45" s="77">
        <v>-8.8056447481410002E-3</v>
      </c>
      <c r="R45" s="61"/>
    </row>
    <row r="46" spans="1:19" s="56" customFormat="1" x14ac:dyDescent="0.25">
      <c r="A46" s="56" t="s">
        <v>12</v>
      </c>
      <c r="B46" s="56">
        <v>1380.0046885673401</v>
      </c>
      <c r="C46" s="56">
        <v>308.54898841488802</v>
      </c>
      <c r="D46" s="83">
        <v>193.23859608016301</v>
      </c>
      <c r="E46" s="56">
        <v>7.0021524590501203</v>
      </c>
      <c r="F46" s="57">
        <f t="shared" si="5"/>
        <v>201.20501434248197</v>
      </c>
      <c r="G46" s="57">
        <f t="shared" si="2"/>
        <v>7.2908218882265672</v>
      </c>
      <c r="H46" s="59">
        <v>6.6890698438016596</v>
      </c>
      <c r="I46" s="59">
        <v>0.26272255703412001</v>
      </c>
      <c r="J46" s="116">
        <v>0.92258429454026103</v>
      </c>
      <c r="K46" s="83">
        <v>28.849755518917799</v>
      </c>
      <c r="L46" s="56">
        <v>0.50744605250710995</v>
      </c>
      <c r="M46" s="58">
        <f t="shared" si="6"/>
        <v>30.039110150401473</v>
      </c>
      <c r="N46" s="58">
        <f t="shared" si="3"/>
        <v>0.52836592866972354</v>
      </c>
      <c r="O46" s="60">
        <v>0.14915930341922201</v>
      </c>
      <c r="P46" s="60">
        <v>6.6628052735309999E-3</v>
      </c>
      <c r="Q46" s="106">
        <v>-1.0601665220320001E-3</v>
      </c>
      <c r="R46" s="62" t="s">
        <v>337</v>
      </c>
      <c r="S46" s="56" t="s">
        <v>1545</v>
      </c>
    </row>
    <row r="47" spans="1:19" x14ac:dyDescent="0.25">
      <c r="A47" t="s">
        <v>13</v>
      </c>
      <c r="B47">
        <v>584.24625779407802</v>
      </c>
      <c r="C47">
        <v>481.53139918946198</v>
      </c>
      <c r="D47" s="63">
        <v>46.579152600714202</v>
      </c>
      <c r="E47">
        <v>1.3401107097682601</v>
      </c>
      <c r="F47" s="31">
        <f t="shared" si="5"/>
        <v>48.499416044191811</v>
      </c>
      <c r="G47" s="31">
        <f t="shared" si="2"/>
        <v>1.3953578635376775</v>
      </c>
      <c r="H47" s="52">
        <v>1.82565044157927</v>
      </c>
      <c r="I47" s="52">
        <v>7.0164966097366999E-2</v>
      </c>
      <c r="J47" s="85">
        <v>0.74859410269334314</v>
      </c>
      <c r="K47" s="63">
        <v>25.477046511435301</v>
      </c>
      <c r="L47">
        <v>0.66511987623279001</v>
      </c>
      <c r="M47" s="32">
        <f t="shared" si="6"/>
        <v>26.527358471445883</v>
      </c>
      <c r="N47" s="32">
        <f t="shared" si="3"/>
        <v>0.69253998399663541</v>
      </c>
      <c r="O47" s="50">
        <v>0.54632460675939198</v>
      </c>
      <c r="P47" s="50">
        <v>2.1030711356396E-2</v>
      </c>
      <c r="Q47" s="77">
        <v>0.21890635582593401</v>
      </c>
      <c r="R47" s="61"/>
    </row>
    <row r="48" spans="1:19" x14ac:dyDescent="0.25">
      <c r="A48" t="s">
        <v>14</v>
      </c>
      <c r="B48">
        <v>640.63388301065697</v>
      </c>
      <c r="C48">
        <v>451.63479660310298</v>
      </c>
      <c r="D48" s="63">
        <v>53.662324276374697</v>
      </c>
      <c r="E48">
        <v>1.59020782993104</v>
      </c>
      <c r="F48" s="31">
        <f t="shared" si="5"/>
        <v>55.874597232117203</v>
      </c>
      <c r="G48" s="31">
        <f t="shared" si="2"/>
        <v>1.6557654408546363</v>
      </c>
      <c r="H48" s="52">
        <v>2.1387172622841399</v>
      </c>
      <c r="I48" s="52">
        <v>8.4317810498339002E-2</v>
      </c>
      <c r="J48" s="85">
        <v>0.75165484709015451</v>
      </c>
      <c r="K48" s="63">
        <v>24.966256708010299</v>
      </c>
      <c r="L48">
        <v>0.62855566968381404</v>
      </c>
      <c r="M48" s="32">
        <f t="shared" si="6"/>
        <v>25.995510943007581</v>
      </c>
      <c r="N48" s="32">
        <f t="shared" si="3"/>
        <v>0.65446838829917819</v>
      </c>
      <c r="O48" s="50">
        <v>0.46773739787678498</v>
      </c>
      <c r="P48" s="50">
        <v>1.9010825841383999E-2</v>
      </c>
      <c r="Q48" s="77">
        <v>0.25579602857086098</v>
      </c>
      <c r="R48" s="61"/>
    </row>
    <row r="49" spans="1:18" x14ac:dyDescent="0.25">
      <c r="A49" t="s">
        <v>15</v>
      </c>
      <c r="B49">
        <v>763.71740903504804</v>
      </c>
      <c r="C49">
        <v>324.36174435808402</v>
      </c>
      <c r="D49" s="63">
        <v>94.959176431730398</v>
      </c>
      <c r="E49">
        <v>3.3055889640486602</v>
      </c>
      <c r="F49" s="31">
        <f t="shared" si="5"/>
        <v>98.873945699598025</v>
      </c>
      <c r="G49" s="31">
        <f t="shared" si="2"/>
        <v>3.4418645571501187</v>
      </c>
      <c r="H49" s="52">
        <v>3.5442238425021602</v>
      </c>
      <c r="I49" s="52">
        <v>0.14685026303138199</v>
      </c>
      <c r="J49" s="85">
        <v>0.84015288799418864</v>
      </c>
      <c r="K49" s="63">
        <v>26.732258975055501</v>
      </c>
      <c r="L49">
        <v>0.61916225441430395</v>
      </c>
      <c r="M49" s="32">
        <f t="shared" si="6"/>
        <v>27.834318089599982</v>
      </c>
      <c r="N49" s="32">
        <f t="shared" si="3"/>
        <v>0.64468772184658918</v>
      </c>
      <c r="O49" s="50">
        <v>0.28132416200144</v>
      </c>
      <c r="P49" s="50">
        <v>1.1673765318063E-2</v>
      </c>
      <c r="Q49" s="77">
        <v>0.34004211570246101</v>
      </c>
      <c r="R49" s="61"/>
    </row>
    <row r="50" spans="1:18" x14ac:dyDescent="0.25">
      <c r="A50" t="s">
        <v>16</v>
      </c>
      <c r="B50">
        <v>906.05300704025296</v>
      </c>
      <c r="C50">
        <v>365.71875081409502</v>
      </c>
      <c r="D50" s="63">
        <v>100.309378495201</v>
      </c>
      <c r="E50">
        <v>3.3142295368077299</v>
      </c>
      <c r="F50" s="31">
        <f t="shared" si="5"/>
        <v>104.44471419384443</v>
      </c>
      <c r="G50" s="31">
        <f t="shared" si="2"/>
        <v>3.4508613445475733</v>
      </c>
      <c r="H50" s="52">
        <v>3.7327527889984</v>
      </c>
      <c r="I50" s="52">
        <v>0.14410733761490599</v>
      </c>
      <c r="J50" s="85">
        <v>0.85582344145825229</v>
      </c>
      <c r="K50" s="63">
        <v>26.758593660118699</v>
      </c>
      <c r="L50">
        <v>0.57439381332333606</v>
      </c>
      <c r="M50" s="32">
        <f t="shared" si="6"/>
        <v>27.861738443469907</v>
      </c>
      <c r="N50" s="32">
        <f t="shared" si="3"/>
        <v>0.59807366536657813</v>
      </c>
      <c r="O50" s="50">
        <v>0.26759244810513</v>
      </c>
      <c r="P50" s="50">
        <v>1.0369486452185999E-2</v>
      </c>
      <c r="Q50" s="77">
        <v>0.25512617876438598</v>
      </c>
      <c r="R50" s="61"/>
    </row>
    <row r="51" spans="1:18" x14ac:dyDescent="0.25">
      <c r="A51" t="s">
        <v>17</v>
      </c>
      <c r="B51">
        <v>788.56134800287305</v>
      </c>
      <c r="C51">
        <v>362.52968964039798</v>
      </c>
      <c r="D51" s="63">
        <v>88.0488762644178</v>
      </c>
      <c r="E51">
        <v>2.9141501567240899</v>
      </c>
      <c r="F51" s="31">
        <f t="shared" si="5"/>
        <v>91.678762788528843</v>
      </c>
      <c r="G51" s="31">
        <f t="shared" si="2"/>
        <v>3.0342883666810478</v>
      </c>
      <c r="H51" s="52">
        <v>3.2695784259824499</v>
      </c>
      <c r="I51" s="52">
        <v>0.129170212113285</v>
      </c>
      <c r="J51" s="85">
        <v>0.83775589889765956</v>
      </c>
      <c r="K51" s="63">
        <v>26.905884198662498</v>
      </c>
      <c r="L51">
        <v>0.61615702411465001</v>
      </c>
      <c r="M51" s="32">
        <f t="shared" si="6"/>
        <v>28.015101154239773</v>
      </c>
      <c r="N51" s="32">
        <f t="shared" si="3"/>
        <v>0.64155859848402086</v>
      </c>
      <c r="O51" s="50">
        <v>0.30467414476981303</v>
      </c>
      <c r="P51" s="50">
        <v>1.2088469885031001E-2</v>
      </c>
      <c r="Q51" s="77">
        <v>0.25415313958889002</v>
      </c>
      <c r="R51" s="61"/>
    </row>
    <row r="52" spans="1:18" x14ac:dyDescent="0.25">
      <c r="A52" t="s">
        <v>18</v>
      </c>
      <c r="B52">
        <v>2046.2177319262</v>
      </c>
      <c r="C52">
        <v>294.36810758082498</v>
      </c>
      <c r="D52" s="63">
        <v>291.952919294639</v>
      </c>
      <c r="E52">
        <v>10.679203159568001</v>
      </c>
      <c r="F52" s="31">
        <f t="shared" si="5"/>
        <v>303.98891580457695</v>
      </c>
      <c r="G52" s="31">
        <f t="shared" si="2"/>
        <v>11.11946199399932</v>
      </c>
      <c r="H52" s="52">
        <v>10.4202518767264</v>
      </c>
      <c r="I52" s="52">
        <v>0.405353791457428</v>
      </c>
      <c r="J52" s="85">
        <v>0.94030772408845198</v>
      </c>
      <c r="K52" s="63">
        <v>27.922343687904998</v>
      </c>
      <c r="L52">
        <v>0.41342106095028502</v>
      </c>
      <c r="M52" s="32">
        <f t="shared" si="6"/>
        <v>29.073465012496886</v>
      </c>
      <c r="N52" s="32">
        <f t="shared" si="3"/>
        <v>0.43046468037616503</v>
      </c>
      <c r="O52" s="50">
        <v>9.5950469307455002E-2</v>
      </c>
      <c r="P52" s="50">
        <v>4.0900588000930002E-3</v>
      </c>
      <c r="Q52" s="77">
        <v>0.18856317820980001</v>
      </c>
      <c r="R52" s="61"/>
    </row>
    <row r="53" spans="1:18" x14ac:dyDescent="0.25">
      <c r="A53" t="s">
        <v>19</v>
      </c>
      <c r="B53">
        <v>1068.47380667894</v>
      </c>
      <c r="C53">
        <v>574.83319801248797</v>
      </c>
      <c r="D53" s="63">
        <v>73.347528136803504</v>
      </c>
      <c r="E53">
        <v>1.93995723278677</v>
      </c>
      <c r="F53" s="31">
        <f t="shared" si="5"/>
        <v>76.371339629423687</v>
      </c>
      <c r="G53" s="31">
        <f t="shared" si="2"/>
        <v>2.0199335472543996</v>
      </c>
      <c r="H53" s="52">
        <v>2.7884742698128702</v>
      </c>
      <c r="I53" s="52">
        <v>9.0418876552188998E-2</v>
      </c>
      <c r="J53" s="85">
        <v>0.81566947187035443</v>
      </c>
      <c r="K53" s="63">
        <v>26.2317073454224</v>
      </c>
      <c r="L53">
        <v>0.51214597545403795</v>
      </c>
      <c r="M53" s="32">
        <f t="shared" si="6"/>
        <v>27.313130811993691</v>
      </c>
      <c r="N53" s="32">
        <f t="shared" si="3"/>
        <v>0.53325960976204989</v>
      </c>
      <c r="O53" s="50">
        <v>0.35869515591387302</v>
      </c>
      <c r="P53" s="50">
        <v>1.2436668677262E-2</v>
      </c>
      <c r="Q53" s="77">
        <v>0.39926044004705102</v>
      </c>
      <c r="R53" s="61"/>
    </row>
    <row r="54" spans="1:18" x14ac:dyDescent="0.25">
      <c r="A54" t="s">
        <v>20</v>
      </c>
      <c r="B54">
        <v>1142.4885554892101</v>
      </c>
      <c r="C54">
        <v>410.14850394280501</v>
      </c>
      <c r="D54" s="63">
        <v>114.44820405229299</v>
      </c>
      <c r="E54">
        <v>3.5584527940627599</v>
      </c>
      <c r="F54" s="31">
        <f t="shared" si="5"/>
        <v>119.16642433202205</v>
      </c>
      <c r="G54" s="31">
        <f t="shared" si="2"/>
        <v>3.7051529041818672</v>
      </c>
      <c r="H54" s="52">
        <v>4.1687277209274596</v>
      </c>
      <c r="I54" s="52">
        <v>0.15006716318813801</v>
      </c>
      <c r="J54" s="85">
        <v>0.8637142488039059</v>
      </c>
      <c r="K54" s="63">
        <v>27.430911675186099</v>
      </c>
      <c r="L54">
        <v>0.52204470293471295</v>
      </c>
      <c r="M54" s="32">
        <f t="shared" si="6"/>
        <v>28.561773315428034</v>
      </c>
      <c r="N54" s="32">
        <f t="shared" si="3"/>
        <v>0.54356642033262215</v>
      </c>
      <c r="O54" s="50">
        <v>0.23915856096028301</v>
      </c>
      <c r="P54" s="50">
        <v>8.6191547686349998E-3</v>
      </c>
      <c r="Q54" s="77">
        <v>0.32181820760167001</v>
      </c>
      <c r="R54" s="61"/>
    </row>
    <row r="55" spans="1:18" x14ac:dyDescent="0.25">
      <c r="A55" t="s">
        <v>21</v>
      </c>
      <c r="B55">
        <v>620.65676619229998</v>
      </c>
      <c r="C55">
        <v>473.75632319746899</v>
      </c>
      <c r="D55" s="63">
        <v>50.106004212999899</v>
      </c>
      <c r="E55">
        <v>1.45024394264027</v>
      </c>
      <c r="F55" s="31">
        <f t="shared" si="5"/>
        <v>52.171664982180218</v>
      </c>
      <c r="G55" s="31">
        <f t="shared" si="2"/>
        <v>1.5100314284936354</v>
      </c>
      <c r="H55" s="52">
        <v>1.96535789266295</v>
      </c>
      <c r="I55" s="52">
        <v>7.4754381743510998E-2</v>
      </c>
      <c r="J55" s="85">
        <v>0.76095028276990218</v>
      </c>
      <c r="K55" s="63">
        <v>25.4000638492337</v>
      </c>
      <c r="L55">
        <v>0.64559314745503504</v>
      </c>
      <c r="M55" s="32">
        <f t="shared" si="6"/>
        <v>26.447202136393795</v>
      </c>
      <c r="N55" s="32">
        <f t="shared" si="3"/>
        <v>0.67220824994615558</v>
      </c>
      <c r="O55" s="50">
        <v>0.50877459521052204</v>
      </c>
      <c r="P55" s="50">
        <v>1.9417669645285001E-2</v>
      </c>
      <c r="Q55" s="77">
        <v>0.55115836268797902</v>
      </c>
      <c r="R55" s="61"/>
    </row>
    <row r="56" spans="1:18" x14ac:dyDescent="0.25">
      <c r="A56" t="s">
        <v>22</v>
      </c>
      <c r="B56">
        <v>687.936964980261</v>
      </c>
      <c r="C56">
        <v>391.80937643705602</v>
      </c>
      <c r="D56" s="63">
        <v>68.394939413902705</v>
      </c>
      <c r="E56">
        <v>2.1714855288391801</v>
      </c>
      <c r="F56" s="31">
        <f t="shared" si="5"/>
        <v>71.214576409045662</v>
      </c>
      <c r="G56" s="31">
        <f t="shared" si="2"/>
        <v>2.2610067855871305</v>
      </c>
      <c r="H56" s="52">
        <v>2.6358879210586199</v>
      </c>
      <c r="I56" s="52">
        <v>0.103933100730626</v>
      </c>
      <c r="J56" s="85">
        <v>0.80520418990069542</v>
      </c>
      <c r="K56" s="63">
        <v>25.844547712337299</v>
      </c>
      <c r="L56">
        <v>0.62286170444904498</v>
      </c>
      <c r="M56" s="32">
        <f t="shared" si="6"/>
        <v>26.910010208201882</v>
      </c>
      <c r="N56" s="32">
        <f t="shared" si="3"/>
        <v>0.64853968471735324</v>
      </c>
      <c r="O56" s="50">
        <v>0.37976086264880798</v>
      </c>
      <c r="P56" s="50">
        <v>1.5906721674955999E-2</v>
      </c>
      <c r="Q56" s="77">
        <v>0.28323334768227099</v>
      </c>
      <c r="R56" s="61"/>
    </row>
    <row r="57" spans="1:18" x14ac:dyDescent="0.25">
      <c r="A57" t="s">
        <v>23</v>
      </c>
      <c r="B57">
        <v>850.47700813141398</v>
      </c>
      <c r="C57">
        <v>402.02499063738702</v>
      </c>
      <c r="D57" s="63">
        <v>84.993677374001393</v>
      </c>
      <c r="E57">
        <v>2.92759057361341</v>
      </c>
      <c r="F57" s="31">
        <f t="shared" si="5"/>
        <v>88.497610839410171</v>
      </c>
      <c r="G57" s="31">
        <f t="shared" si="2"/>
        <v>3.0482828756861888</v>
      </c>
      <c r="H57" s="52">
        <v>3.1825585690915501</v>
      </c>
      <c r="I57" s="52">
        <v>0.124576356044243</v>
      </c>
      <c r="J57" s="85">
        <v>0.87996318227597736</v>
      </c>
      <c r="K57" s="63">
        <v>26.649712237205598</v>
      </c>
      <c r="L57">
        <v>0.58194849757404499</v>
      </c>
      <c r="M57" s="32">
        <f t="shared" si="6"/>
        <v>27.748368295356368</v>
      </c>
      <c r="N57" s="32">
        <f t="shared" si="3"/>
        <v>0.60593979761888572</v>
      </c>
      <c r="O57" s="50">
        <v>0.31483859774050699</v>
      </c>
      <c r="P57" s="50">
        <v>1.279754193475E-2</v>
      </c>
      <c r="Q57" s="77">
        <v>0.27375019667843398</v>
      </c>
      <c r="R57" s="61"/>
    </row>
    <row r="58" spans="1:18" x14ac:dyDescent="0.25">
      <c r="A58" t="s">
        <v>24</v>
      </c>
      <c r="B58">
        <v>1074.11364280166</v>
      </c>
      <c r="C58">
        <v>549.34867998652703</v>
      </c>
      <c r="D58" s="63">
        <v>76.9433590329499</v>
      </c>
      <c r="E58">
        <v>2.0709128633282701</v>
      </c>
      <c r="F58" s="31">
        <f t="shared" si="5"/>
        <v>80.115411578342943</v>
      </c>
      <c r="G58" s="31">
        <f t="shared" si="2"/>
        <v>2.1562879301562536</v>
      </c>
      <c r="H58" s="52">
        <v>2.94301515877111</v>
      </c>
      <c r="I58" s="52">
        <v>9.6287926350688002E-2</v>
      </c>
      <c r="J58" s="85">
        <v>0.82264289089148201</v>
      </c>
      <c r="K58" s="63">
        <v>26.0845387995079</v>
      </c>
      <c r="L58">
        <v>0.51086634791599494</v>
      </c>
      <c r="M58" s="32">
        <f t="shared" si="6"/>
        <v>27.159895123098472</v>
      </c>
      <c r="N58" s="32">
        <f t="shared" si="3"/>
        <v>0.53192722853817598</v>
      </c>
      <c r="O58" s="50">
        <v>0.34052748308642899</v>
      </c>
      <c r="P58" s="50">
        <v>1.1698583067941999E-2</v>
      </c>
      <c r="Q58" s="77">
        <v>0.217015393196202</v>
      </c>
      <c r="R58" s="61"/>
    </row>
    <row r="59" spans="1:18" x14ac:dyDescent="0.25">
      <c r="A59" t="s">
        <v>25</v>
      </c>
      <c r="B59">
        <v>109.820843571542</v>
      </c>
      <c r="C59">
        <v>525.64821418617601</v>
      </c>
      <c r="D59" s="63">
        <v>0.99277393465899699</v>
      </c>
      <c r="E59">
        <v>3.0639746171551002E-2</v>
      </c>
      <c r="F59" s="31">
        <f t="shared" si="5"/>
        <v>1.0337018474251445</v>
      </c>
      <c r="G59" s="31">
        <f t="shared" si="2"/>
        <v>3.1902894623284758E-2</v>
      </c>
      <c r="H59" s="52">
        <v>0.31285345198109699</v>
      </c>
      <c r="I59" s="52">
        <v>2.0429131196669E-2</v>
      </c>
      <c r="J59" s="85">
        <v>0.47263496895634294</v>
      </c>
      <c r="K59" s="63">
        <v>3.1627778037202701</v>
      </c>
      <c r="L59">
        <v>0.19360050208301499</v>
      </c>
      <c r="M59" s="32">
        <f t="shared" si="6"/>
        <v>3.2931658906051591</v>
      </c>
      <c r="N59" s="32">
        <f t="shared" si="3"/>
        <v>0.20158184021459841</v>
      </c>
      <c r="O59" s="50">
        <v>3.20343312741866</v>
      </c>
      <c r="P59" s="50">
        <v>0.20955749985897801</v>
      </c>
      <c r="Q59" s="77">
        <v>0.66288548827354299</v>
      </c>
      <c r="R59" s="61"/>
    </row>
    <row r="60" spans="1:18" x14ac:dyDescent="0.25">
      <c r="A60" t="s">
        <v>29</v>
      </c>
      <c r="B60">
        <v>100.877360367893</v>
      </c>
      <c r="C60">
        <v>515.75417917698599</v>
      </c>
      <c r="D60" s="63">
        <v>0.201680257380356</v>
      </c>
      <c r="E60">
        <v>8.5660573169570008E-3</v>
      </c>
      <c r="F60" s="31">
        <f t="shared" si="5"/>
        <v>0.20999468999441595</v>
      </c>
      <c r="G60" s="31">
        <f t="shared" si="2"/>
        <v>8.9191999956461411E-3</v>
      </c>
      <c r="H60" s="52">
        <v>0.29273609973644199</v>
      </c>
      <c r="I60" s="52">
        <v>2.0641020965143E-2</v>
      </c>
      <c r="J60" s="85">
        <v>0.60236911497979007</v>
      </c>
      <c r="K60" s="63">
        <v>0.68948011858319502</v>
      </c>
      <c r="L60">
        <v>4.8234206261307998E-2</v>
      </c>
      <c r="M60" s="32">
        <f t="shared" si="6"/>
        <v>0.71790449714734295</v>
      </c>
      <c r="N60" s="32">
        <f t="shared" si="3"/>
        <v>5.0222700637809994E-2</v>
      </c>
      <c r="O60" s="50">
        <v>3.4119929013508701</v>
      </c>
      <c r="P60" s="50">
        <v>0.23131235903724601</v>
      </c>
      <c r="Q60" s="77">
        <v>0.65158622590872195</v>
      </c>
      <c r="R60" s="61"/>
    </row>
    <row r="61" spans="1:18" x14ac:dyDescent="0.25">
      <c r="A61" t="s">
        <v>30</v>
      </c>
      <c r="B61">
        <v>98.136755747523296</v>
      </c>
      <c r="C61">
        <v>570.76056856187301</v>
      </c>
      <c r="D61" s="63">
        <v>8.9888515406736993E-2</v>
      </c>
      <c r="E61">
        <v>4.7655113896960003E-3</v>
      </c>
      <c r="F61" s="31">
        <f t="shared" si="5"/>
        <v>9.3594242550458895E-2</v>
      </c>
      <c r="G61" s="31">
        <f t="shared" si="2"/>
        <v>4.9619734719831979E-3</v>
      </c>
      <c r="H61" s="52">
        <v>0.25752672535216797</v>
      </c>
      <c r="I61" s="52">
        <v>1.8109497235908E-2</v>
      </c>
      <c r="J61" s="85">
        <v>0.7539129725245618</v>
      </c>
      <c r="K61" s="63">
        <v>0.34813680018524701</v>
      </c>
      <c r="L61">
        <v>2.7119366509963001E-2</v>
      </c>
      <c r="M61" s="32">
        <f t="shared" si="6"/>
        <v>0.36248902287284368</v>
      </c>
      <c r="N61" s="32">
        <f t="shared" si="3"/>
        <v>2.8237384447424452E-2</v>
      </c>
      <c r="O61" s="50">
        <v>3.89076643068368</v>
      </c>
      <c r="P61" s="50">
        <v>0.26507557775960899</v>
      </c>
      <c r="Q61" s="77">
        <v>0.60703895780550798</v>
      </c>
      <c r="R61" s="61"/>
    </row>
    <row r="62" spans="1:18" x14ac:dyDescent="0.25">
      <c r="A62" t="s">
        <v>31</v>
      </c>
      <c r="B62">
        <v>118.265339851607</v>
      </c>
      <c r="C62">
        <v>628.55912893807294</v>
      </c>
      <c r="D62" s="63">
        <v>0.13345481410158799</v>
      </c>
      <c r="E62">
        <v>8.5572208521209996E-3</v>
      </c>
      <c r="F62" s="31">
        <f t="shared" si="5"/>
        <v>0.13895659733650778</v>
      </c>
      <c r="G62" s="31">
        <f t="shared" si="2"/>
        <v>8.9099992403615866E-3</v>
      </c>
      <c r="H62" s="52">
        <v>0.28416007101103702</v>
      </c>
      <c r="I62" s="52">
        <v>2.1969224048207E-2</v>
      </c>
      <c r="J62" s="85">
        <v>0.82936715228804381</v>
      </c>
      <c r="K62" s="63">
        <v>0.46951238163478598</v>
      </c>
      <c r="L62">
        <v>3.9341426449382003E-2</v>
      </c>
      <c r="M62" s="32">
        <f t="shared" si="6"/>
        <v>0.48886841136855924</v>
      </c>
      <c r="N62" s="32">
        <f t="shared" si="3"/>
        <v>4.0963308746653611E-2</v>
      </c>
      <c r="O62" s="50">
        <v>3.53148322020663</v>
      </c>
      <c r="P62" s="50">
        <v>0.26943189257971101</v>
      </c>
      <c r="Q62" s="77">
        <v>0.34239386886818501</v>
      </c>
      <c r="R62" s="61"/>
    </row>
    <row r="63" spans="1:18" x14ac:dyDescent="0.25">
      <c r="A63" t="s">
        <v>32</v>
      </c>
      <c r="B63">
        <v>93.725092444741307</v>
      </c>
      <c r="C63">
        <v>470.37345974923397</v>
      </c>
      <c r="D63" s="63">
        <v>0.18336115988234999</v>
      </c>
      <c r="E63">
        <v>8.3940116928039998E-3</v>
      </c>
      <c r="F63" s="31">
        <f t="shared" si="5"/>
        <v>0.19092037280522164</v>
      </c>
      <c r="G63" s="31">
        <f t="shared" si="2"/>
        <v>8.7400616507323451E-3</v>
      </c>
      <c r="H63" s="52">
        <v>0.29861828168161603</v>
      </c>
      <c r="I63" s="52">
        <v>2.1034645134376001E-2</v>
      </c>
      <c r="J63" s="85">
        <v>0.6498953428339177</v>
      </c>
      <c r="K63" s="63">
        <v>0.61389346414351198</v>
      </c>
      <c r="L63">
        <v>4.5093643852957999E-2</v>
      </c>
      <c r="M63" s="32">
        <f t="shared" si="6"/>
        <v>0.63920172141237741</v>
      </c>
      <c r="N63" s="32">
        <f t="shared" si="3"/>
        <v>4.6952665990314488E-2</v>
      </c>
      <c r="O63" s="50">
        <v>3.34691660906722</v>
      </c>
      <c r="P63" s="50">
        <v>0.23575608991635999</v>
      </c>
      <c r="Q63" s="77">
        <v>0.58274946512551495</v>
      </c>
      <c r="R63" s="61"/>
    </row>
    <row r="64" spans="1:18" x14ac:dyDescent="0.25">
      <c r="A64" t="s">
        <v>33</v>
      </c>
      <c r="B64">
        <v>84.4759576060424</v>
      </c>
      <c r="C64">
        <v>461.12577879457803</v>
      </c>
      <c r="D64" s="63">
        <v>0.10376828112375</v>
      </c>
      <c r="E64">
        <v>6.007789709795E-3</v>
      </c>
      <c r="F64" s="31">
        <f t="shared" si="5"/>
        <v>0.10804621289598644</v>
      </c>
      <c r="G64" s="31">
        <f t="shared" si="2"/>
        <v>6.2554657260315734E-3</v>
      </c>
      <c r="H64" s="52">
        <v>0.27480093152137097</v>
      </c>
      <c r="I64" s="52">
        <v>2.5561184555202E-2</v>
      </c>
      <c r="J64" s="85">
        <v>0.62242542475013296</v>
      </c>
      <c r="K64" s="63">
        <v>0.378273451898265</v>
      </c>
      <c r="L64">
        <v>3.1349932310741999E-2</v>
      </c>
      <c r="M64" s="32">
        <f t="shared" si="6"/>
        <v>0.39386808255943306</v>
      </c>
      <c r="N64" s="32">
        <f t="shared" si="3"/>
        <v>3.2642358763577302E-2</v>
      </c>
      <c r="O64" s="50">
        <v>3.6315367415622499</v>
      </c>
      <c r="P64" s="50">
        <v>0.26735635219500398</v>
      </c>
      <c r="Q64" s="77">
        <v>0.54919386285057503</v>
      </c>
      <c r="R64" s="61"/>
    </row>
    <row r="65" spans="1:18" x14ac:dyDescent="0.25">
      <c r="A65" t="s">
        <v>34</v>
      </c>
      <c r="B65">
        <v>93.5161592234534</v>
      </c>
      <c r="C65">
        <v>458.59700718344698</v>
      </c>
      <c r="D65" s="63">
        <v>0.135274481564925</v>
      </c>
      <c r="E65">
        <v>6.8968207805510003E-3</v>
      </c>
      <c r="F65" s="31">
        <f t="shared" si="5"/>
        <v>0.1408512820707489</v>
      </c>
      <c r="G65" s="31">
        <f t="shared" si="2"/>
        <v>7.1811478256270794E-3</v>
      </c>
      <c r="H65" s="52">
        <v>0.30592114490399502</v>
      </c>
      <c r="I65" s="52">
        <v>2.3357983614003999E-2</v>
      </c>
      <c r="J65" s="85">
        <v>0.66773971733954229</v>
      </c>
      <c r="K65" s="63">
        <v>0.44187349717019098</v>
      </c>
      <c r="L65">
        <v>3.4529376664047998E-2</v>
      </c>
      <c r="M65" s="32">
        <f t="shared" si="6"/>
        <v>0.46009009141635843</v>
      </c>
      <c r="N65" s="32">
        <f t="shared" si="3"/>
        <v>3.595287829582787E-2</v>
      </c>
      <c r="O65" s="50">
        <v>3.2693709976751602</v>
      </c>
      <c r="P65" s="50">
        <v>0.23103108858375801</v>
      </c>
      <c r="Q65" s="77">
        <v>0.67910162056837697</v>
      </c>
      <c r="R65" s="61"/>
    </row>
    <row r="66" spans="1:18" x14ac:dyDescent="0.25">
      <c r="A66" t="s">
        <v>35</v>
      </c>
      <c r="B66">
        <v>131.91658197231601</v>
      </c>
      <c r="C66">
        <v>662.45776300108605</v>
      </c>
      <c r="D66" s="65">
        <v>0.257714548210075</v>
      </c>
      <c r="E66" s="20">
        <v>9.0369437087269994E-3</v>
      </c>
      <c r="F66" s="72">
        <f t="shared" si="5"/>
        <v>0.26833904002988895</v>
      </c>
      <c r="G66" s="31">
        <f t="shared" si="2"/>
        <v>9.4094990618350596E-3</v>
      </c>
      <c r="H66" s="73">
        <v>0.29997709321928701</v>
      </c>
      <c r="I66" s="73">
        <v>1.7797983300338001E-2</v>
      </c>
      <c r="J66" s="109">
        <v>0.5910169536916402</v>
      </c>
      <c r="K66" s="65">
        <v>0.85673598739642598</v>
      </c>
      <c r="L66" s="20">
        <v>5.1203600500730001E-2</v>
      </c>
      <c r="M66" s="78">
        <f t="shared" si="6"/>
        <v>0.89205562516252446</v>
      </c>
      <c r="N66" s="32">
        <f t="shared" si="3"/>
        <v>5.3314510569421894E-2</v>
      </c>
      <c r="O66" s="23">
        <v>3.34981543989548</v>
      </c>
      <c r="P66" s="23">
        <v>0.19914001801240699</v>
      </c>
      <c r="Q66" s="79">
        <v>0.59157095367359502</v>
      </c>
      <c r="R66" s="61"/>
    </row>
  </sheetData>
  <mergeCells count="6">
    <mergeCell ref="D1:I1"/>
    <mergeCell ref="K1:Q1"/>
    <mergeCell ref="D2:E2"/>
    <mergeCell ref="F2:G2"/>
    <mergeCell ref="K2:L2"/>
    <mergeCell ref="M2:N2"/>
  </mergeCells>
  <conditionalFormatting sqref="J4:J5">
    <cfRule type="cellIs" dxfId="0" priority="2" operator="greater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9" sqref="L29"/>
    </sheetView>
  </sheetViews>
  <sheetFormatPr defaultRowHeight="15" x14ac:dyDescent="0.25"/>
  <cols>
    <col min="1" max="1" width="14.7109375" customWidth="1"/>
    <col min="2" max="2" width="11.140625" customWidth="1"/>
    <col min="3" max="3" width="10.7109375" bestFit="1" customWidth="1"/>
    <col min="4" max="4" width="6.7109375" bestFit="1" customWidth="1"/>
    <col min="5" max="5" width="6.28515625" bestFit="1" customWidth="1"/>
    <col min="6" max="6" width="7.28515625" bestFit="1" customWidth="1"/>
    <col min="7" max="7" width="9.42578125" bestFit="1" customWidth="1"/>
    <col min="8" max="8" width="4.42578125" bestFit="1" customWidth="1"/>
    <col min="9" max="9" width="21.5703125" bestFit="1" customWidth="1"/>
  </cols>
  <sheetData>
    <row r="1" spans="1:9" x14ac:dyDescent="0.25">
      <c r="A1" s="183" t="s">
        <v>421</v>
      </c>
      <c r="B1" s="183" t="s">
        <v>1543</v>
      </c>
      <c r="C1" s="183" t="s">
        <v>422</v>
      </c>
      <c r="D1" s="183" t="s">
        <v>1541</v>
      </c>
      <c r="E1" s="183" t="s">
        <v>423</v>
      </c>
      <c r="F1" s="183" t="s">
        <v>1542</v>
      </c>
      <c r="G1" s="183" t="s">
        <v>424</v>
      </c>
      <c r="H1" s="183" t="s">
        <v>425</v>
      </c>
      <c r="I1" s="183" t="s">
        <v>431</v>
      </c>
    </row>
    <row r="2" spans="1:9" x14ac:dyDescent="0.25">
      <c r="A2" s="184" t="s">
        <v>1513</v>
      </c>
      <c r="B2" s="184" t="s">
        <v>1526</v>
      </c>
      <c r="C2" s="185">
        <v>44648</v>
      </c>
      <c r="D2" s="184">
        <v>444</v>
      </c>
      <c r="E2" s="184">
        <v>19</v>
      </c>
      <c r="F2" s="186">
        <f>E2/D2*100</f>
        <v>4.2792792792792795</v>
      </c>
      <c r="G2" s="184">
        <v>0.82</v>
      </c>
      <c r="H2" s="184">
        <v>104</v>
      </c>
      <c r="I2" s="184" t="s">
        <v>436</v>
      </c>
    </row>
    <row r="3" spans="1:9" x14ac:dyDescent="0.25">
      <c r="A3" s="184" t="s">
        <v>1512</v>
      </c>
      <c r="B3" s="187" t="s">
        <v>1530</v>
      </c>
      <c r="C3" s="188">
        <v>44648</v>
      </c>
      <c r="D3" s="184">
        <v>447</v>
      </c>
      <c r="E3" s="187">
        <v>25</v>
      </c>
      <c r="F3" s="189">
        <f t="shared" ref="F3" si="0">E3/D3*100</f>
        <v>5.592841163310962</v>
      </c>
      <c r="G3" s="187">
        <v>1.2</v>
      </c>
      <c r="H3" s="187">
        <v>99</v>
      </c>
      <c r="I3" s="187" t="s">
        <v>436</v>
      </c>
    </row>
    <row r="4" spans="1:9" x14ac:dyDescent="0.25">
      <c r="A4" s="184" t="s">
        <v>1524</v>
      </c>
      <c r="B4" s="184" t="s">
        <v>1529</v>
      </c>
      <c r="C4" s="185">
        <v>44648</v>
      </c>
      <c r="D4" s="184">
        <v>413</v>
      </c>
      <c r="E4" s="184">
        <v>79</v>
      </c>
      <c r="F4" s="186">
        <f>E4/D4*100</f>
        <v>19.128329297820823</v>
      </c>
      <c r="G4" s="184">
        <v>1.3</v>
      </c>
      <c r="H4" s="184">
        <v>45</v>
      </c>
      <c r="I4" s="184" t="s">
        <v>436</v>
      </c>
    </row>
    <row r="5" spans="1:9" x14ac:dyDescent="0.25">
      <c r="A5" s="184" t="s">
        <v>1525</v>
      </c>
      <c r="B5" s="184" t="s">
        <v>1531</v>
      </c>
      <c r="C5" s="188">
        <v>44648</v>
      </c>
      <c r="D5" s="184">
        <v>450</v>
      </c>
      <c r="E5" s="187">
        <v>26</v>
      </c>
      <c r="F5" s="189">
        <f t="shared" ref="F5" si="1">E5/D5*100</f>
        <v>5.7777777777777777</v>
      </c>
      <c r="G5" s="187">
        <v>1</v>
      </c>
      <c r="H5" s="187">
        <v>54</v>
      </c>
      <c r="I5" s="187" t="s">
        <v>436</v>
      </c>
    </row>
    <row r="6" spans="1:9" x14ac:dyDescent="0.25">
      <c r="A6" s="184" t="s">
        <v>1518</v>
      </c>
      <c r="B6" s="184" t="s">
        <v>1528</v>
      </c>
      <c r="C6" s="185">
        <v>44648</v>
      </c>
      <c r="D6" s="184">
        <v>701</v>
      </c>
      <c r="E6" s="184">
        <v>30</v>
      </c>
      <c r="F6" s="186">
        <f t="shared" ref="F6:F19" si="2">E6/D6*100</f>
        <v>4.2796005706134093</v>
      </c>
      <c r="G6" s="184">
        <v>1.6</v>
      </c>
      <c r="H6" s="184">
        <v>95</v>
      </c>
      <c r="I6" s="184" t="s">
        <v>432</v>
      </c>
    </row>
    <row r="7" spans="1:9" x14ac:dyDescent="0.25">
      <c r="A7" s="184" t="s">
        <v>1517</v>
      </c>
      <c r="B7" s="184">
        <v>1500</v>
      </c>
      <c r="C7" s="185">
        <v>44648</v>
      </c>
      <c r="D7" s="184">
        <v>540</v>
      </c>
      <c r="E7" s="184">
        <v>14</v>
      </c>
      <c r="F7" s="186">
        <f t="shared" si="2"/>
        <v>2.5925925925925926</v>
      </c>
      <c r="G7" s="184">
        <v>1.4</v>
      </c>
      <c r="H7" s="184">
        <v>52</v>
      </c>
      <c r="I7" s="184" t="s">
        <v>1538</v>
      </c>
    </row>
    <row r="8" spans="1:9" x14ac:dyDescent="0.25">
      <c r="A8" s="184" t="s">
        <v>1520</v>
      </c>
      <c r="B8" s="184">
        <v>4000</v>
      </c>
      <c r="C8" s="185">
        <v>44648</v>
      </c>
      <c r="D8" s="184">
        <v>856</v>
      </c>
      <c r="E8" s="184">
        <v>46</v>
      </c>
      <c r="F8" s="186">
        <f t="shared" si="2"/>
        <v>5.3738317757009346</v>
      </c>
      <c r="G8" s="184">
        <v>1.2</v>
      </c>
      <c r="H8" s="184">
        <v>60</v>
      </c>
      <c r="I8" s="184" t="s">
        <v>1523</v>
      </c>
    </row>
    <row r="9" spans="1:9" x14ac:dyDescent="0.25">
      <c r="A9" s="184" t="s">
        <v>430</v>
      </c>
      <c r="B9" s="184" t="s">
        <v>1527</v>
      </c>
      <c r="C9" s="185">
        <v>44648</v>
      </c>
      <c r="D9" s="184">
        <v>471</v>
      </c>
      <c r="E9" s="184">
        <v>9</v>
      </c>
      <c r="F9" s="186">
        <f t="shared" si="2"/>
        <v>1.910828025477707</v>
      </c>
      <c r="G9" s="184">
        <v>1.5</v>
      </c>
      <c r="H9" s="184">
        <v>60</v>
      </c>
      <c r="I9" s="184" t="s">
        <v>437</v>
      </c>
    </row>
    <row r="10" spans="1:9" x14ac:dyDescent="0.25">
      <c r="A10" s="184" t="s">
        <v>429</v>
      </c>
      <c r="B10" s="184" t="s">
        <v>1533</v>
      </c>
      <c r="C10" s="185">
        <v>44648</v>
      </c>
      <c r="D10" s="184">
        <v>478</v>
      </c>
      <c r="E10" s="184">
        <v>8</v>
      </c>
      <c r="F10" s="186">
        <f t="shared" si="2"/>
        <v>1.6736401673640167</v>
      </c>
      <c r="G10" s="184">
        <v>1.3</v>
      </c>
      <c r="H10" s="184">
        <v>61</v>
      </c>
      <c r="I10" s="184" t="s">
        <v>437</v>
      </c>
    </row>
    <row r="11" spans="1:9" x14ac:dyDescent="0.25">
      <c r="A11" s="184" t="s">
        <v>428</v>
      </c>
      <c r="B11" s="184" t="s">
        <v>1536</v>
      </c>
      <c r="C11" s="185">
        <v>44648</v>
      </c>
      <c r="D11" s="184">
        <v>472</v>
      </c>
      <c r="E11" s="184">
        <v>10</v>
      </c>
      <c r="F11" s="186">
        <f t="shared" si="2"/>
        <v>2.1186440677966099</v>
      </c>
      <c r="G11" s="184">
        <v>1.2</v>
      </c>
      <c r="H11" s="184">
        <v>69</v>
      </c>
      <c r="I11" s="184" t="s">
        <v>437</v>
      </c>
    </row>
    <row r="12" spans="1:9" x14ac:dyDescent="0.25">
      <c r="A12" s="184" t="s">
        <v>1515</v>
      </c>
      <c r="B12" s="184" t="s">
        <v>1537</v>
      </c>
      <c r="C12" s="185">
        <v>44582</v>
      </c>
      <c r="D12" s="184">
        <v>466</v>
      </c>
      <c r="E12" s="184">
        <v>10</v>
      </c>
      <c r="F12" s="186">
        <f t="shared" si="2"/>
        <v>2.1459227467811157</v>
      </c>
      <c r="G12" s="184">
        <v>0.82</v>
      </c>
      <c r="H12" s="184">
        <v>82</v>
      </c>
      <c r="I12" s="184" t="s">
        <v>437</v>
      </c>
    </row>
    <row r="13" spans="1:9" x14ac:dyDescent="0.25">
      <c r="A13" s="184" t="s">
        <v>1514</v>
      </c>
      <c r="B13" s="184" t="s">
        <v>1535</v>
      </c>
      <c r="C13" s="185">
        <v>44582</v>
      </c>
      <c r="D13" s="184">
        <v>461</v>
      </c>
      <c r="E13" s="184">
        <v>23</v>
      </c>
      <c r="F13" s="186">
        <f t="shared" si="2"/>
        <v>4.9891540130151846</v>
      </c>
      <c r="G13" s="184">
        <v>0.62</v>
      </c>
      <c r="H13" s="184">
        <v>70</v>
      </c>
      <c r="I13" s="184" t="s">
        <v>436</v>
      </c>
    </row>
    <row r="14" spans="1:9" x14ac:dyDescent="0.25">
      <c r="A14" s="184" t="s">
        <v>1521</v>
      </c>
      <c r="B14" s="184" t="s">
        <v>1534</v>
      </c>
      <c r="C14" s="185">
        <v>44648</v>
      </c>
      <c r="D14" s="184">
        <v>861</v>
      </c>
      <c r="E14" s="184">
        <v>12</v>
      </c>
      <c r="F14" s="186">
        <f t="shared" si="2"/>
        <v>1.3937282229965158</v>
      </c>
      <c r="G14" s="184">
        <v>0.91</v>
      </c>
      <c r="H14" s="184">
        <v>173</v>
      </c>
      <c r="I14" s="184" t="s">
        <v>1539</v>
      </c>
    </row>
    <row r="15" spans="1:9" x14ac:dyDescent="0.25">
      <c r="A15" s="184" t="s">
        <v>1522</v>
      </c>
      <c r="B15" s="184">
        <v>500</v>
      </c>
      <c r="C15" s="185">
        <v>44648</v>
      </c>
      <c r="D15" s="184">
        <v>898</v>
      </c>
      <c r="E15" s="184">
        <v>14</v>
      </c>
      <c r="F15" s="186">
        <f t="shared" si="2"/>
        <v>1.5590200445434299</v>
      </c>
      <c r="G15" s="184">
        <v>1.7</v>
      </c>
      <c r="H15" s="184">
        <v>10</v>
      </c>
      <c r="I15" s="184" t="s">
        <v>1540</v>
      </c>
    </row>
    <row r="16" spans="1:9" x14ac:dyDescent="0.25">
      <c r="A16" s="184" t="s">
        <v>1516</v>
      </c>
      <c r="B16" s="184">
        <v>1200</v>
      </c>
      <c r="C16" s="185">
        <v>44582</v>
      </c>
      <c r="D16" s="184">
        <v>500</v>
      </c>
      <c r="E16" s="184">
        <v>49</v>
      </c>
      <c r="F16" s="186">
        <f t="shared" si="2"/>
        <v>9.8000000000000007</v>
      </c>
      <c r="G16" s="184">
        <v>0.85</v>
      </c>
      <c r="H16" s="184">
        <v>140</v>
      </c>
      <c r="I16" s="184" t="s">
        <v>437</v>
      </c>
    </row>
    <row r="17" spans="1:9" x14ac:dyDescent="0.25">
      <c r="A17" s="184" t="s">
        <v>1519</v>
      </c>
      <c r="B17" s="184">
        <v>1800</v>
      </c>
      <c r="C17" s="185">
        <v>44582</v>
      </c>
      <c r="D17" s="184">
        <v>808</v>
      </c>
      <c r="E17" s="184">
        <v>14</v>
      </c>
      <c r="F17" s="186">
        <f t="shared" si="2"/>
        <v>1.7326732673267329</v>
      </c>
      <c r="G17" s="184">
        <v>0.85</v>
      </c>
      <c r="H17" s="184">
        <v>80</v>
      </c>
      <c r="I17" s="184" t="s">
        <v>433</v>
      </c>
    </row>
    <row r="18" spans="1:9" x14ac:dyDescent="0.25">
      <c r="A18" s="184" t="s">
        <v>427</v>
      </c>
      <c r="B18" s="184">
        <v>1500</v>
      </c>
      <c r="C18" s="185">
        <v>44722</v>
      </c>
      <c r="D18" s="184">
        <v>776</v>
      </c>
      <c r="E18" s="184">
        <v>26</v>
      </c>
      <c r="F18" s="186">
        <f t="shared" si="2"/>
        <v>3.3505154639175259</v>
      </c>
      <c r="G18" s="184">
        <v>0.63</v>
      </c>
      <c r="H18" s="184">
        <v>79</v>
      </c>
      <c r="I18" s="184" t="s">
        <v>433</v>
      </c>
    </row>
    <row r="19" spans="1:9" x14ac:dyDescent="0.25">
      <c r="A19" s="184" t="s">
        <v>426</v>
      </c>
      <c r="B19" s="184" t="s">
        <v>1532</v>
      </c>
      <c r="C19" s="185">
        <v>44582</v>
      </c>
      <c r="D19" s="184">
        <v>957</v>
      </c>
      <c r="E19" s="184">
        <v>33</v>
      </c>
      <c r="F19" s="186">
        <f t="shared" si="2"/>
        <v>3.4482758620689653</v>
      </c>
      <c r="G19" s="184">
        <v>0.78</v>
      </c>
      <c r="H19" s="184">
        <v>84</v>
      </c>
      <c r="I19" s="184" t="s">
        <v>434</v>
      </c>
    </row>
    <row r="24" spans="1:9" x14ac:dyDescent="0.25">
      <c r="I24" s="182"/>
    </row>
  </sheetData>
  <autoFilter ref="A1:I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210122 LuHf</vt:lpstr>
      <vt:lpstr>210122 stds</vt:lpstr>
      <vt:lpstr>280322 LuHf</vt:lpstr>
      <vt:lpstr>280322 stds</vt:lpstr>
      <vt:lpstr>100622 LuHf</vt:lpstr>
      <vt:lpstr>100622 stds</vt:lpstr>
      <vt:lpstr>Results table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David Simpson</dc:creator>
  <cp:lastModifiedBy>AFT Group</cp:lastModifiedBy>
  <dcterms:created xsi:type="dcterms:W3CDTF">2022-06-20T01:11:50Z</dcterms:created>
  <dcterms:modified xsi:type="dcterms:W3CDTF">2023-01-15T06:34:13Z</dcterms:modified>
</cp:coreProperties>
</file>