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3795" windowWidth="16605" windowHeight="9150" firstSheet="17" activeTab="18"/>
  </bookViews>
  <sheets>
    <sheet name="Title" sheetId="88" r:id="rId1"/>
    <sheet name="Front" sheetId="21" r:id="rId2"/>
    <sheet name="Booms plateau_T1" sheetId="76" r:id="rId3"/>
    <sheet name="vineAREA_state_T2" sheetId="13" r:id="rId4"/>
    <sheet name="Vie Share State_T3" sheetId="65" r:id="rId5"/>
    <sheet name="vine share of total crop_T4" sheetId="20" r:id="rId6"/>
    <sheet name="vine intensity of croping T5" sheetId="22" r:id="rId7"/>
    <sheet name="vine per capita_States T6" sheetId="66" r:id="rId8"/>
    <sheet name="Volume_grape_prodn _T7" sheetId="36" r:id="rId9"/>
    <sheet name="Volume_grape_prodn _8" sheetId="34" r:id="rId10"/>
    <sheet name="Production(kl)sine1843_T9" sheetId="7" r:id="rId11"/>
    <sheet name="PerCapita_wine_prodn states T10" sheetId="30" r:id="rId12"/>
    <sheet name="Domes_sale_X__X to UK_T11" sheetId="37" r:id="rId13"/>
    <sheet name="wine apparent consumption_T12" sheetId="67" r:id="rId14"/>
    <sheet name="Wine trade_indicators_AU_T13" sheetId="78" r:id="rId15"/>
    <sheet name="Wine trade_indicators_State_T14" sheetId="79" r:id="rId16"/>
    <sheet name="Exps,Imps,Constn_NetEx_T15" sheetId="38" r:id="rId17"/>
    <sheet name="Vlue _volumn_X_Key markets_T16" sheetId="39" r:id="rId18"/>
    <sheet name="Wine of exports_T17" sheetId="70" r:id="rId19"/>
    <sheet name="clolonial custon and excise_T18" sheetId="41" r:id="rId20"/>
    <sheet name="Revenue from Alcohol _T19" sheetId="42" r:id="rId21"/>
    <sheet name="Subsidy_UK Import_T20" sheetId="44" r:id="rId22"/>
    <sheet name="no.wine producers T21" sheetId="51" r:id="rId23"/>
    <sheet name="T22_ranking top 30 wine comps" sheetId="43" r:id="rId24"/>
    <sheet name="T23a History of Brands" sheetId="87" r:id="rId25"/>
    <sheet name="T23b_History of Brands" sheetId="50" r:id="rId26"/>
    <sheet name="T24_ comps _not In top 30" sheetId="49" r:id="rId27"/>
    <sheet name="Other wineries ranked _T25" sheetId="71" r:id="rId28"/>
    <sheet name="T26_Share of Wine conpans_ by y" sheetId="48" r:id="rId29"/>
    <sheet name="T27_Most Powerful brands" sheetId="47" r:id="rId30"/>
    <sheet name="Wine,BrandyandGrapeSpirit_T28" sheetId="46" r:id="rId31"/>
    <sheet name="distillationFortifWineProdn T29" sheetId="45" r:id="rId32"/>
    <sheet name="Wine&amp;OtherAlco_BeveperCap_T30" sheetId="57" r:id="rId33"/>
    <sheet name="Brandy expor percapital_t31" sheetId="52" r:id="rId34"/>
    <sheet name="per capita consumption_T32" sheetId="54" r:id="rId35"/>
    <sheet name="wine beer spiri consumption_T33" sheetId="81" r:id="rId36"/>
    <sheet name="Salesby_col_EXp_Domestic_T34abc" sheetId="56" r:id="rId37"/>
    <sheet name="Dom Sales by Container T34d" sheetId="58" r:id="rId38"/>
    <sheet name="Premium_nonP_col_A_P_Y_T35" sheetId="60" r:id="rId39"/>
    <sheet name="Prem and NP varieties T36" sheetId="82" r:id="rId40"/>
    <sheet name="Price_prodn_value_T37" sheetId="59" r:id="rId41"/>
    <sheet name="grape_prodn_value T38" sheetId="62" r:id="rId42"/>
    <sheet name="winegape price_price index T39" sheetId="61" r:id="rId43"/>
    <sheet name="Beverage wine stock T40" sheetId="63" r:id="rId44"/>
    <sheet name="R&amp;D T41" sheetId="83" r:id="rId45"/>
    <sheet name="Pubs T42" sheetId="84" r:id="rId46"/>
    <sheet name="Tax T43" sheetId="85" r:id="rId47"/>
    <sheet name="Tax T44" sheetId="86" r:id="rId48"/>
  </sheets>
  <definedNames>
    <definedName name="OLE_LINK5" localSheetId="46">'Tax T43'!$A$1</definedName>
    <definedName name="_xlnm.Print_Area" localSheetId="33">'Brandy expor percapital_t31'!$A$1:$H$114</definedName>
    <definedName name="_xlnm.Print_Area" localSheetId="31">'distillationFortifWineProdn T29'!$A$1:$G$94</definedName>
    <definedName name="_xlnm.Print_Area" localSheetId="16">'Exps,Imps,Constn_NetEx_T15'!$B$1:$G$136</definedName>
    <definedName name="_xlnm.Print_Area" localSheetId="20">'Revenue from Alcohol _T19'!$A$1:$L$138</definedName>
    <definedName name="_xlnm.Print_Area" localSheetId="46">'Tax T43'!$A$1:$W$44</definedName>
    <definedName name="_xlnm.Print_Area" localSheetId="6">'vine intensity of croping T5'!#REF!</definedName>
    <definedName name="_xlnm.Print_Area" localSheetId="18">'Wine of exports_T17'!$B$1:$H$116</definedName>
    <definedName name="_xlnm.Print_Area" localSheetId="32">'Wine&amp;OtherAlco_BeveperCap_T30'!$A$1:$H$95</definedName>
  </definedNames>
  <calcPr calcId="145621"/>
</workbook>
</file>

<file path=xl/calcChain.xml><?xml version="1.0" encoding="utf-8"?>
<calcChain xmlns="http://schemas.openxmlformats.org/spreadsheetml/2006/main">
  <c r="J96" i="42" l="1"/>
  <c r="K96" i="42"/>
  <c r="J95" i="42"/>
  <c r="K95" i="42"/>
  <c r="J92" i="42"/>
  <c r="K92" i="42"/>
  <c r="J91" i="42"/>
  <c r="K91" i="42"/>
  <c r="J87" i="42"/>
  <c r="K87" i="42"/>
  <c r="J84" i="42"/>
  <c r="K84" i="42"/>
  <c r="J80" i="42"/>
  <c r="K80" i="42"/>
  <c r="J79" i="42"/>
  <c r="K79" i="42"/>
  <c r="J75" i="42"/>
  <c r="J71" i="42"/>
  <c r="J68" i="42"/>
  <c r="J64" i="42"/>
  <c r="J59" i="42"/>
  <c r="J56" i="42"/>
  <c r="J55" i="42"/>
  <c r="J88" i="42"/>
  <c r="K88" i="42"/>
  <c r="J76" i="42"/>
  <c r="J72" i="42"/>
  <c r="J60" i="42"/>
  <c r="F75" i="42"/>
  <c r="F73" i="42"/>
  <c r="F69" i="42"/>
  <c r="F67" i="42"/>
  <c r="F65" i="42"/>
  <c r="F59" i="42"/>
  <c r="F56" i="42"/>
  <c r="F55" i="42"/>
  <c r="J54" i="42"/>
  <c r="J57" i="42"/>
  <c r="J58" i="42"/>
  <c r="J61" i="42"/>
  <c r="J62" i="42"/>
  <c r="J65" i="42"/>
  <c r="J66" i="42"/>
  <c r="J67" i="42"/>
  <c r="J69" i="42"/>
  <c r="J70" i="42"/>
  <c r="J73" i="42"/>
  <c r="J74" i="42"/>
  <c r="J77" i="42"/>
  <c r="J78" i="42"/>
  <c r="K78" i="42"/>
  <c r="J81" i="42"/>
  <c r="K81" i="42"/>
  <c r="J82" i="42"/>
  <c r="K82" i="42"/>
  <c r="J83" i="42"/>
  <c r="K83" i="42"/>
  <c r="J85" i="42"/>
  <c r="K85" i="42"/>
  <c r="J86" i="42"/>
  <c r="K86" i="42"/>
  <c r="J89" i="42"/>
  <c r="K89" i="42"/>
  <c r="J90" i="42"/>
  <c r="K90" i="42"/>
  <c r="J93" i="42"/>
  <c r="K93" i="42"/>
  <c r="J94" i="42"/>
  <c r="K94" i="42"/>
  <c r="J97" i="42"/>
  <c r="K97" i="42"/>
  <c r="J98" i="42"/>
  <c r="K98" i="42"/>
  <c r="J53" i="42"/>
  <c r="E4" i="38"/>
  <c r="E5" i="38"/>
  <c r="E6" i="38"/>
  <c r="E7" i="38"/>
  <c r="E8" i="38"/>
  <c r="E9" i="38"/>
  <c r="E10" i="38"/>
  <c r="E11" i="38"/>
  <c r="E12" i="38"/>
  <c r="E13" i="38"/>
  <c r="E14" i="38"/>
  <c r="E15"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48" i="38"/>
  <c r="E49" i="38"/>
  <c r="E50" i="38"/>
  <c r="E51" i="38"/>
  <c r="E52" i="38"/>
  <c r="E53" i="38"/>
  <c r="E54" i="38"/>
  <c r="E55" i="38"/>
  <c r="E56" i="38"/>
  <c r="E57" i="38"/>
  <c r="E58" i="38"/>
  <c r="E59" i="38"/>
  <c r="E60" i="38"/>
  <c r="E61" i="38"/>
  <c r="E62" i="38"/>
  <c r="E63" i="38"/>
  <c r="E64" i="38"/>
  <c r="E65" i="38"/>
  <c r="E66" i="38"/>
  <c r="E67" i="38"/>
  <c r="E68" i="38"/>
  <c r="E69" i="38"/>
  <c r="E70" i="38"/>
  <c r="E71" i="38"/>
  <c r="E72" i="38"/>
  <c r="E73" i="38"/>
  <c r="E74" i="38"/>
  <c r="E75" i="38"/>
  <c r="E76" i="38"/>
  <c r="E77" i="38"/>
  <c r="E78" i="38"/>
  <c r="E79" i="38"/>
  <c r="E80" i="38"/>
  <c r="E81" i="38"/>
  <c r="E82" i="38"/>
  <c r="E83" i="38"/>
  <c r="E84" i="38"/>
  <c r="E85" i="38"/>
  <c r="E86" i="38"/>
  <c r="E87" i="38"/>
  <c r="E88" i="38"/>
  <c r="E89" i="38"/>
  <c r="E90" i="38"/>
  <c r="E91" i="38"/>
  <c r="E92" i="38"/>
  <c r="E93" i="38"/>
  <c r="E94" i="38"/>
  <c r="E95" i="38"/>
  <c r="E96" i="38"/>
  <c r="E97" i="38"/>
  <c r="E98" i="38"/>
  <c r="E99" i="38"/>
  <c r="E100" i="38"/>
  <c r="E101" i="38"/>
  <c r="E102" i="38"/>
  <c r="E103" i="38"/>
  <c r="E104" i="38"/>
  <c r="E105" i="38"/>
  <c r="E106" i="38"/>
  <c r="E107" i="38"/>
  <c r="E108" i="38"/>
  <c r="E109" i="38"/>
  <c r="E110" i="38"/>
  <c r="E111" i="38"/>
  <c r="E112" i="38"/>
  <c r="E113" i="38"/>
  <c r="E114" i="38"/>
  <c r="E115" i="38"/>
  <c r="E3" i="38"/>
  <c r="G16" i="52"/>
  <c r="F47" i="46"/>
  <c r="L282" i="39"/>
  <c r="I282" i="39"/>
  <c r="F282" i="39"/>
  <c r="K282" i="39"/>
  <c r="J282" i="39"/>
  <c r="H282" i="39"/>
  <c r="G282" i="39"/>
  <c r="E282" i="39"/>
  <c r="D282" i="39"/>
  <c r="L271" i="39"/>
  <c r="L272" i="39"/>
  <c r="L273" i="39"/>
  <c r="L274" i="39"/>
  <c r="L275" i="39"/>
  <c r="L276" i="39"/>
  <c r="L277" i="39"/>
  <c r="L278" i="39"/>
  <c r="L279" i="39"/>
  <c r="L280" i="39"/>
  <c r="L270" i="39"/>
  <c r="I271" i="39"/>
  <c r="I272" i="39"/>
  <c r="I273" i="39"/>
  <c r="I274" i="39"/>
  <c r="I275" i="39"/>
  <c r="I276" i="39"/>
  <c r="I277" i="39"/>
  <c r="I278" i="39"/>
  <c r="I279" i="39"/>
  <c r="I280" i="39"/>
  <c r="I270" i="39"/>
  <c r="F271" i="39"/>
  <c r="F272" i="39"/>
  <c r="F273" i="39"/>
  <c r="F274" i="39"/>
  <c r="F275" i="39"/>
  <c r="F276" i="39"/>
  <c r="F277" i="39"/>
  <c r="F278" i="39"/>
  <c r="F279" i="39"/>
  <c r="F280" i="39"/>
  <c r="F270" i="39"/>
  <c r="E5" i="54"/>
  <c r="H5" i="54"/>
  <c r="E6" i="54"/>
  <c r="E7" i="54"/>
  <c r="E4" i="54"/>
  <c r="H4" i="54"/>
  <c r="G5" i="54"/>
  <c r="G6" i="54"/>
  <c r="G7" i="54"/>
  <c r="F6" i="54"/>
  <c r="F7" i="54"/>
  <c r="F4" i="54"/>
  <c r="E50" i="54"/>
  <c r="G50" i="54"/>
  <c r="E51" i="54"/>
  <c r="G51" i="54"/>
  <c r="E52" i="54"/>
  <c r="G52" i="54"/>
  <c r="E53" i="54"/>
  <c r="F53" i="54"/>
  <c r="E54" i="54"/>
  <c r="F54" i="54"/>
  <c r="E55" i="54"/>
  <c r="H55" i="54"/>
  <c r="E56" i="54"/>
  <c r="H56" i="54"/>
  <c r="E57" i="54"/>
  <c r="H57" i="54"/>
  <c r="E58" i="54"/>
  <c r="G58" i="54"/>
  <c r="F58" i="54"/>
  <c r="E59" i="54"/>
  <c r="E60" i="54"/>
  <c r="F60" i="54"/>
  <c r="E61" i="54"/>
  <c r="H61" i="54"/>
  <c r="E62" i="54"/>
  <c r="F62" i="54"/>
  <c r="E63" i="54"/>
  <c r="G63" i="54"/>
  <c r="E64" i="54"/>
  <c r="G64" i="54"/>
  <c r="E65" i="54"/>
  <c r="G65" i="54"/>
  <c r="E66" i="54"/>
  <c r="F66" i="54"/>
  <c r="E67" i="54"/>
  <c r="G67" i="54"/>
  <c r="E68" i="54"/>
  <c r="F68" i="54"/>
  <c r="E69" i="54"/>
  <c r="H69" i="54"/>
  <c r="E70" i="54"/>
  <c r="F70" i="54"/>
  <c r="E71" i="54"/>
  <c r="G71" i="54"/>
  <c r="E72" i="54"/>
  <c r="G72" i="54"/>
  <c r="E73" i="54"/>
  <c r="H73" i="54"/>
  <c r="E74" i="54"/>
  <c r="F74" i="54"/>
  <c r="E75" i="54"/>
  <c r="G75" i="54"/>
  <c r="E76" i="54"/>
  <c r="H76" i="54"/>
  <c r="E77" i="54"/>
  <c r="H77" i="54"/>
  <c r="E78" i="54"/>
  <c r="F78" i="54"/>
  <c r="E79" i="54"/>
  <c r="F79" i="54"/>
  <c r="E80" i="54"/>
  <c r="G80" i="54"/>
  <c r="E81" i="54"/>
  <c r="H81" i="54"/>
  <c r="E82" i="54"/>
  <c r="F82" i="54"/>
  <c r="E83" i="54"/>
  <c r="G83" i="54"/>
  <c r="E84" i="54"/>
  <c r="F84" i="54"/>
  <c r="E85" i="54"/>
  <c r="H85" i="54"/>
  <c r="E86" i="54"/>
  <c r="F86" i="54"/>
  <c r="E87" i="54"/>
  <c r="F87" i="54"/>
  <c r="E88" i="54"/>
  <c r="G88" i="54"/>
  <c r="E89" i="54"/>
  <c r="H89" i="54"/>
  <c r="E90" i="54"/>
  <c r="F90" i="54"/>
  <c r="E91" i="54"/>
  <c r="G91" i="54"/>
  <c r="E92" i="54"/>
  <c r="G92" i="54"/>
  <c r="E93" i="54"/>
  <c r="H93" i="54"/>
  <c r="H52" i="54"/>
  <c r="H59" i="54"/>
  <c r="H64" i="54"/>
  <c r="H72" i="54"/>
  <c r="H75" i="54"/>
  <c r="H80" i="54"/>
  <c r="H83" i="54"/>
  <c r="H84" i="54"/>
  <c r="H88" i="54"/>
  <c r="H91" i="54"/>
  <c r="G57" i="54"/>
  <c r="G59" i="54"/>
  <c r="G62" i="54"/>
  <c r="G69" i="54"/>
  <c r="G70" i="54"/>
  <c r="G74" i="54"/>
  <c r="G77" i="54"/>
  <c r="G78" i="54"/>
  <c r="G82" i="54"/>
  <c r="G84" i="54"/>
  <c r="G85" i="54"/>
  <c r="G86" i="54"/>
  <c r="G90" i="54"/>
  <c r="G93" i="54"/>
  <c r="F52" i="54"/>
  <c r="F57" i="54"/>
  <c r="F59" i="54"/>
  <c r="F64" i="54"/>
  <c r="F69" i="54"/>
  <c r="F72" i="54"/>
  <c r="F77" i="54"/>
  <c r="F83" i="54"/>
  <c r="F85" i="54"/>
  <c r="F88" i="54"/>
  <c r="F93" i="54"/>
  <c r="H6" i="54"/>
  <c r="H7" i="54"/>
  <c r="E49" i="54"/>
  <c r="F49" i="54"/>
  <c r="E9" i="54"/>
  <c r="F9" i="54"/>
  <c r="E10" i="54"/>
  <c r="H10" i="54"/>
  <c r="E11" i="54"/>
  <c r="H11" i="54"/>
  <c r="E12" i="54"/>
  <c r="G12" i="54"/>
  <c r="H12" i="54"/>
  <c r="E13" i="54"/>
  <c r="H13" i="54"/>
  <c r="E14" i="54"/>
  <c r="F14" i="54"/>
  <c r="E15" i="54"/>
  <c r="H15" i="54"/>
  <c r="E16" i="54"/>
  <c r="G16" i="54"/>
  <c r="E17" i="54"/>
  <c r="H17" i="54"/>
  <c r="E18" i="54"/>
  <c r="H18" i="54"/>
  <c r="E19" i="54"/>
  <c r="H19" i="54"/>
  <c r="E20" i="54"/>
  <c r="H20" i="54"/>
  <c r="E21" i="54"/>
  <c r="F21" i="54"/>
  <c r="E22" i="54"/>
  <c r="H22" i="54"/>
  <c r="E23" i="54"/>
  <c r="H23" i="54"/>
  <c r="E24" i="54"/>
  <c r="H24" i="54"/>
  <c r="E25" i="54"/>
  <c r="F25" i="54"/>
  <c r="E26" i="54"/>
  <c r="F26" i="54"/>
  <c r="E27" i="54"/>
  <c r="H27" i="54"/>
  <c r="E28" i="54"/>
  <c r="H28" i="54"/>
  <c r="E29" i="54"/>
  <c r="H29" i="54"/>
  <c r="E30" i="54"/>
  <c r="F30" i="54"/>
  <c r="E31" i="54"/>
  <c r="H31" i="54"/>
  <c r="E32" i="54"/>
  <c r="H32" i="54"/>
  <c r="E33" i="54"/>
  <c r="H33" i="54"/>
  <c r="E34" i="54"/>
  <c r="G34" i="54"/>
  <c r="E35" i="54"/>
  <c r="H35" i="54"/>
  <c r="E36" i="54"/>
  <c r="G36" i="54"/>
  <c r="H36" i="54"/>
  <c r="E37" i="54"/>
  <c r="F37" i="54"/>
  <c r="E38" i="54"/>
  <c r="G38" i="54"/>
  <c r="E39" i="54"/>
  <c r="H39" i="54"/>
  <c r="E40" i="54"/>
  <c r="F40" i="54"/>
  <c r="E41" i="54"/>
  <c r="F41" i="54"/>
  <c r="E42" i="54"/>
  <c r="H42" i="54"/>
  <c r="E43" i="54"/>
  <c r="H43" i="54"/>
  <c r="E44" i="54"/>
  <c r="G44" i="54"/>
  <c r="H44" i="54"/>
  <c r="E45" i="54"/>
  <c r="H45" i="54"/>
  <c r="E46" i="54"/>
  <c r="F46" i="54"/>
  <c r="E47" i="54"/>
  <c r="H47" i="54"/>
  <c r="E48" i="54"/>
  <c r="G48" i="54"/>
  <c r="E8" i="54"/>
  <c r="G8" i="54"/>
  <c r="H90" i="54"/>
  <c r="H82" i="54"/>
  <c r="H74" i="54"/>
  <c r="H78" i="54"/>
  <c r="J134" i="42"/>
  <c r="K134" i="42"/>
  <c r="J137" i="42"/>
  <c r="J136" i="42"/>
  <c r="J135" i="42"/>
  <c r="K60" i="83"/>
  <c r="K59" i="83"/>
  <c r="K58" i="83"/>
  <c r="K57" i="83"/>
  <c r="K56" i="83"/>
  <c r="K55" i="83"/>
  <c r="K54" i="83"/>
  <c r="K53" i="83"/>
  <c r="K52" i="83"/>
  <c r="K51" i="83"/>
  <c r="K50" i="83"/>
  <c r="K49" i="83"/>
  <c r="K48" i="83"/>
  <c r="K44" i="83"/>
  <c r="K43" i="83"/>
  <c r="K42" i="83"/>
  <c r="K41" i="83"/>
  <c r="K40" i="83"/>
  <c r="K39" i="83"/>
  <c r="K38" i="83"/>
  <c r="K37" i="83"/>
  <c r="K36" i="83"/>
  <c r="K35" i="83"/>
  <c r="K34" i="83"/>
  <c r="I114" i="37"/>
  <c r="E157" i="34"/>
  <c r="E158" i="34"/>
  <c r="E159" i="34"/>
  <c r="E160" i="34"/>
  <c r="E161" i="34"/>
  <c r="E165" i="34"/>
  <c r="E166" i="34"/>
  <c r="E167" i="34"/>
  <c r="E168" i="34"/>
  <c r="E169" i="34"/>
  <c r="E170" i="34"/>
  <c r="E171" i="34"/>
  <c r="E172" i="34"/>
  <c r="E173" i="34"/>
  <c r="E174" i="34"/>
  <c r="E175" i="34"/>
  <c r="E176" i="34"/>
  <c r="E156" i="34"/>
  <c r="D176" i="34"/>
  <c r="D175" i="34"/>
  <c r="D174" i="34"/>
  <c r="D173" i="34"/>
  <c r="D172" i="34"/>
  <c r="D171" i="34"/>
  <c r="D170" i="34"/>
  <c r="D169" i="34"/>
  <c r="D168" i="34"/>
  <c r="D167" i="34"/>
  <c r="D166" i="34"/>
  <c r="D165" i="34"/>
  <c r="D161" i="34"/>
  <c r="D160" i="34"/>
  <c r="D159" i="34"/>
  <c r="D158" i="34"/>
  <c r="D157" i="34"/>
  <c r="D156" i="34"/>
  <c r="H4" i="52"/>
  <c r="H5" i="52"/>
  <c r="H3" i="52"/>
  <c r="H89" i="52"/>
  <c r="H90" i="52"/>
  <c r="H91" i="52"/>
  <c r="H92" i="52"/>
  <c r="H93" i="52"/>
  <c r="H94" i="52"/>
  <c r="H95" i="52"/>
  <c r="H96" i="52"/>
  <c r="H97" i="52"/>
  <c r="H98" i="52"/>
  <c r="H99" i="52"/>
  <c r="H88" i="52"/>
  <c r="H45" i="52"/>
  <c r="H46" i="52"/>
  <c r="H47" i="52"/>
  <c r="H48" i="52"/>
  <c r="H49" i="52"/>
  <c r="H50" i="52"/>
  <c r="H51" i="52"/>
  <c r="H52" i="52"/>
  <c r="H53" i="52"/>
  <c r="H54" i="52"/>
  <c r="H55" i="52"/>
  <c r="H56" i="52"/>
  <c r="H57" i="52"/>
  <c r="H58" i="52"/>
  <c r="H59" i="52"/>
  <c r="H60" i="52"/>
  <c r="H61" i="52"/>
  <c r="H62" i="52"/>
  <c r="H63" i="52"/>
  <c r="H64" i="52"/>
  <c r="H65" i="52"/>
  <c r="H66" i="52"/>
  <c r="H67" i="52"/>
  <c r="H68" i="52"/>
  <c r="H69" i="52"/>
  <c r="H70" i="52"/>
  <c r="H71" i="52"/>
  <c r="H72" i="52"/>
  <c r="H73" i="52"/>
  <c r="H74" i="52"/>
  <c r="H75" i="52"/>
  <c r="H76" i="52"/>
  <c r="H77" i="52"/>
  <c r="H78" i="52"/>
  <c r="H79" i="52"/>
  <c r="H80" i="52"/>
  <c r="H81" i="52"/>
  <c r="H82" i="52"/>
  <c r="H83" i="52"/>
  <c r="H84" i="52"/>
  <c r="H85" i="52"/>
  <c r="H86" i="52"/>
  <c r="H87" i="52"/>
  <c r="H44" i="52"/>
  <c r="H7" i="52"/>
  <c r="H8" i="52"/>
  <c r="H9" i="52"/>
  <c r="H11" i="52"/>
  <c r="H12" i="52"/>
  <c r="H13" i="52"/>
  <c r="H14" i="52"/>
  <c r="H15" i="52"/>
  <c r="H16" i="52"/>
  <c r="H17" i="52"/>
  <c r="H18" i="52"/>
  <c r="H19" i="52"/>
  <c r="H20" i="52"/>
  <c r="H21" i="52"/>
  <c r="H22" i="52"/>
  <c r="H23" i="52"/>
  <c r="H24" i="52"/>
  <c r="H25" i="52"/>
  <c r="H26" i="52"/>
  <c r="H27" i="52"/>
  <c r="H28" i="52"/>
  <c r="H29" i="52"/>
  <c r="H30" i="52"/>
  <c r="H31" i="52"/>
  <c r="H32" i="52"/>
  <c r="H33" i="52"/>
  <c r="H34" i="52"/>
  <c r="H35" i="52"/>
  <c r="H36" i="52"/>
  <c r="H37" i="52"/>
  <c r="H38" i="52"/>
  <c r="H39" i="52"/>
  <c r="H40" i="52"/>
  <c r="H41" i="52"/>
  <c r="H42" i="52"/>
  <c r="H43" i="52"/>
  <c r="H6" i="52"/>
  <c r="G89" i="52"/>
  <c r="G90" i="52"/>
  <c r="G91" i="52"/>
  <c r="G92" i="52"/>
  <c r="G93" i="52"/>
  <c r="G94" i="52"/>
  <c r="G95" i="52"/>
  <c r="G96" i="52"/>
  <c r="G97" i="52"/>
  <c r="G98" i="52"/>
  <c r="G99" i="52"/>
  <c r="G88"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44" i="52"/>
  <c r="G11" i="52"/>
  <c r="G21" i="52"/>
  <c r="G26" i="52"/>
  <c r="G31" i="52"/>
  <c r="G32" i="52"/>
  <c r="G33" i="52"/>
  <c r="G34" i="52"/>
  <c r="G35" i="52"/>
  <c r="G36" i="52"/>
  <c r="G37" i="52"/>
  <c r="G38" i="52"/>
  <c r="G39" i="52"/>
  <c r="G40" i="52"/>
  <c r="G41" i="52"/>
  <c r="G42" i="52"/>
  <c r="G43" i="52"/>
  <c r="G6" i="52"/>
  <c r="D96" i="52"/>
  <c r="D97" i="52"/>
  <c r="D98" i="52"/>
  <c r="D99" i="52"/>
  <c r="D100" i="52"/>
  <c r="D101" i="52"/>
  <c r="D102" i="52"/>
  <c r="D103" i="52"/>
  <c r="D104" i="52"/>
  <c r="D105" i="52"/>
  <c r="D95" i="52"/>
  <c r="F91" i="46"/>
  <c r="F92" i="46"/>
  <c r="F93" i="46"/>
  <c r="F94" i="46"/>
  <c r="F95" i="46"/>
  <c r="F96" i="46"/>
  <c r="F97" i="46"/>
  <c r="F98" i="46"/>
  <c r="F99" i="46"/>
  <c r="F100" i="46"/>
  <c r="F101" i="46"/>
  <c r="F102" i="46"/>
  <c r="F103" i="46"/>
  <c r="F104" i="46"/>
  <c r="F90" i="46"/>
  <c r="F48" i="46"/>
  <c r="F49" i="46"/>
  <c r="F50" i="46"/>
  <c r="F51" i="46"/>
  <c r="F52" i="46"/>
  <c r="F53" i="46"/>
  <c r="F54" i="46"/>
  <c r="F55" i="46"/>
  <c r="F56" i="46"/>
  <c r="F57" i="46"/>
  <c r="F58" i="46"/>
  <c r="F59" i="46"/>
  <c r="F60" i="46"/>
  <c r="F61" i="46"/>
  <c r="F62" i="46"/>
  <c r="F63" i="46"/>
  <c r="F64" i="46"/>
  <c r="F65" i="46"/>
  <c r="F66" i="46"/>
  <c r="F67" i="46"/>
  <c r="F68" i="46"/>
  <c r="F69" i="46"/>
  <c r="F70" i="46"/>
  <c r="F71" i="46"/>
  <c r="F72" i="46"/>
  <c r="F73" i="46"/>
  <c r="F74" i="46"/>
  <c r="F75" i="46"/>
  <c r="F76" i="46"/>
  <c r="F77" i="46"/>
  <c r="F78" i="46"/>
  <c r="F79" i="46"/>
  <c r="F80" i="46"/>
  <c r="F81" i="46"/>
  <c r="F82" i="46"/>
  <c r="F83" i="46"/>
  <c r="F84" i="46"/>
  <c r="F85" i="46"/>
  <c r="F86" i="46"/>
  <c r="F87" i="46"/>
  <c r="F88" i="46"/>
  <c r="F89" i="46"/>
  <c r="F21" i="46"/>
  <c r="F22" i="46"/>
  <c r="F23" i="46"/>
  <c r="F24" i="46"/>
  <c r="F25" i="46"/>
  <c r="F26" i="46"/>
  <c r="F27" i="46"/>
  <c r="F28" i="46"/>
  <c r="F29" i="46"/>
  <c r="F30" i="46"/>
  <c r="F31" i="46"/>
  <c r="F32" i="46"/>
  <c r="F33" i="46"/>
  <c r="F34" i="46"/>
  <c r="F35" i="46"/>
  <c r="F36" i="46"/>
  <c r="F37" i="46"/>
  <c r="F38" i="46"/>
  <c r="F39" i="46"/>
  <c r="F40" i="46"/>
  <c r="F41" i="46"/>
  <c r="F42" i="46"/>
  <c r="F43" i="46"/>
  <c r="F44" i="46"/>
  <c r="F45" i="46"/>
  <c r="F46" i="46"/>
  <c r="F20" i="46"/>
  <c r="J11" i="13"/>
  <c r="H50" i="37"/>
  <c r="H77" i="37"/>
  <c r="G82" i="37"/>
  <c r="G52" i="37"/>
  <c r="G53" i="37"/>
  <c r="G54" i="37"/>
  <c r="G55" i="37"/>
  <c r="G56" i="37"/>
  <c r="G57" i="37"/>
  <c r="G58" i="37"/>
  <c r="G59" i="37"/>
  <c r="G60" i="37"/>
  <c r="G61" i="37"/>
  <c r="G62" i="37"/>
  <c r="G63" i="37"/>
  <c r="G65" i="37"/>
  <c r="G66" i="37"/>
  <c r="G67" i="37"/>
  <c r="G68" i="37"/>
  <c r="G69" i="37"/>
  <c r="G70" i="37"/>
  <c r="G71" i="37"/>
  <c r="G72" i="37"/>
  <c r="G73" i="37"/>
  <c r="G74" i="37"/>
  <c r="G75" i="37"/>
  <c r="G76" i="37"/>
  <c r="G78" i="37"/>
  <c r="G79" i="37"/>
  <c r="G80" i="37"/>
  <c r="G81" i="37"/>
  <c r="G51" i="37"/>
  <c r="H133" i="37"/>
  <c r="H90" i="37"/>
  <c r="H46" i="37"/>
  <c r="H6" i="37"/>
  <c r="H7" i="37"/>
  <c r="H8" i="37"/>
  <c r="H9" i="37"/>
  <c r="H10" i="37"/>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7" i="37"/>
  <c r="H48" i="37"/>
  <c r="H49" i="37"/>
  <c r="H51" i="37"/>
  <c r="H52" i="37"/>
  <c r="H53" i="37"/>
  <c r="H54" i="37"/>
  <c r="H55" i="37"/>
  <c r="H56" i="37"/>
  <c r="H57" i="37"/>
  <c r="H58" i="37"/>
  <c r="H59" i="37"/>
  <c r="H60" i="37"/>
  <c r="H61" i="37"/>
  <c r="H62" i="37"/>
  <c r="H63" i="37"/>
  <c r="H64" i="37"/>
  <c r="H65" i="37"/>
  <c r="H66" i="37"/>
  <c r="H67" i="37"/>
  <c r="H68" i="37"/>
  <c r="H69" i="37"/>
  <c r="H70" i="37"/>
  <c r="H71" i="37"/>
  <c r="H72" i="37"/>
  <c r="H73" i="37"/>
  <c r="H74" i="37"/>
  <c r="H75" i="37"/>
  <c r="H76" i="37"/>
  <c r="H78" i="37"/>
  <c r="H79" i="37"/>
  <c r="H80" i="37"/>
  <c r="H81" i="37"/>
  <c r="H82" i="37"/>
  <c r="H83" i="37"/>
  <c r="H84" i="37"/>
  <c r="H85" i="37"/>
  <c r="H86" i="37"/>
  <c r="H87" i="37"/>
  <c r="H88" i="37"/>
  <c r="H89" i="37"/>
  <c r="H91" i="37"/>
  <c r="H92" i="37"/>
  <c r="H93" i="37"/>
  <c r="H94" i="37"/>
  <c r="H95" i="37"/>
  <c r="H96" i="37"/>
  <c r="H97" i="37"/>
  <c r="H98" i="37"/>
  <c r="H99" i="37"/>
  <c r="H100" i="37"/>
  <c r="H101" i="37"/>
  <c r="H102" i="37"/>
  <c r="H103" i="37"/>
  <c r="H104" i="37"/>
  <c r="H105" i="37"/>
  <c r="H106" i="37"/>
  <c r="H107" i="37"/>
  <c r="H108" i="37"/>
  <c r="H109" i="37"/>
  <c r="H110" i="37"/>
  <c r="H111" i="37"/>
  <c r="H112" i="37"/>
  <c r="H113" i="37"/>
  <c r="H114" i="37"/>
  <c r="H115" i="37"/>
  <c r="H116" i="37"/>
  <c r="H117" i="37"/>
  <c r="H118" i="37"/>
  <c r="H119" i="37"/>
  <c r="H120" i="37"/>
  <c r="H121" i="37"/>
  <c r="H122" i="37"/>
  <c r="H123" i="37"/>
  <c r="H124" i="37"/>
  <c r="H125" i="37"/>
  <c r="H126" i="37"/>
  <c r="H127" i="37"/>
  <c r="H128" i="37"/>
  <c r="H129" i="37"/>
  <c r="H130" i="37"/>
  <c r="H131" i="37"/>
  <c r="H132" i="37"/>
  <c r="H134" i="37"/>
  <c r="H135" i="37"/>
  <c r="H136" i="37"/>
  <c r="H137" i="37"/>
  <c r="H138" i="37"/>
  <c r="H139" i="37"/>
  <c r="H140" i="37"/>
  <c r="H141" i="37"/>
  <c r="H142" i="37"/>
  <c r="H143" i="37"/>
  <c r="H144" i="37"/>
  <c r="H145" i="37"/>
  <c r="H146" i="37"/>
  <c r="H147" i="37"/>
  <c r="H148" i="37"/>
  <c r="H149" i="37"/>
  <c r="H150" i="37"/>
  <c r="H151" i="37"/>
  <c r="H152" i="37"/>
  <c r="H153" i="37"/>
  <c r="H154" i="37"/>
  <c r="H155" i="37"/>
  <c r="H156" i="37"/>
  <c r="H157" i="37"/>
  <c r="H158" i="37"/>
  <c r="H159" i="37"/>
  <c r="H160" i="37"/>
  <c r="H161" i="37"/>
  <c r="H162" i="37"/>
  <c r="H5" i="37"/>
  <c r="H4" i="37"/>
  <c r="J144" i="7"/>
  <c r="J97" i="7"/>
  <c r="J49" i="7"/>
  <c r="J50" i="7"/>
  <c r="J4"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145" i="13"/>
  <c r="J98" i="13"/>
  <c r="J51" i="13"/>
  <c r="J50" i="13"/>
  <c r="J5" i="13"/>
  <c r="J6" i="13"/>
  <c r="J7" i="13"/>
  <c r="J8" i="13"/>
  <c r="J9" i="13"/>
  <c r="J10"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4" i="13"/>
  <c r="C134" i="37"/>
  <c r="I134" i="37"/>
  <c r="C135" i="37"/>
  <c r="I135" i="37"/>
  <c r="C136" i="37"/>
  <c r="I136" i="37"/>
  <c r="C137" i="37"/>
  <c r="I137" i="37"/>
  <c r="C138" i="37"/>
  <c r="I138" i="37"/>
  <c r="C139" i="37"/>
  <c r="I139" i="37"/>
  <c r="C140" i="37"/>
  <c r="I140" i="37"/>
  <c r="C141" i="37"/>
  <c r="I141" i="37"/>
  <c r="C142" i="37"/>
  <c r="I142" i="37"/>
  <c r="C143" i="37"/>
  <c r="I143" i="37"/>
  <c r="C144" i="37"/>
  <c r="I144" i="37"/>
  <c r="C145" i="37"/>
  <c r="I145" i="37"/>
  <c r="C146" i="37"/>
  <c r="I146" i="37"/>
  <c r="C147" i="37"/>
  <c r="I147" i="37"/>
  <c r="C148" i="37"/>
  <c r="I148" i="37"/>
  <c r="C149" i="37"/>
  <c r="I149" i="37"/>
  <c r="C150" i="37"/>
  <c r="I150" i="37"/>
  <c r="C151" i="37"/>
  <c r="I151" i="37"/>
  <c r="C152" i="37"/>
  <c r="I152" i="37"/>
  <c r="C153" i="37"/>
  <c r="I153" i="37"/>
  <c r="C154" i="37"/>
  <c r="I154" i="37"/>
  <c r="C155" i="37"/>
  <c r="I155" i="37"/>
  <c r="C156" i="37"/>
  <c r="I156" i="37"/>
  <c r="C157" i="37"/>
  <c r="I157" i="37"/>
  <c r="C158" i="37"/>
  <c r="I158" i="37"/>
  <c r="C159" i="37"/>
  <c r="I159" i="37"/>
  <c r="C160" i="37"/>
  <c r="I160" i="37"/>
  <c r="C161" i="37"/>
  <c r="I161" i="37"/>
  <c r="C162" i="37"/>
  <c r="I162" i="37"/>
  <c r="C133" i="37"/>
  <c r="I133" i="37"/>
  <c r="C97" i="37"/>
  <c r="I97" i="37"/>
  <c r="C98" i="37"/>
  <c r="I98" i="37"/>
  <c r="C99" i="37"/>
  <c r="I99" i="37"/>
  <c r="C100" i="37"/>
  <c r="I100" i="37"/>
  <c r="C101" i="37"/>
  <c r="I101" i="37"/>
  <c r="C102" i="37"/>
  <c r="I102" i="37"/>
  <c r="C103" i="37"/>
  <c r="I103" i="37"/>
  <c r="C104" i="37"/>
  <c r="I104" i="37"/>
  <c r="C105" i="37"/>
  <c r="I105" i="37"/>
  <c r="C106" i="37"/>
  <c r="I106" i="37"/>
  <c r="C107" i="37"/>
  <c r="I107" i="37"/>
  <c r="C108" i="37"/>
  <c r="I108" i="37"/>
  <c r="C109" i="37"/>
  <c r="I109" i="37"/>
  <c r="C110" i="37"/>
  <c r="I110" i="37"/>
  <c r="C111" i="37"/>
  <c r="I111" i="37"/>
  <c r="C112" i="37"/>
  <c r="I112" i="37"/>
  <c r="C113" i="37"/>
  <c r="I113" i="37"/>
  <c r="C114" i="37"/>
  <c r="C115" i="37"/>
  <c r="I115" i="37"/>
  <c r="C116" i="37"/>
  <c r="I116" i="37"/>
  <c r="C117" i="37"/>
  <c r="I117" i="37"/>
  <c r="C118" i="37"/>
  <c r="I118" i="37"/>
  <c r="C119" i="37"/>
  <c r="I119" i="37"/>
  <c r="C120" i="37"/>
  <c r="I120" i="37"/>
  <c r="C121" i="37"/>
  <c r="I121" i="37"/>
  <c r="C122" i="37"/>
  <c r="I122" i="37"/>
  <c r="C123" i="37"/>
  <c r="I123" i="37"/>
  <c r="C124" i="37"/>
  <c r="I124" i="37"/>
  <c r="C125" i="37"/>
  <c r="I125" i="37"/>
  <c r="C126" i="37"/>
  <c r="I126" i="37"/>
  <c r="C127" i="37"/>
  <c r="I127" i="37"/>
  <c r="C128" i="37"/>
  <c r="I128" i="37"/>
  <c r="C129" i="37"/>
  <c r="I129" i="37"/>
  <c r="C130" i="37"/>
  <c r="I130" i="37"/>
  <c r="C131" i="37"/>
  <c r="I131" i="37"/>
  <c r="C132" i="37"/>
  <c r="I132" i="37"/>
  <c r="C96" i="37"/>
  <c r="I96" i="37"/>
  <c r="E23" i="44"/>
  <c r="E22" i="44"/>
  <c r="E21" i="44"/>
  <c r="E20" i="44"/>
  <c r="E19" i="44"/>
  <c r="E18" i="44"/>
  <c r="E17" i="44"/>
  <c r="E16" i="44"/>
  <c r="E15" i="44"/>
  <c r="E14" i="44"/>
  <c r="E13" i="44"/>
  <c r="E12" i="44"/>
  <c r="E11" i="44"/>
  <c r="E10" i="44"/>
  <c r="E9" i="44"/>
  <c r="E8" i="44"/>
  <c r="E7" i="44"/>
  <c r="E6" i="44"/>
  <c r="E5" i="44"/>
  <c r="E4" i="44"/>
  <c r="E3" i="44"/>
  <c r="F28" i="54"/>
  <c r="F12" i="54"/>
  <c r="G28" i="54"/>
  <c r="G20" i="54"/>
  <c r="F24" i="54"/>
  <c r="G41" i="54"/>
  <c r="G25" i="54"/>
  <c r="G9" i="54"/>
  <c r="F36" i="54"/>
  <c r="F20" i="54"/>
  <c r="G24" i="54"/>
  <c r="F16" i="54"/>
  <c r="G45" i="54"/>
  <c r="G37" i="54"/>
  <c r="G29" i="54"/>
  <c r="G21" i="54"/>
  <c r="G13" i="54"/>
  <c r="H30" i="54"/>
  <c r="F23" i="54"/>
  <c r="F11" i="54"/>
  <c r="F34" i="54"/>
  <c r="G43" i="54"/>
  <c r="G27" i="54"/>
  <c r="G11" i="54"/>
  <c r="F27" i="54"/>
  <c r="F15" i="54"/>
  <c r="H66" i="54"/>
  <c r="G55" i="54"/>
  <c r="G66" i="54"/>
  <c r="H25" i="54"/>
  <c r="H50" i="54"/>
  <c r="G19" i="54"/>
  <c r="G32" i="54"/>
  <c r="G17" i="54"/>
  <c r="F8" i="54"/>
  <c r="H62" i="54"/>
  <c r="H40" i="54"/>
  <c r="G49" i="54"/>
  <c r="H9" i="54"/>
  <c r="F51" i="54"/>
  <c r="G68" i="54"/>
  <c r="G53" i="54"/>
  <c r="H68" i="54"/>
  <c r="H51" i="54"/>
  <c r="H65" i="54"/>
  <c r="H53" i="54"/>
  <c r="F50" i="54"/>
  <c r="F63" i="54"/>
  <c r="F35" i="54"/>
  <c r="G35" i="54"/>
  <c r="F32" i="54"/>
  <c r="G33" i="54"/>
  <c r="H48" i="54"/>
  <c r="H16" i="54"/>
  <c r="H41" i="54"/>
  <c r="F65" i="54"/>
  <c r="G15" i="54"/>
  <c r="G31" i="54"/>
  <c r="G47" i="54"/>
  <c r="F38" i="54"/>
  <c r="F31" i="54"/>
  <c r="H38" i="54"/>
  <c r="H26" i="54"/>
  <c r="G46" i="54"/>
  <c r="G30" i="54"/>
  <c r="G22" i="54"/>
  <c r="G14" i="54"/>
  <c r="H37" i="54"/>
  <c r="F92" i="54"/>
  <c r="F76" i="54"/>
  <c r="G87" i="54"/>
  <c r="G76" i="54"/>
  <c r="G60" i="54"/>
  <c r="H87" i="54"/>
  <c r="H79" i="54"/>
  <c r="H71" i="54"/>
  <c r="H60" i="54"/>
  <c r="F55" i="54"/>
  <c r="F5" i="54"/>
  <c r="F18" i="54"/>
  <c r="F39" i="54"/>
  <c r="H34" i="54"/>
  <c r="F67" i="54"/>
  <c r="G79" i="54"/>
  <c r="H92" i="54"/>
  <c r="F43" i="54"/>
  <c r="G23" i="54"/>
  <c r="G39" i="54"/>
  <c r="F22" i="54"/>
  <c r="F19" i="54"/>
  <c r="F47" i="54"/>
  <c r="G42" i="54"/>
  <c r="G26" i="54"/>
  <c r="G18" i="54"/>
  <c r="G10" i="54"/>
  <c r="H21" i="54"/>
  <c r="F71" i="54"/>
  <c r="H67" i="54"/>
  <c r="H54" i="54"/>
  <c r="G73" i="54"/>
  <c r="H49" i="54"/>
  <c r="F10" i="54"/>
  <c r="F42" i="54"/>
  <c r="H14" i="54"/>
  <c r="H46" i="54"/>
  <c r="F48" i="54"/>
  <c r="G40" i="54"/>
  <c r="F44" i="54"/>
  <c r="H58" i="54"/>
  <c r="H8" i="54"/>
  <c r="F45" i="54"/>
  <c r="F33" i="54"/>
  <c r="F29" i="54"/>
  <c r="F17" i="54"/>
  <c r="F13" i="54"/>
  <c r="F91" i="54"/>
  <c r="F80" i="54"/>
  <c r="F75" i="54"/>
  <c r="G61" i="54"/>
  <c r="G56" i="54"/>
  <c r="H63" i="54"/>
  <c r="G4" i="54"/>
  <c r="H86" i="54"/>
  <c r="F81" i="54"/>
  <c r="F56" i="54"/>
  <c r="G89" i="54"/>
  <c r="G81" i="54"/>
  <c r="F61" i="54"/>
  <c r="H70" i="54"/>
  <c r="F89" i="54"/>
  <c r="F73" i="54"/>
  <c r="G54" i="54"/>
  <c r="F54" i="42"/>
  <c r="F53" i="42"/>
  <c r="K53" i="42"/>
  <c r="F60" i="42"/>
  <c r="F62" i="42"/>
  <c r="F57" i="42"/>
  <c r="K57" i="42"/>
  <c r="F58" i="42"/>
  <c r="F61" i="42"/>
  <c r="F77" i="42"/>
  <c r="F74" i="42"/>
  <c r="K74" i="42"/>
  <c r="F71" i="42"/>
  <c r="F76" i="42"/>
  <c r="F72" i="42"/>
  <c r="F66" i="42"/>
  <c r="K66" i="42"/>
  <c r="F64" i="42"/>
  <c r="F70" i="42"/>
  <c r="F68" i="42"/>
  <c r="K73" i="42"/>
  <c r="K58" i="42"/>
  <c r="K77" i="42"/>
  <c r="K71" i="42"/>
  <c r="K69" i="42"/>
  <c r="K68" i="42"/>
  <c r="K72" i="42"/>
  <c r="K65" i="42"/>
  <c r="K75" i="42"/>
  <c r="K64" i="42"/>
  <c r="K70" i="42"/>
  <c r="K76" i="42"/>
  <c r="K67" i="42"/>
  <c r="K56" i="42"/>
  <c r="K54" i="42"/>
  <c r="K59" i="42"/>
  <c r="K62" i="42"/>
  <c r="K61" i="42"/>
  <c r="K60" i="42"/>
  <c r="K55" i="42"/>
</calcChain>
</file>

<file path=xl/sharedStrings.xml><?xml version="1.0" encoding="utf-8"?>
<sst xmlns="http://schemas.openxmlformats.org/spreadsheetml/2006/main" count="2824" uniqueCount="1095">
  <si>
    <t>SA</t>
  </si>
  <si>
    <t>NSW</t>
  </si>
  <si>
    <t>Victoria</t>
  </si>
  <si>
    <t>WA</t>
  </si>
  <si>
    <t>Qld</t>
  </si>
  <si>
    <t>Tas</t>
  </si>
  <si>
    <t>Year</t>
  </si>
  <si>
    <t>Australia</t>
  </si>
  <si>
    <t>na</t>
  </si>
  <si>
    <t>NT</t>
  </si>
  <si>
    <t>Other</t>
  </si>
  <si>
    <t>Total</t>
  </si>
  <si>
    <t>ACT</t>
  </si>
  <si>
    <t>Vic</t>
  </si>
  <si>
    <t>Section I: Grape and Wine Production, Consumption and Trade since 1843</t>
  </si>
  <si>
    <t>Area (ha)</t>
  </si>
  <si>
    <t>Yield (t/ha)</t>
  </si>
  <si>
    <t>Wine making</t>
  </si>
  <si>
    <t>Other uses</t>
  </si>
  <si>
    <t>Share %</t>
  </si>
  <si>
    <t>7861</t>
  </si>
  <si>
    <t>85052</t>
  </si>
  <si>
    <t>6136</t>
  </si>
  <si>
    <t>65357</t>
  </si>
  <si>
    <t>5571</t>
  </si>
  <si>
    <t>72424</t>
  </si>
  <si>
    <t>5058</t>
  </si>
  <si>
    <t>86421</t>
  </si>
  <si>
    <t>10749</t>
  </si>
  <si>
    <t>730628</t>
  </si>
  <si>
    <t>442608</t>
  </si>
  <si>
    <t>284055</t>
  </si>
  <si>
    <t>66467</t>
  </si>
  <si>
    <t>1452</t>
  </si>
  <si>
    <t>3841</t>
  </si>
  <si>
    <t>Table 10: Wine production volume per capita, by State, 1843 to 2013 (litres)</t>
  </si>
  <si>
    <t>n.a.</t>
  </si>
  <si>
    <t>Net exports of wine (kl)</t>
  </si>
  <si>
    <t>Wine self-sufficiency (%)</t>
  </si>
  <si>
    <t>Export value  per litre (cents)</t>
  </si>
  <si>
    <t>WEX</t>
  </si>
  <si>
    <t>WEM</t>
  </si>
  <si>
    <t>ECA</t>
  </si>
  <si>
    <t>ANZ</t>
  </si>
  <si>
    <t>USC</t>
  </si>
  <si>
    <t>LAC</t>
  </si>
  <si>
    <t>AME</t>
  </si>
  <si>
    <t>APA</t>
  </si>
  <si>
    <t>MEMO</t>
  </si>
  <si>
    <t>WORLD</t>
  </si>
  <si>
    <t>EU-15</t>
  </si>
  <si>
    <t>NWE8</t>
  </si>
  <si>
    <t/>
  </si>
  <si>
    <t>Wine</t>
  </si>
  <si>
    <t>Beer</t>
  </si>
  <si>
    <t>Fortified wine export bounty (A$)</t>
  </si>
  <si>
    <t>Total wine exports (kl)</t>
  </si>
  <si>
    <t>Unit value of wine exports (cents/litre)</t>
  </si>
  <si>
    <t>Ad valorem equiv. of bounty (%)</t>
  </si>
  <si>
    <t>Sales, branded wine</t>
  </si>
  <si>
    <t>Sales, total wine</t>
  </si>
  <si>
    <t>Wine prod’n volume</t>
  </si>
  <si>
    <t>Wine-grape intake</t>
  </si>
  <si>
    <t>Wine-grape hectares</t>
  </si>
  <si>
    <t>Wine export value</t>
  </si>
  <si>
    <t>Wine export volume</t>
  </si>
  <si>
    <t>Earliest year of brands</t>
  </si>
  <si>
    <t xml:space="preserve">Accolade </t>
  </si>
  <si>
    <t>Casella</t>
  </si>
  <si>
    <t>&gt;22</t>
  </si>
  <si>
    <t>Aust. Vintage</t>
  </si>
  <si>
    <t>Warburn</t>
  </si>
  <si>
    <t>Littore</t>
  </si>
  <si>
    <t>Andrew Peace</t>
  </si>
  <si>
    <t>Kingston Est.</t>
  </si>
  <si>
    <t>Angove</t>
  </si>
  <si>
    <t>Berton</t>
  </si>
  <si>
    <t>&gt;20</t>
  </si>
  <si>
    <t>Beelgara</t>
  </si>
  <si>
    <t>&gt;21</t>
  </si>
  <si>
    <t>Nugan</t>
  </si>
  <si>
    <t>Qualia</t>
  </si>
  <si>
    <t>Zilzie</t>
  </si>
  <si>
    <t>Wingara</t>
  </si>
  <si>
    <t>Selena</t>
  </si>
  <si>
    <t>Cumulus</t>
  </si>
  <si>
    <t>Byrne&amp;Smith</t>
  </si>
  <si>
    <t>Taylors</t>
  </si>
  <si>
    <t>Robert Oatley</t>
  </si>
  <si>
    <t>Year &amp; State established</t>
  </si>
  <si>
    <t>1922, SA</t>
  </si>
  <si>
    <t>Gramp</t>
  </si>
  <si>
    <t>1847, SA</t>
  </si>
  <si>
    <t>Annie’s Lane</t>
  </si>
  <si>
    <t>1966, SA</t>
  </si>
  <si>
    <t>Hardy’s</t>
  </si>
  <si>
    <t>1853, SA</t>
  </si>
  <si>
    <t>1870, Vic</t>
  </si>
  <si>
    <t>1828, NSW</t>
  </si>
  <si>
    <t>Coldstream Hills</t>
  </si>
  <si>
    <t>1985, Vic</t>
  </si>
  <si>
    <t>Leasingham</t>
  </si>
  <si>
    <t>1893, SA</t>
  </si>
  <si>
    <t>1980, WA</t>
  </si>
  <si>
    <t>1914, SA</t>
  </si>
  <si>
    <t>Great Western</t>
  </si>
  <si>
    <t>1965, Vic</t>
  </si>
  <si>
    <t>1845, SA</t>
  </si>
  <si>
    <t>Heemskerk</t>
  </si>
  <si>
    <t>1975, Tas</t>
  </si>
  <si>
    <t>Stanley</t>
  </si>
  <si>
    <t>1894, SA</t>
  </si>
  <si>
    <t>Ingolby</t>
  </si>
  <si>
    <t>1973, SA</t>
  </si>
  <si>
    <t>Leo Buring</t>
  </si>
  <si>
    <t>Linderman’s</t>
  </si>
  <si>
    <t>1843, NSW</t>
  </si>
  <si>
    <t>Metala</t>
  </si>
  <si>
    <t>1891, SA</t>
  </si>
  <si>
    <t>Mildara</t>
  </si>
  <si>
    <t>1844, SA</t>
  </si>
  <si>
    <t>Pepperjack</t>
  </si>
  <si>
    <t>1859, SA</t>
  </si>
  <si>
    <t>Robertson’s Well</t>
  </si>
  <si>
    <t>1969, NSW</t>
  </si>
  <si>
    <t>Rothbury Estate</t>
  </si>
  <si>
    <t>1968, NSW</t>
  </si>
  <si>
    <t>Saltram</t>
  </si>
  <si>
    <t>Seaview</t>
  </si>
  <si>
    <t>1850, SA</t>
  </si>
  <si>
    <t>1851, SA</t>
  </si>
  <si>
    <t>St Huberts</t>
  </si>
  <si>
    <t>1862, Vic</t>
  </si>
  <si>
    <t>Tollana</t>
  </si>
  <si>
    <t>1892, SA</t>
  </si>
  <si>
    <t>Wolf Blass</t>
  </si>
  <si>
    <t>1951, SA</t>
  </si>
  <si>
    <t>Yarra Ridge</t>
  </si>
  <si>
    <t>1988, SA</t>
  </si>
  <si>
    <t>Yellowglen</t>
  </si>
  <si>
    <t>1971, Vic</t>
  </si>
  <si>
    <t xml:space="preserve">State of establishment </t>
  </si>
  <si>
    <t>Wine sales volume (ML)</t>
  </si>
  <si>
    <t>Area of vines (hectares)</t>
  </si>
  <si>
    <t>Date of establishment</t>
  </si>
  <si>
    <t>Olive Farm Wines</t>
  </si>
  <si>
    <t>Sandalford Wines</t>
  </si>
  <si>
    <t>Oliver’s Taranga Vineyards</t>
  </si>
  <si>
    <t>Bleasdale Wines</t>
  </si>
  <si>
    <t>Sevenhill Cellars</t>
  </si>
  <si>
    <t>Norman’s Wines</t>
  </si>
  <si>
    <t>Drayton’s Family Wines</t>
  </si>
  <si>
    <t>Mudgee Wines</t>
  </si>
  <si>
    <t>Gehrig Estate Wines</t>
  </si>
  <si>
    <t>St Leonard’s Vineyard</t>
  </si>
  <si>
    <t>Mount Prior Vineyard</t>
  </si>
  <si>
    <t>Jones Winery and Vineyard</t>
  </si>
  <si>
    <t>Jim Barry Wines</t>
  </si>
  <si>
    <t>Share (%)</t>
  </si>
  <si>
    <t>Pre-1860</t>
  </si>
  <si>
    <t>1860-79</t>
  </si>
  <si>
    <t>1880-99</t>
  </si>
  <si>
    <t>1900-19</t>
  </si>
  <si>
    <t>1920-49</t>
  </si>
  <si>
    <t>1950-69</t>
  </si>
  <si>
    <t>1970-79</t>
  </si>
  <si>
    <t>1980-89</t>
  </si>
  <si>
    <t>1990-99</t>
  </si>
  <si>
    <t>2000-14</t>
  </si>
  <si>
    <t>Wine brand</t>
  </si>
  <si>
    <t>Rank among global wine brands</t>
  </si>
  <si>
    <t>Rank in global alcohol top 100 brands</t>
  </si>
  <si>
    <t>Brand owners</t>
  </si>
  <si>
    <t>Rank in global alcohol top 100 owners</t>
  </si>
  <si>
    <t>Accolade</t>
  </si>
  <si>
    <t>Yellowtail</t>
  </si>
  <si>
    <t>Treasury Wine Estates</t>
  </si>
  <si>
    <t>Jacob’s Creek</t>
  </si>
  <si>
    <t>VIC</t>
  </si>
  <si>
    <t>TAS</t>
  </si>
  <si>
    <t>QLD</t>
  </si>
  <si>
    <t>Less than 10 tonnes</t>
  </si>
  <si>
    <t>10 to 19 tonnes</t>
  </si>
  <si>
    <t>20 to 49 tonnes</t>
  </si>
  <si>
    <t>50 to 99 tonnes</t>
  </si>
  <si>
    <t>100 to 249 tonnes</t>
  </si>
  <si>
    <t>250 to 499 tonnes</t>
  </si>
  <si>
    <t>500 to 999 tonnes</t>
  </si>
  <si>
    <t>1,000 to 2,499 tonnes</t>
  </si>
  <si>
    <t>2,500 to 4,999 tonnes</t>
  </si>
  <si>
    <t>5,000 to 9,999 tonnes</t>
  </si>
  <si>
    <t>10,000 to 19,999 tonnes</t>
  </si>
  <si>
    <t>20,000 or more tonnes</t>
  </si>
  <si>
    <t>Unknown or unspecified</t>
  </si>
  <si>
    <t>Brandy prodn</t>
  </si>
  <si>
    <t>Distillation wine</t>
  </si>
  <si>
    <t>Fortified wine</t>
  </si>
  <si>
    <t>Table wine</t>
  </si>
  <si>
    <t xml:space="preserve">Total wine                   </t>
  </si>
  <si>
    <t>Red</t>
  </si>
  <si>
    <t>White</t>
  </si>
  <si>
    <t>Sparkling</t>
  </si>
  <si>
    <t>Glass Bottle</t>
  </si>
  <si>
    <t>Soft Pack</t>
  </si>
  <si>
    <t>Bulk</t>
  </si>
  <si>
    <t xml:space="preserve"> sparkling and other</t>
  </si>
  <si>
    <t>kl</t>
  </si>
  <si>
    <t>Premium</t>
  </si>
  <si>
    <t>Non-premium</t>
  </si>
  <si>
    <t>1956</t>
  </si>
  <si>
    <t>1957</t>
  </si>
  <si>
    <t>1958</t>
  </si>
  <si>
    <t>1959</t>
  </si>
  <si>
    <t>1960</t>
  </si>
  <si>
    <t>1961</t>
  </si>
  <si>
    <t>1962</t>
  </si>
  <si>
    <t>1963</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</si>
  <si>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</si>
  <si>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</si>
  <si>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</si>
  <si>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</si>
  <si>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</si>
  <si>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</si>
  <si>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</si>
  <si>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</si>
  <si>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</si>
  <si>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</si>
  <si>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</si>
  <si>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</si>
  <si>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</si>
  <si>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</si>
  <si>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</si>
  <si>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</si>
  <si>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</si>
  <si>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</si>
  <si>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</si>
  <si>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</si>
  <si>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</si>
  <si>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</si>
  <si>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</si>
  <si>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</si>
  <si>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</si>
  <si>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</si>
  <si>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</si>
  <si>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</si>
  <si>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</si>
  <si>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</si>
  <si>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</si>
  <si>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</si>
  <si>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</si>
  <si>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</si>
  <si>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</si>
  <si>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2001</t>
  </si>
  <si>
    <t>2002</t>
  </si>
  <si>
    <t>2003</t>
  </si>
  <si>
    <t>2004</t>
  </si>
  <si>
    <t>2005</t>
  </si>
  <si>
    <t>2006</t>
  </si>
  <si>
    <t>2007</t>
  </si>
  <si>
    <t>2008</t>
  </si>
  <si>
    <t>2009</t>
  </si>
  <si>
    <t>2010</t>
  </si>
  <si>
    <t>2011</t>
  </si>
  <si>
    <t>2012</t>
  </si>
  <si>
    <t>2013</t>
  </si>
  <si>
    <t>Spirits</t>
  </si>
  <si>
    <t xml:space="preserve">Wine grapes </t>
  </si>
  <si>
    <t>Table 3: Share of national grapevine bearing area, by State, 1843 to 2013 (%)</t>
  </si>
  <si>
    <t>yield (t/ha)</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</si>
  <si>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</si>
  <si>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</si>
  <si>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</si>
  <si>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</si>
  <si>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</si>
  <si>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</si>
  <si>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</si>
  <si>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</si>
  <si>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</si>
  <si>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</si>
  <si>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</si>
  <si>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</si>
  <si>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</si>
  <si>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</si>
  <si>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</si>
  <si>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</si>
  <si>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</si>
  <si>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</si>
  <si>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</si>
  <si>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</si>
  <si>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</si>
  <si>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</si>
  <si>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Alkoomi</t>
  </si>
  <si>
    <t>Ashton Hills</t>
  </si>
  <si>
    <t>Balnaves</t>
  </si>
  <si>
    <t>Bannockburn</t>
  </si>
  <si>
    <t>Bass Phillip</t>
  </si>
  <si>
    <t>Bellarmine</t>
  </si>
  <si>
    <t>Bindi Wine Growers</t>
  </si>
  <si>
    <t>Boireann</t>
  </si>
  <si>
    <t>Brokenwood</t>
  </si>
  <si>
    <t>Burch Family Wines</t>
  </si>
  <si>
    <t>By Farr/Farr Rising</t>
  </si>
  <si>
    <t>Capel Vale</t>
  </si>
  <si>
    <t>Cape Mentelle</t>
  </si>
  <si>
    <t>Castle Rock Estate</t>
  </si>
  <si>
    <t>Charles Melton</t>
  </si>
  <si>
    <t>Clonakilla</t>
  </si>
  <si>
    <t>Craiglee</t>
  </si>
  <si>
    <t>Crawford River Wines</t>
  </si>
  <si>
    <t>Cullen Wines</t>
  </si>
  <si>
    <t>Curly Flat</t>
  </si>
  <si>
    <t>Dalwhinnie</t>
  </si>
  <si>
    <t>Delatite</t>
  </si>
  <si>
    <t>Domaine A</t>
  </si>
  <si>
    <t>Domaine Chandon</t>
  </si>
  <si>
    <t>Duke’s Vineyard</t>
  </si>
  <si>
    <t>Forest Hill Vineyard</t>
  </si>
  <si>
    <t>Frankland Estate</t>
  </si>
  <si>
    <t>Freycinet</t>
  </si>
  <si>
    <t>Geoff Weaver Wines</t>
  </si>
  <si>
    <t>Giaconda</t>
  </si>
  <si>
    <t>Grosset</t>
  </si>
  <si>
    <t>Hentley Farm Wines</t>
  </si>
  <si>
    <t>Jasper Hill</t>
  </si>
  <si>
    <t>Kilikanoon</t>
  </si>
  <si>
    <t>Lake’s Folly</t>
  </si>
  <si>
    <t>Leeuwin Estate</t>
  </si>
  <si>
    <t>Main Ridge Estate</t>
  </si>
  <si>
    <t>Majella</t>
  </si>
  <si>
    <t>Meerea Park</t>
  </si>
  <si>
    <t>Moorooduc Estate</t>
  </si>
  <si>
    <t>Moss Wood</t>
  </si>
  <si>
    <t>Mount Langi Ghiran</t>
  </si>
  <si>
    <t>Mount Mary</t>
  </si>
  <si>
    <t>Oakridge Wines</t>
  </si>
  <si>
    <t>Paringa Estate</t>
  </si>
  <si>
    <t>Petaluma</t>
  </si>
  <si>
    <t>Port Phillip Estate</t>
  </si>
  <si>
    <t>Rockford</t>
  </si>
  <si>
    <t>Scotchmans Hill</t>
  </si>
  <si>
    <t>Seville Estate</t>
  </si>
  <si>
    <t>Shaw + Smith</t>
  </si>
  <si>
    <t>Stefano Lubiana</t>
  </si>
  <si>
    <t>Stonier Wines</t>
  </si>
  <si>
    <t>Summerfield</t>
  </si>
  <si>
    <t>Tamar Ridge</t>
  </si>
  <si>
    <t>Tapanappa</t>
  </si>
  <si>
    <t>TarraWarra Estate</t>
  </si>
  <si>
    <t>Thomas Wines</t>
  </si>
  <si>
    <t>Torbreck Vintners</t>
  </si>
  <si>
    <t>Vasse Felix</t>
  </si>
  <si>
    <t>Voyager Estate</t>
  </si>
  <si>
    <t>West Cape Howe Wines</t>
  </si>
  <si>
    <t>Woodlands</t>
  </si>
  <si>
    <t>Yabby Lake Vineyard</t>
  </si>
  <si>
    <t>Yarra Yering</t>
  </si>
  <si>
    <t>Pernod Ricard</t>
  </si>
  <si>
    <t>*De Bortoli</t>
  </si>
  <si>
    <t>**1928</t>
  </si>
  <si>
    <t>*McWilliam’s</t>
  </si>
  <si>
    <t>**1877</t>
  </si>
  <si>
    <t>*Yalumba</t>
  </si>
  <si>
    <t>**1849</t>
  </si>
  <si>
    <t>*Brown Bros.</t>
  </si>
  <si>
    <t>**1889</t>
  </si>
  <si>
    <t>*Tahbilk</t>
  </si>
  <si>
    <t>**1860</t>
  </si>
  <si>
    <t>*Grant Burge</t>
  </si>
  <si>
    <t>*PeterLehmann</t>
  </si>
  <si>
    <t>*Tyrrell’s</t>
  </si>
  <si>
    <t>**1858</t>
  </si>
  <si>
    <t>*Seppeltsfield</t>
  </si>
  <si>
    <t>**1969</t>
  </si>
  <si>
    <t>**Member of Australia’s First Families of Wine, www.australiasfirstfamiliesofwine.com.au</t>
  </si>
  <si>
    <r>
      <t>Accolade</t>
    </r>
    <r>
      <rPr>
        <b/>
        <vertAlign val="superscript"/>
        <sz val="12"/>
        <color indexed="8"/>
        <rFont val="Times New Roman"/>
        <family val="1"/>
      </rPr>
      <t>a</t>
    </r>
  </si>
  <si>
    <r>
      <t>Treasury Wine Estate</t>
    </r>
    <r>
      <rPr>
        <b/>
        <vertAlign val="superscript"/>
        <sz val="12"/>
        <color indexed="8"/>
        <rFont val="Times New Roman"/>
        <family val="1"/>
      </rPr>
      <t>c</t>
    </r>
  </si>
  <si>
    <t>Amberley</t>
  </si>
  <si>
    <t>1986, WA</t>
  </si>
  <si>
    <t>Banrock Station</t>
  </si>
  <si>
    <t>1994, SA</t>
  </si>
  <si>
    <t>*Baileys</t>
  </si>
  <si>
    <t>Bay of Fires/Arras</t>
  </si>
  <si>
    <t>2001, Tas</t>
  </si>
  <si>
    <t xml:space="preserve">*Morris </t>
  </si>
  <si>
    <t>1859, Vic</t>
  </si>
  <si>
    <t>*Coldstream Hills</t>
  </si>
  <si>
    <t>Berri  Co-op</t>
  </si>
  <si>
    <t>Orlando</t>
  </si>
  <si>
    <t>1874, SA</t>
  </si>
  <si>
    <t>*Devil’s Lair</t>
  </si>
  <si>
    <t>Brookland Valley</t>
  </si>
  <si>
    <t>1984, WA</t>
  </si>
  <si>
    <t>Chateau Reynella</t>
  </si>
  <si>
    <t>Goundrey</t>
  </si>
  <si>
    <t>1976, WA</t>
  </si>
  <si>
    <t>*Hardys</t>
  </si>
  <si>
    <t>Jamiesons Run</t>
  </si>
  <si>
    <t>1987, SA</t>
  </si>
  <si>
    <t>*Houghton</t>
  </si>
  <si>
    <t>Killawarra</t>
  </si>
  <si>
    <t>1975, SA</t>
  </si>
  <si>
    <t>1934, SA</t>
  </si>
  <si>
    <t>Moondah Brook</t>
  </si>
  <si>
    <t>1968, WA</t>
  </si>
  <si>
    <t>Renmano Co-op</t>
  </si>
  <si>
    <t>Tintara</t>
  </si>
  <si>
    <t>1863, SA</t>
  </si>
  <si>
    <t>*Penfolds</t>
  </si>
  <si>
    <t>Yarra Burn</t>
  </si>
  <si>
    <t>1975, Vic</t>
  </si>
  <si>
    <t>Rosemount Estate</t>
  </si>
  <si>
    <t>*Seppelt</t>
  </si>
  <si>
    <t xml:space="preserve">Tatachilla </t>
  </si>
  <si>
    <t>1903, SA</t>
  </si>
  <si>
    <t>T’Gallant</t>
  </si>
  <si>
    <t>*Wolf Blass</t>
  </si>
  <si>
    <t>*Wynn’s</t>
  </si>
  <si>
    <t xml:space="preserve">*Yering Station </t>
  </si>
  <si>
    <t>*Pewsey Vale</t>
  </si>
  <si>
    <t xml:space="preserve">*Chambers Rosewood </t>
  </si>
  <si>
    <t>*Henschke</t>
  </si>
  <si>
    <t>**1862</t>
  </si>
  <si>
    <t>*Yeringberg</t>
  </si>
  <si>
    <t>*All Saints Estate</t>
  </si>
  <si>
    <t>*Turkey Flat</t>
  </si>
  <si>
    <t>*Best’s Wines</t>
  </si>
  <si>
    <t>*Campbells Wines</t>
  </si>
  <si>
    <t>**1870</t>
  </si>
  <si>
    <t>*Stanton &amp; Killeen</t>
  </si>
  <si>
    <t>Chateau Tanunda</t>
  </si>
  <si>
    <t>Kay Brothers</t>
  </si>
  <si>
    <t>Pirimimma</t>
  </si>
  <si>
    <t>*Wirra Wirra</t>
  </si>
  <si>
    <t>Tulloch</t>
  </si>
  <si>
    <t>*Wendouree</t>
  </si>
  <si>
    <t>Woodstock</t>
  </si>
  <si>
    <t>*d’Arenberg</t>
  </si>
  <si>
    <t>**1912</t>
  </si>
  <si>
    <t>**1959</t>
  </si>
  <si>
    <t>Howard Park Wines</t>
  </si>
  <si>
    <t>**1986</t>
  </si>
  <si>
    <r>
      <t>#</t>
    </r>
    <r>
      <rPr>
        <sz val="11"/>
        <color indexed="8"/>
        <rFont val="Times New Roman"/>
        <family val="1"/>
      </rPr>
      <t>1864</t>
    </r>
  </si>
  <si>
    <r>
      <t>#</t>
    </r>
    <r>
      <rPr>
        <sz val="11"/>
        <rFont val="Times New Roman"/>
        <family val="1"/>
      </rPr>
      <t xml:space="preserve"> Now owned by descendants of Brown Brothers, one of Australia’s First Families of Wine</t>
    </r>
  </si>
  <si>
    <t xml:space="preserve">Total wine prodn </t>
  </si>
  <si>
    <t>b) Exports (kl)</t>
  </si>
  <si>
    <t>c) Total sales (kl)</t>
  </si>
  <si>
    <t xml:space="preserve">a) Domestic Sales (kl) </t>
  </si>
  <si>
    <t>a)Area (ha)</t>
  </si>
  <si>
    <t>b) Production (t)</t>
  </si>
  <si>
    <t>c) Yield (t/ha)</t>
  </si>
  <si>
    <t>a) Consumer price index for alcoholic and all products</t>
  </si>
  <si>
    <t>b) Percentage changes in price indexes for:</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</si>
  <si>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</si>
  <si>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</si>
  <si>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</si>
  <si>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</si>
  <si>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</si>
  <si>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</si>
  <si>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</si>
  <si>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</si>
  <si>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</si>
  <si>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</si>
  <si>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</si>
  <si>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</si>
  <si>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</si>
  <si>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</si>
  <si>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</si>
  <si>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</si>
  <si>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</si>
  <si>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</si>
  <si>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</si>
  <si>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</si>
  <si>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</si>
  <si>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</si>
  <si>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</si>
  <si>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</si>
  <si>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</si>
  <si>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</si>
  <si>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</si>
  <si>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</si>
  <si>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</si>
  <si>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</si>
  <si>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</si>
  <si>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</si>
  <si>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</si>
  <si>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</si>
  <si>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</si>
  <si>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</si>
  <si>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</si>
  <si>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</si>
  <si>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</si>
  <si>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</si>
  <si>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</si>
  <si>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</si>
  <si>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</si>
  <si>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</si>
  <si>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</si>
  <si>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</si>
  <si>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</si>
  <si>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</si>
  <si>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</si>
  <si>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</si>
  <si>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</si>
  <si>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</si>
  <si>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</si>
  <si>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</si>
  <si>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</si>
  <si>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</si>
  <si>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</si>
  <si>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</si>
  <si>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</si>
  <si>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</si>
  <si>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Domestic sales</t>
  </si>
  <si>
    <t>Trade volume specialization index</t>
  </si>
  <si>
    <t>Import  value  per litre  (cents)</t>
  </si>
  <si>
    <t>1855 to 1871</t>
  </si>
  <si>
    <t>1st boom</t>
  </si>
  <si>
    <t>1871 to 1882</t>
  </si>
  <si>
    <t>1st plateau</t>
  </si>
  <si>
    <t>1855 to 1882</t>
  </si>
  <si>
    <t>1st cycle</t>
  </si>
  <si>
    <t>1882 to 1896</t>
  </si>
  <si>
    <t>2nd boom</t>
  </si>
  <si>
    <t>1896 to 1915</t>
  </si>
  <si>
    <t>1882 to 1915</t>
  </si>
  <si>
    <t>2nd cycle</t>
  </si>
  <si>
    <t>1915 to 1925</t>
  </si>
  <si>
    <t xml:space="preserve">3rd boom </t>
  </si>
  <si>
    <t>3rd cycle</t>
  </si>
  <si>
    <t>4th boom</t>
  </si>
  <si>
    <t>4th cycle</t>
  </si>
  <si>
    <t>5th boom</t>
  </si>
  <si>
    <t>Average boom</t>
  </si>
  <si>
    <t>Average plateau</t>
  </si>
  <si>
    <t>Average cycle</t>
  </si>
  <si>
    <t>1843 to 2013</t>
  </si>
  <si>
    <t xml:space="preserve">Boom/
plateau/
cycle 
</t>
  </si>
  <si>
    <t>Annual proportional increase (% pa) in:</t>
  </si>
  <si>
    <t xml:space="preserve"> </t>
  </si>
  <si>
    <t xml:space="preserve">No.
of 
years
</t>
  </si>
  <si>
    <t xml:space="preserve">Wine 
prod-uction
</t>
  </si>
  <si>
    <t>Vine area per cap</t>
  </si>
  <si>
    <t xml:space="preserve">Vine area/
total crop area
</t>
  </si>
  <si>
    <t xml:space="preserve">Wine 
prod’n per cap
</t>
  </si>
  <si>
    <t>Vine  area</t>
  </si>
  <si>
    <t>?</t>
  </si>
  <si>
    <t>1925 to 1967</t>
  </si>
  <si>
    <t>3rd plateau</t>
  </si>
  <si>
    <t>1915 to 1967</t>
  </si>
  <si>
    <t>1967 to 1975</t>
  </si>
  <si>
    <t>4th plateau</t>
  </si>
  <si>
    <t>5th plateau</t>
  </si>
  <si>
    <t>Vintages:</t>
  </si>
  <si>
    <t xml:space="preserve">Wine prod’n per real $GDP
</t>
  </si>
  <si>
    <t>2nd plateau</t>
  </si>
  <si>
    <t>3.1ᵃ</t>
  </si>
  <si>
    <t>12.9ᵃ</t>
  </si>
  <si>
    <t>ᵃ 160-year from 1854 to 2013 inclusive</t>
  </si>
  <si>
    <t>Per adult (litres)</t>
  </si>
  <si>
    <t xml:space="preserve">Total agricultural </t>
  </si>
  <si>
    <t xml:space="preserve">Total merchandise </t>
  </si>
  <si>
    <t>Table 24: First Family wine companies and others established more than 100 years ago but not in or part of Australia’s largest 30 wine companies, 2013</t>
  </si>
  <si>
    <r>
      <t>Table 25: Other wineries ranked among Australia’s top 100,</t>
    </r>
    <r>
      <rPr>
        <vertAlign val="superscript"/>
        <sz val="11"/>
        <color indexed="8"/>
        <rFont val="Times New Roman"/>
        <family val="1"/>
      </rPr>
      <t>a</t>
    </r>
    <r>
      <rPr>
        <sz val="11"/>
        <color indexed="8"/>
        <rFont val="Times New Roman"/>
        <family val="1"/>
      </rPr>
      <t xml:space="preserve"> 2013</t>
    </r>
  </si>
  <si>
    <t>Table 35: Premium and non-premium red and white winegrape area, production and yield, 1956 to 2013</t>
  </si>
  <si>
    <t>Volume           (kt)</t>
  </si>
  <si>
    <t>1975 to 1986</t>
  </si>
  <si>
    <t>1967 to 1986</t>
  </si>
  <si>
    <t>ᵇ 157-year from 1854 to 2010 inclusive</t>
  </si>
  <si>
    <t>1852</t>
  </si>
  <si>
    <t>1853</t>
  </si>
  <si>
    <t>Table 2 :  Grapevine bearing area, by State, 1843 to 2013 (ha)</t>
  </si>
  <si>
    <t>Table 7:  Winegrape area, production, and yield/ha, and share of total vine area, by State, 1974 to 2013</t>
  </si>
  <si>
    <t>Prod'n (t)</t>
  </si>
  <si>
    <t>Share of exports to UK (%)</t>
  </si>
  <si>
    <t>Exports to UK</t>
  </si>
  <si>
    <t>Apparent cons. (kl)</t>
  </si>
  <si>
    <t>Per capita (litres)</t>
  </si>
  <si>
    <t>Exports  (kl)</t>
  </si>
  <si>
    <t>Prod'n             (kl)</t>
  </si>
  <si>
    <t>Imported share of consm. (%)</t>
  </si>
  <si>
    <t>Prod'n (kl)</t>
  </si>
  <si>
    <t>Per capita consm. (litre)</t>
  </si>
  <si>
    <t xml:space="preserve">Exported share of wine  prod'n(%) </t>
  </si>
  <si>
    <t>c) Victoria</t>
  </si>
  <si>
    <t>d) Western Australia</t>
  </si>
  <si>
    <t>e) Tasmania</t>
  </si>
  <si>
    <t>Imports (kl)</t>
  </si>
  <si>
    <t>a) New South Wales</t>
  </si>
  <si>
    <t>b) South Australia</t>
  </si>
  <si>
    <t>Table 16 (cont.) Volume, value, unit value and shares of wine exports to key regions, 1990 to 2009</t>
  </si>
  <si>
    <t>Table 17: Shares of wine in total agricultural and total merchandise exports, 1901 to 2013 (%)</t>
  </si>
  <si>
    <r>
      <t>a</t>
    </r>
    <r>
      <rPr>
        <sz val="12"/>
        <rFont val="Times New Roman"/>
        <family val="1"/>
      </rPr>
      <t xml:space="preserve"> Wineries less than 100 years old that are not in or part of Australia’s largest 30 wine companies nor a First Family wine company, hence not in Tables 22-24.</t>
    </r>
  </si>
  <si>
    <t>&gt;12</t>
  </si>
  <si>
    <t>&gt;100</t>
  </si>
  <si>
    <t>Wine share %</t>
  </si>
  <si>
    <t>Beer share %</t>
  </si>
  <si>
    <t>Spirits share %</t>
  </si>
  <si>
    <t>All products</t>
  </si>
  <si>
    <t>tonnes</t>
  </si>
  <si>
    <t>100ᵃ</t>
  </si>
  <si>
    <t>Wine sales volume (kl)</t>
  </si>
  <si>
    <t xml:space="preserve">a) Area (ha)  (cont.) </t>
  </si>
  <si>
    <t xml:space="preserve">b) Production (t)  (cont.) </t>
  </si>
  <si>
    <t xml:space="preserve">c)   Yield (t/ha)  (cont.) </t>
  </si>
  <si>
    <t>Table 4:  Grapevine bearing area as a share of total crop area, by State, 1843 to 2013  (%)</t>
  </si>
  <si>
    <r>
      <t>Table 5 : Vine intensity of cropping</t>
    </r>
    <r>
      <rPr>
        <sz val="9"/>
        <color indexed="8"/>
        <rFont val="Times New Roman"/>
        <family val="1"/>
      </rPr>
      <t>, by State relative to nation, 1843 to 2013 (%)</t>
    </r>
  </si>
  <si>
    <t>Table 6: Grapevine area per capita, by State, 1843 to 2013 (hectares per thousand people)</t>
  </si>
  <si>
    <t>Table 7 (cont.):  Winegrape area, production, and yield/ha, and share of total vine area, by State, 1974 to 2013</t>
  </si>
  <si>
    <t xml:space="preserve">ᵃUK data prior to 1946 are imports by the UK from Australia, and in years when they are above recorded Austalian exports the UK share is set at 100% </t>
  </si>
  <si>
    <t>Table 11: Volume of Australian wine sold domestically, wine exports,  and exports to the United Kingdom, 1854  to 2013 (kl)</t>
  </si>
  <si>
    <t xml:space="preserve"> Index of intra-industry trade (%)</t>
  </si>
  <si>
    <t>Apparent consm.  (kl)</t>
  </si>
  <si>
    <t>Imports  (kl)</t>
  </si>
  <si>
    <t>Apparent consm. (kl)</t>
  </si>
  <si>
    <t>Table 15: Total and unit value of wine exports and imports, 1901 to 2013</t>
  </si>
  <si>
    <t>Customs duties on:</t>
  </si>
  <si>
    <t>Excise duties on:</t>
  </si>
  <si>
    <t>* Revenue from this excise tax was more than sufficient to fund the export bounty over its 22-year history, and to provide a $1 million Wine Research Trust Fund, interest from which financed research once the Australian Wine Research Institute was established in 1955.</t>
  </si>
  <si>
    <t>Wyndham Est.</t>
  </si>
  <si>
    <r>
      <t xml:space="preserve">*One of the top 100 wineries, according to Halliday, J. (2014), </t>
    </r>
    <r>
      <rPr>
        <i/>
        <sz val="11"/>
        <rFont val="Times New Roman"/>
        <family val="1"/>
      </rPr>
      <t>Top 100 Australian Wineries</t>
    </r>
    <r>
      <rPr>
        <sz val="11"/>
        <rFont val="Times New Roman"/>
        <family val="1"/>
      </rPr>
      <t>.</t>
    </r>
  </si>
  <si>
    <t xml:space="preserve">Table 26: Shares of Australia’s 2,573 wine companies as of 2014, by period of establishment </t>
  </si>
  <si>
    <t xml:space="preserve">Period of establishment </t>
  </si>
  <si>
    <t>Table 29: Shares of wine production for table wine, fortified wine and distillation, 1923 to 2013 (%)</t>
  </si>
  <si>
    <t>Table 30: Per capita production of table wine, fortified wine, brandy and beer, 1923 to 2013 (litres of alcohol, 3-year moving average)</t>
  </si>
  <si>
    <t>Table 34: Domestic, export and total sales of Australian wine, by colour and container type, 1968 to 2013</t>
  </si>
  <si>
    <t>Table 34 (cont.) Domestic, export and total sales of Australian wine, by colour and container type, 1968 to 2013</t>
  </si>
  <si>
    <t>Table 34 (cont.)  Domestic, export and total sales of Australian wine, by colour and container type, 1968 to 2013</t>
  </si>
  <si>
    <t>Table 35 (cont.) Premium and non-premium red and white winegrape area, production and yield, 1956 to 2013</t>
  </si>
  <si>
    <t>d) Domestic sales by container type</t>
  </si>
  <si>
    <t xml:space="preserve">Table 32: Per capita consumption of wine, beer, spirits, and shares of total alcohol consumption, 1843 to 2013 (litres of alcohol and %)                                             </t>
  </si>
  <si>
    <t>Table 33:  Consumption of wine, beer, spirits, and all alcohol, litres of alcohol per million dollars of real GDP, 1843 to 2013 (in 2010-11 prices)</t>
  </si>
  <si>
    <t>1990, Vic</t>
  </si>
  <si>
    <t xml:space="preserve">Total wine exports </t>
  </si>
  <si>
    <r>
      <t xml:space="preserve">* One of the top 100 Australian wineries, according to Halliday, J. (2014), </t>
    </r>
    <r>
      <rPr>
        <i/>
        <sz val="9"/>
        <color indexed="8"/>
        <rFont val="Times New Roman"/>
        <family val="1"/>
      </rPr>
      <t>Top 100 Australian Wineries.</t>
    </r>
  </si>
  <si>
    <r>
      <t>b</t>
    </r>
    <r>
      <rPr>
        <sz val="9"/>
        <color indexed="8"/>
        <rFont val="Times New Roman"/>
        <family val="1"/>
      </rPr>
      <t xml:space="preserve"> Previously known as Orlando Wyndham Group, Orlando Wines, Reckitt and Colman, and Wyndham Estate. Previously also absorbed the following companies/brands: Amberton (1975), Craigmoor (1859), Elliot (1999), Montrose (1974), Quelltaler (1863), Saxonvale (1970), and Wickam Hill (1970). Current brands also include Carrington, Gramps, Jacaranda Ridge, Lawson’s, Poets Corner, Richmond Grove, Russet Ridge, and Trilogy.</t>
    </r>
  </si>
  <si>
    <t>1990, SA</t>
  </si>
  <si>
    <t>Table 18: Wine import tariffs, by Colony, 1852 to 1900, and interstate trade in wine, 1906</t>
  </si>
  <si>
    <t>(a) Import tariffs, still wine/sparkling wine (cents per litre)</t>
  </si>
  <si>
    <t>NZ</t>
  </si>
  <si>
    <t>2.2/na</t>
  </si>
  <si>
    <t>4.4/22.0</t>
  </si>
  <si>
    <t>6.6/na</t>
  </si>
  <si>
    <t>4.4/na</t>
  </si>
  <si>
    <t>13.2/na</t>
  </si>
  <si>
    <t>8.8/13.2</t>
  </si>
  <si>
    <t>8.8/na</t>
  </si>
  <si>
    <t>50.6/na</t>
  </si>
  <si>
    <t>13.2/22.0</t>
  </si>
  <si>
    <t>11.0/22.0</t>
  </si>
  <si>
    <t>6.6/22.0</t>
  </si>
  <si>
    <t>26.4/33.0</t>
  </si>
  <si>
    <t>14.5/22.0</t>
  </si>
  <si>
    <t>(b) Interstate trade in wine, 1906 (kl)</t>
  </si>
  <si>
    <t>Exports</t>
  </si>
  <si>
    <t>Imports</t>
  </si>
  <si>
    <t>Value of Production          ($ million)</t>
  </si>
  <si>
    <t>Total value of domestic sales ($m)</t>
  </si>
  <si>
    <t>Share of imports in value of domestic sales (%)</t>
  </si>
  <si>
    <t>Annual growth (%)</t>
  </si>
  <si>
    <t>Wine export annual growth (%)</t>
  </si>
  <si>
    <r>
      <t>100</t>
    </r>
    <r>
      <rPr>
        <sz val="11"/>
        <rFont val="Calibri"/>
        <family val="2"/>
      </rPr>
      <t>ᵃ</t>
    </r>
  </si>
  <si>
    <r>
      <t>5.0</t>
    </r>
    <r>
      <rPr>
        <b/>
        <sz val="11"/>
        <color indexed="8"/>
        <rFont val="Times New Roman"/>
        <family val="1"/>
      </rPr>
      <t>ᵃ</t>
    </r>
  </si>
  <si>
    <r>
      <t>0.8</t>
    </r>
    <r>
      <rPr>
        <b/>
        <sz val="11"/>
        <color indexed="8"/>
        <rFont val="Times New Roman"/>
        <family val="1"/>
      </rPr>
      <t>ᵇ</t>
    </r>
  </si>
  <si>
    <t>Less than 20 tonnes</t>
  </si>
  <si>
    <t>NSW/ACT</t>
  </si>
  <si>
    <t>10,000 or more tonnes</t>
  </si>
  <si>
    <t>Less than 100 tonnes</t>
  </si>
  <si>
    <t>100 to 999 tonnes</t>
  </si>
  <si>
    <t>1000 to 9999 tonnes</t>
  </si>
  <si>
    <t>10000 or more tonnes</t>
  </si>
  <si>
    <t>TOTAL</t>
  </si>
  <si>
    <t>Number</t>
  </si>
  <si>
    <t>Crush</t>
  </si>
  <si>
    <t>d) Percent of winery number, grape crush and wine production, by tonnes crushed, 1978 to 2014</t>
  </si>
  <si>
    <t>Table 21: Number of wineries in Australia, by State and crush size, 1978 to 2014</t>
  </si>
  <si>
    <t>Share of top 3 wineries (%)</t>
  </si>
  <si>
    <t>1836, WA</t>
  </si>
  <si>
    <t>1986 to 2007</t>
  </si>
  <si>
    <t>2007 to 2???</t>
  </si>
  <si>
    <t>61.0 ͨ</t>
  </si>
  <si>
    <t>ͨ 2007-2013</t>
  </si>
  <si>
    <t>Table 1: Timing of booms and plateaus in the wine industry’s development, 1843 to 2013</t>
  </si>
  <si>
    <t xml:space="preserve">Wine stock (ML) </t>
  </si>
  <si>
    <t>All products (8 capital cities)</t>
  </si>
  <si>
    <t>Consumers of:</t>
  </si>
  <si>
    <t>Manufacturing of:</t>
  </si>
  <si>
    <t>Other grape spirit prodn</t>
  </si>
  <si>
    <t>Table 28: Production of wine, brandy and other grape spirit, 1907 to 2013 (kl alc.)</t>
  </si>
  <si>
    <t>Brandy's share of all grape spirit (%)</t>
  </si>
  <si>
    <t xml:space="preserve">Table wine </t>
  </si>
  <si>
    <t xml:space="preserve">Fortified wine  </t>
  </si>
  <si>
    <t xml:space="preserve">Brandy  </t>
  </si>
  <si>
    <t>Domestic brandy sales</t>
  </si>
  <si>
    <t xml:space="preserve">Import share of all brandy sales (%) </t>
  </si>
  <si>
    <t>Exports of brandy</t>
  </si>
  <si>
    <t>Exports as % of prodn</t>
  </si>
  <si>
    <t>Apparent self-sufficiency (%)</t>
  </si>
  <si>
    <t xml:space="preserve">% wine 
prod’n 
exported 
</t>
  </si>
  <si>
    <t>Table 9: Wine production volume, by State, 1843 to 2013 (kl)</t>
  </si>
  <si>
    <t>Table 8 (cont.): Volume and share of grape production for winemaking and other uses, by State, 1937 to 2013</t>
  </si>
  <si>
    <t>Table 8: Volume and share of grape production for winemaking and other uses, by State,  1937 to 2013</t>
  </si>
  <si>
    <t>Total sales of Aust. wine</t>
  </si>
  <si>
    <r>
      <t>Table 12: Volume of wine apparent consumption</t>
    </r>
    <r>
      <rPr>
        <sz val="12"/>
        <color indexed="8"/>
        <rFont val="Times New Roman"/>
        <family val="1"/>
      </rPr>
      <t>, total, per capita and per adult, 1843 to 2013</t>
    </r>
  </si>
  <si>
    <t xml:space="preserve">Exports as %  prod'n </t>
  </si>
  <si>
    <t>Imports as % of consm.</t>
  </si>
  <si>
    <t>F) Queensland</t>
  </si>
  <si>
    <t>Net exports</t>
  </si>
  <si>
    <t>Table 19: Tax revenue from customs and excise duties and sales taxes on wine, beer and spirits, 1858 to 1988</t>
  </si>
  <si>
    <t>a)  New South Wales ($'000)</t>
  </si>
  <si>
    <t>% of total NSW tax revenue</t>
  </si>
  <si>
    <t>Total wine exports value  ($'000)</t>
  </si>
  <si>
    <r>
      <t>Pernod Ricard Australia</t>
    </r>
    <r>
      <rPr>
        <b/>
        <vertAlign val="superscript"/>
        <sz val="12"/>
        <color indexed="8"/>
        <rFont val="Times New Roman"/>
        <family val="1"/>
      </rPr>
      <t>b</t>
    </r>
  </si>
  <si>
    <t>Total Australian wine sales</t>
  </si>
  <si>
    <t>Sales of Australian wine ($m, pre-tax)</t>
  </si>
  <si>
    <t>In domestic market</t>
  </si>
  <si>
    <t>Value of total grape prodn ($m)</t>
  </si>
  <si>
    <t>Wine grapes share of grape prodn value (%)</t>
  </si>
  <si>
    <t>Share of total sales from exports (%)</t>
  </si>
  <si>
    <t>Domestic sales of imported wine ($m)</t>
  </si>
  <si>
    <r>
      <t>Price</t>
    </r>
    <r>
      <rPr>
        <sz val="11"/>
        <color indexed="8"/>
        <rFont val="Times New Roman"/>
        <family val="1"/>
      </rPr>
      <t xml:space="preserve">           ($/t)</t>
    </r>
  </si>
  <si>
    <t>All     wine</t>
  </si>
  <si>
    <t xml:space="preserve">Stock-to-sales ratio </t>
  </si>
  <si>
    <t>Table 38: Value of total grape production, share from winegrapes , and value of wine sales  1971 to 2013</t>
  </si>
  <si>
    <t>Table 39 (cont.) Consumer and producer price indexes for wine, beer, spirits, and all products, 1979 to 2013 (1990 = 100)</t>
  </si>
  <si>
    <t>Table 39: Consumer and producer price indexes for wine, beer, spirits, and all products, 1979 to 2013 (1990 = 100)</t>
  </si>
  <si>
    <t>Table 40: Beverage wine stocks and stock-to-sales ratio, 1971 to 2013</t>
  </si>
  <si>
    <t>Prime</t>
  </si>
  <si>
    <t>Synonym</t>
  </si>
  <si>
    <t>Premium white</t>
  </si>
  <si>
    <t>Albillo Real</t>
  </si>
  <si>
    <t>Albillo</t>
  </si>
  <si>
    <t>Arneis</t>
  </si>
  <si>
    <t>Chardonnay</t>
  </si>
  <si>
    <t>Chenin Blanc</t>
  </si>
  <si>
    <t>Stein</t>
  </si>
  <si>
    <t>Colombard</t>
  </si>
  <si>
    <t>Fiano</t>
  </si>
  <si>
    <t>Gewurztraminer</t>
  </si>
  <si>
    <t>Traminer</t>
  </si>
  <si>
    <t>Gruner Veltliner</t>
  </si>
  <si>
    <t>Muscadelle</t>
  </si>
  <si>
    <t>Tokay</t>
  </si>
  <si>
    <t>Pinot Gris</t>
  </si>
  <si>
    <t>Riesling</t>
  </si>
  <si>
    <t>Rhine Riesling</t>
  </si>
  <si>
    <t>Roussanne</t>
  </si>
  <si>
    <t>Roussane</t>
  </si>
  <si>
    <t>Sauvignon Blanc</t>
  </si>
  <si>
    <t>Savagnin Blanc</t>
  </si>
  <si>
    <t>Savagnin</t>
  </si>
  <si>
    <t>Semillon</t>
  </si>
  <si>
    <t>Madeira</t>
  </si>
  <si>
    <t>Verdelho</t>
  </si>
  <si>
    <t>Vermentino</t>
  </si>
  <si>
    <t>Viognier</t>
  </si>
  <si>
    <t>Premium red</t>
  </si>
  <si>
    <t>Barbera</t>
  </si>
  <si>
    <t>Cabernet Franc</t>
  </si>
  <si>
    <t>Cabernet Sauvignon</t>
  </si>
  <si>
    <t>Cot</t>
  </si>
  <si>
    <t>Malbec</t>
  </si>
  <si>
    <t>Dolcetto</t>
  </si>
  <si>
    <t>Durif</t>
  </si>
  <si>
    <t>Petite Sirah</t>
  </si>
  <si>
    <t>Merlot</t>
  </si>
  <si>
    <t>Montepulciano</t>
  </si>
  <si>
    <t>Nebbiolo</t>
  </si>
  <si>
    <t>Negroamaro</t>
  </si>
  <si>
    <t>Negro Amaro</t>
  </si>
  <si>
    <t>Nero d'Avola</t>
  </si>
  <si>
    <t>Petit Verdot</t>
  </si>
  <si>
    <t>Pinot Meunier</t>
  </si>
  <si>
    <t>Meunier</t>
  </si>
  <si>
    <t>Pinot Noir</t>
  </si>
  <si>
    <t>Sangiovese</t>
  </si>
  <si>
    <t>Brunello</t>
  </si>
  <si>
    <t>Syrah</t>
  </si>
  <si>
    <t>Shiraz, Red Harmitage</t>
  </si>
  <si>
    <t>Tempranillo</t>
  </si>
  <si>
    <t>Tinta Roriz</t>
  </si>
  <si>
    <t>Touriga Nacional</t>
  </si>
  <si>
    <t>Touriga</t>
  </si>
  <si>
    <t>Non-premium white</t>
  </si>
  <si>
    <t>Afus Ali</t>
  </si>
  <si>
    <t>Waltham Cross</t>
  </si>
  <si>
    <t>Calmeria</t>
  </si>
  <si>
    <t>Canada Muscat</t>
  </si>
  <si>
    <t>Cannon Hall Muscat (4N)</t>
  </si>
  <si>
    <t>Cannon Hall Muscat</t>
  </si>
  <si>
    <t>Canocazo</t>
  </si>
  <si>
    <t>Common Palomino</t>
  </si>
  <si>
    <t>Chasselas</t>
  </si>
  <si>
    <t>Temprano</t>
  </si>
  <si>
    <t>Clairette</t>
  </si>
  <si>
    <t>Crouchen</t>
  </si>
  <si>
    <t>Clare Riesling</t>
  </si>
  <si>
    <t>Non-premium white (cont.)</t>
  </si>
  <si>
    <t>Doradillo</t>
  </si>
  <si>
    <t>Early Muscat</t>
  </si>
  <si>
    <t>Garnacha Blanca</t>
  </si>
  <si>
    <t>White Grenache,Grenache Blanc</t>
  </si>
  <si>
    <t>Italia</t>
  </si>
  <si>
    <t>Malaga Blanc</t>
  </si>
  <si>
    <t>Marsanne</t>
  </si>
  <si>
    <t>Muller Thurgau</t>
  </si>
  <si>
    <t>Muscat Blanc a Petits Grains</t>
  </si>
  <si>
    <t>Muscat à Petits Grains, White frontignac, frontignac, Muscat a Petit Grains Blanc, Muscat Blanc</t>
  </si>
  <si>
    <t>Muscat of Alexandria</t>
  </si>
  <si>
    <t>Muscat Gordo Blanco</t>
  </si>
  <si>
    <t>Ohanes</t>
  </si>
  <si>
    <t>Ohanez</t>
  </si>
  <si>
    <t>Ondenc</t>
  </si>
  <si>
    <t>Irvines White</t>
  </si>
  <si>
    <t>Palomino Fino</t>
  </si>
  <si>
    <t>Palomino, Paulo</t>
  </si>
  <si>
    <t>Pedro Ximenez</t>
  </si>
  <si>
    <t>Pedro Ximenes</t>
  </si>
  <si>
    <t>Perlette</t>
  </si>
  <si>
    <t>Raffiat de Moncade</t>
  </si>
  <si>
    <t>Portugal</t>
  </si>
  <si>
    <t>Sercial</t>
  </si>
  <si>
    <t>Silvaner</t>
  </si>
  <si>
    <t>Sylvaner</t>
  </si>
  <si>
    <t>Sultaniye</t>
  </si>
  <si>
    <t>Sultana</t>
  </si>
  <si>
    <t>Taminga</t>
  </si>
  <si>
    <t>Trebbiano Toscano</t>
  </si>
  <si>
    <t>Trebbiano, Shiraz White, White Harmitage, Biancone</t>
  </si>
  <si>
    <t>Non-premium red</t>
  </si>
  <si>
    <t>Alphonse Lavallee</t>
  </si>
  <si>
    <t>Ribier</t>
  </si>
  <si>
    <t>Cardinal</t>
  </si>
  <si>
    <t>Cinsaut</t>
  </si>
  <si>
    <t>Red Prince,Blue Imperial</t>
  </si>
  <si>
    <t>Emperor</t>
  </si>
  <si>
    <t>Red Emperor</t>
  </si>
  <si>
    <t>Flame Seedless</t>
  </si>
  <si>
    <t>Garnacha Tinta</t>
  </si>
  <si>
    <t>Grenache</t>
  </si>
  <si>
    <t>Gascon</t>
  </si>
  <si>
    <t>Cabernet Gros</t>
  </si>
  <si>
    <t>Isabella</t>
  </si>
  <si>
    <t>Jacquez</t>
  </si>
  <si>
    <t>Burgundy</t>
  </si>
  <si>
    <t>Korinthiaki</t>
  </si>
  <si>
    <t>Zante Currant, Currant</t>
  </si>
  <si>
    <t>Mazuelo</t>
  </si>
  <si>
    <t>Carignan,Carignane</t>
  </si>
  <si>
    <t>Molinara</t>
  </si>
  <si>
    <t>Black Malaga</t>
  </si>
  <si>
    <t>Monastrell</t>
  </si>
  <si>
    <t>Mataro, Mouvedre</t>
  </si>
  <si>
    <t>Muscat a Petits Grains Roses</t>
  </si>
  <si>
    <t>Muscat A Petit Grains Rose</t>
  </si>
  <si>
    <t>Muscat a Petits Grains Rouge</t>
  </si>
  <si>
    <t>Muscat Rouge</t>
  </si>
  <si>
    <t>Muscat of Hamburg</t>
  </si>
  <si>
    <t>Muscat Hamburg, Black Muscat</t>
  </si>
  <si>
    <t>Olivette Noire</t>
  </si>
  <si>
    <t>Purple Cornichon, Cornichon</t>
  </si>
  <si>
    <t>Rubired</t>
  </si>
  <si>
    <t>Ruby Cabernet</t>
  </si>
  <si>
    <t>Tarrango</t>
  </si>
  <si>
    <t>Tribidrag</t>
  </si>
  <si>
    <t>Zinfandel, Primitivo Di Gioia,Primativo, Primitavo</t>
  </si>
  <si>
    <t>Wortley Hall</t>
  </si>
  <si>
    <t xml:space="preserve">Table 36 (cont.) Premium and non-premium red and white winegrape varieties </t>
  </si>
  <si>
    <t>Total AWRI  ($'000)</t>
  </si>
  <si>
    <t>% of AWRI from GWRDC</t>
  </si>
  <si>
    <t>Total CRCV ($'000)</t>
  </si>
  <si>
    <t xml:space="preserve">% of CRCV from GWRDC </t>
  </si>
  <si>
    <t>Total GWRDC ($'000)</t>
  </si>
  <si>
    <t>% to AWRI</t>
  </si>
  <si>
    <t>% to CRCV</t>
  </si>
  <si>
    <t>GWRDC as % of wine sales value</t>
  </si>
  <si>
    <t>CRC as % of grape prod'n value</t>
  </si>
  <si>
    <t>AWRI +CRCV+ other GWRDC as % of wine sales</t>
  </si>
  <si>
    <t>Table 41: Investment in grape and wine research, 1956 to 2014 ($'000 and %)</t>
  </si>
  <si>
    <t>1992-1996</t>
  </si>
  <si>
    <t>1997-2001</t>
  </si>
  <si>
    <t>2002-2006</t>
  </si>
  <si>
    <t>Wine prodn, %</t>
  </si>
  <si>
    <t>GDP, %</t>
  </si>
  <si>
    <t>Publicns, %</t>
  </si>
  <si>
    <t>Publicns /Prodn</t>
  </si>
  <si>
    <t>Publicns /GDP</t>
  </si>
  <si>
    <t>Publicn %</t>
  </si>
  <si>
    <t>France</t>
  </si>
  <si>
    <t>Italy</t>
  </si>
  <si>
    <t>Spain</t>
  </si>
  <si>
    <t>United States</t>
  </si>
  <si>
    <t>Argentina</t>
  </si>
  <si>
    <t>Germany</t>
  </si>
  <si>
    <t>South Africa</t>
  </si>
  <si>
    <t>Chile</t>
  </si>
  <si>
    <t>Others</t>
  </si>
  <si>
    <r>
      <t>a</t>
    </r>
    <r>
      <rPr>
        <sz val="11"/>
        <color indexed="8"/>
        <rFont val="Times New Roman"/>
        <family val="1"/>
      </rPr>
      <t xml:space="preserve"> No adjustment is made for the quality or relevance of publications (as measured by, for example, citations). The source includes predominantly English-language journals and so understates the contributions of continental European and South American countries.</t>
    </r>
  </si>
  <si>
    <r>
      <t>Table 42: Wine research publications</t>
    </r>
    <r>
      <rPr>
        <vertAlign val="superscript"/>
        <sz val="11"/>
        <color indexed="8"/>
        <rFont val="Times New Roman"/>
        <family val="1"/>
      </rPr>
      <t>a</t>
    </r>
    <r>
      <rPr>
        <sz val="11"/>
        <color indexed="8"/>
        <rFont val="Times New Roman"/>
        <family val="1"/>
      </rPr>
      <t>, 1992 to 2006</t>
    </r>
  </si>
  <si>
    <t>Penfolds*</t>
  </si>
  <si>
    <t>* Penfolds was ranked 15th in 2013</t>
  </si>
  <si>
    <t>Pernod Ricard Aust.</t>
  </si>
  <si>
    <t>Treasury Wine</t>
  </si>
  <si>
    <t>* South Australian export and import data and derivative indicators include interstate trade up to 1909, and thereafter just overseas trade.</t>
  </si>
  <si>
    <t>Ad valorem equivalent rates at the quoted wholesale pre-tax price</t>
  </si>
  <si>
    <t>Non-premium wine</t>
  </si>
  <si>
    <t xml:space="preserve">Commercial premium  wine </t>
  </si>
  <si>
    <t xml:space="preserve">Super premium   wine </t>
  </si>
  <si>
    <t>Sparkling wine</t>
  </si>
  <si>
    <t>VAT/</t>
  </si>
  <si>
    <t>Austria</t>
  </si>
  <si>
    <t>Belgium</t>
  </si>
  <si>
    <t>Canada</t>
  </si>
  <si>
    <t>up to 15</t>
  </si>
  <si>
    <t>Czech Rep.</t>
  </si>
  <si>
    <t>Denmark</t>
  </si>
  <si>
    <t>Estonia</t>
  </si>
  <si>
    <t>Finland</t>
  </si>
  <si>
    <t>Greece</t>
  </si>
  <si>
    <t>Hungary</t>
  </si>
  <si>
    <t>Ireland</t>
  </si>
  <si>
    <t>Israel</t>
  </si>
  <si>
    <t>Japan</t>
  </si>
  <si>
    <t>Korea</t>
  </si>
  <si>
    <t>Luxembourg</t>
  </si>
  <si>
    <t>Mexico</t>
  </si>
  <si>
    <t>Netherlands</t>
  </si>
  <si>
    <t>New Zealand</t>
  </si>
  <si>
    <t>Norway</t>
  </si>
  <si>
    <t>Poland</t>
  </si>
  <si>
    <t>Slovak Rep</t>
  </si>
  <si>
    <t>Slovenia</t>
  </si>
  <si>
    <t>Sweden</t>
  </si>
  <si>
    <t>Switzerland</t>
  </si>
  <si>
    <t>Turkeyᵃ</t>
  </si>
  <si>
    <t>UK</t>
  </si>
  <si>
    <t>USA</t>
  </si>
  <si>
    <t xml:space="preserve">Commercial premium wine </t>
  </si>
  <si>
    <t xml:space="preserve">Super premium wine </t>
  </si>
  <si>
    <t>Exchange rate (local currency per AUD)</t>
  </si>
  <si>
    <r>
      <t>Argentina</t>
    </r>
    <r>
      <rPr>
        <sz val="10"/>
        <color indexed="8"/>
        <rFont val="Times New Roman"/>
        <family val="1"/>
      </rPr>
      <t>ᵇ</t>
    </r>
  </si>
  <si>
    <t>Australiaᵇ</t>
  </si>
  <si>
    <t>Chileᵇ</t>
  </si>
  <si>
    <t>Koreaᵇ</t>
  </si>
  <si>
    <t>Mexicoᵇ</t>
  </si>
  <si>
    <t>Turkey</t>
  </si>
  <si>
    <t>USAᵃ</t>
  </si>
  <si>
    <r>
      <t>Australia</t>
    </r>
    <r>
      <rPr>
        <sz val="10"/>
        <color indexed="8"/>
        <rFont val="Calibri"/>
        <family val="2"/>
      </rPr>
      <t>ᵇ</t>
    </r>
  </si>
  <si>
    <t>Table 37: Winegrape price, volume and value of production, 1985 to 2014</t>
  </si>
  <si>
    <t>Wine exports per capita</t>
  </si>
  <si>
    <t>Table 22: Ranking of largest 30 wine companies by various criteria, 2013</t>
  </si>
  <si>
    <t>Table 21 (cont.) Number of wineries, by State and crush size, 1978 to 2014</t>
  </si>
  <si>
    <t>a) Number of wineries , by State</t>
  </si>
  <si>
    <t>b) Number of wineries by tonnes crushed, by state, 2014</t>
  </si>
  <si>
    <t>c) Number of wineries by tonnes crushed, 1998 to 2014</t>
  </si>
  <si>
    <t>Table 27: Australia’s six most-powerful still wine brands and global ranking of owners, 2014</t>
  </si>
  <si>
    <t xml:space="preserve">Table 36: Listing of premium and non-premium red and white winegrape varieties </t>
  </si>
  <si>
    <t xml:space="preserve">Table 23 (cont) History of brands, mergers and acquisitions </t>
  </si>
  <si>
    <t>Table 23: History of brands, mergers and acquisitions</t>
  </si>
  <si>
    <t>Buyer</t>
  </si>
  <si>
    <t>Winery brand purchased</t>
  </si>
  <si>
    <t>Main business of buyer</t>
  </si>
  <si>
    <t>Rouge Homme</t>
  </si>
  <si>
    <t>Seager Evans UK</t>
  </si>
  <si>
    <t>Glenloth Wines</t>
  </si>
  <si>
    <t>Hungerford Hill</t>
  </si>
  <si>
    <t>Reed Consolidated UK</t>
  </si>
  <si>
    <t>J.Y. Tulloch</t>
  </si>
  <si>
    <t>W.R. Carpenter</t>
  </si>
  <si>
    <t>Arrowfield</t>
  </si>
  <si>
    <t>Soap products</t>
  </si>
  <si>
    <t>Paper products</t>
  </si>
  <si>
    <t>Gramps Orlando, Morris</t>
  </si>
  <si>
    <t>Allied Vintners</t>
  </si>
  <si>
    <t>Glenloth, Seaview</t>
  </si>
  <si>
    <t>Quelltaler</t>
  </si>
  <si>
    <t>Nathan and Wyeth</t>
  </si>
  <si>
    <t>McLaren Vale Wines, Ryecroft</t>
  </si>
  <si>
    <t>H.J. Heinz</t>
  </si>
  <si>
    <t>Food products</t>
  </si>
  <si>
    <t>Stanley Leasingham</t>
  </si>
  <si>
    <t>Philip Morris US</t>
  </si>
  <si>
    <t>Tobacco products</t>
  </si>
  <si>
    <t>Lindemans</t>
  </si>
  <si>
    <t>Rothmans UK</t>
  </si>
  <si>
    <t>Hungerford Hill, Chateau Reynella</t>
  </si>
  <si>
    <t>Dalgety Estates</t>
  </si>
  <si>
    <t>Stock &amp; Station Agent</t>
  </si>
  <si>
    <t>Saltram, Stoneyfell, Loxton Estate</t>
  </si>
  <si>
    <t>Krondorf</t>
  </si>
  <si>
    <t>Wynns</t>
  </si>
  <si>
    <t>Davis Consolidated</t>
  </si>
  <si>
    <t>Baileys</t>
  </si>
  <si>
    <t>Hermitage Wines</t>
  </si>
  <si>
    <t>Elliots Wines</t>
  </si>
  <si>
    <t>Gilbeys UK</t>
  </si>
  <si>
    <t>Tulloch, Ryecroft</t>
  </si>
  <si>
    <t>Gollin and Co.</t>
  </si>
  <si>
    <t>Saxonvale</t>
  </si>
  <si>
    <t>Tooths Brewery</t>
  </si>
  <si>
    <t>Penfolds</t>
  </si>
  <si>
    <t>Spirits and wine importer</t>
  </si>
  <si>
    <t>Agribusiness etc.</t>
  </si>
  <si>
    <t>Importer and wholesaler</t>
  </si>
  <si>
    <t xml:space="preserve">Other </t>
  </si>
  <si>
    <t>A consortium</t>
  </si>
  <si>
    <t>Legal and accounting</t>
  </si>
  <si>
    <t>Reckitt &amp; Colman UK</t>
  </si>
  <si>
    <t>Allied Vintners/Tooheys</t>
  </si>
  <si>
    <t>Wine and beer</t>
  </si>
  <si>
    <t>Pokolbin Winemakers</t>
  </si>
  <si>
    <t>E.B. Drayton</t>
  </si>
  <si>
    <t>Fitzpatrick Bros.</t>
  </si>
  <si>
    <t>A.P.Birks Wendouree</t>
  </si>
  <si>
    <t>Lindeman’s</t>
  </si>
  <si>
    <t xml:space="preserve">Thomas Hardy &amp; Sons </t>
  </si>
  <si>
    <t>(a) Mergers and acquisitions during 1965-76 (4th boom)</t>
  </si>
  <si>
    <t>Emu Wine Co. (incl. Houghton)</t>
  </si>
  <si>
    <t>1888, Vic</t>
  </si>
  <si>
    <t>Excise tax on grape spirit for fortified wines (cents/l of wine)*</t>
  </si>
  <si>
    <t>Bounty + excise drawback on fortified wine exports (cents/l)</t>
  </si>
  <si>
    <t>UK tariff preference on fortifieds (cents/litre)</t>
  </si>
  <si>
    <t>UK tariff preference on table wine (cents/litre)</t>
  </si>
  <si>
    <t>Table 13: Wine trade volume indicators, 1843 to 2013</t>
  </si>
  <si>
    <t>Table 14: Wine trade volume indicators, by State, 1852 to 1913</t>
  </si>
  <si>
    <t>Table 14 (cont.) Wine trade volume indicators, by State, 1852 to 1913</t>
  </si>
  <si>
    <t>(a) Volume of wine exports to each region ('000 litres)</t>
  </si>
  <si>
    <t>(c)  Unit Value of wine exports to each region (US$/litre)</t>
  </si>
  <si>
    <t>(d) Shares of Australia in the volume of NWE8 wine exports (%)</t>
  </si>
  <si>
    <t>(e) Shares of Australia in the value of NWE8 wine exports (%)</t>
  </si>
  <si>
    <t>(i) Shares in value of Australian wine exports to various regions (%)</t>
  </si>
  <si>
    <t>(h) Shares in volume of Australian wine exports to various regions (%)</t>
  </si>
  <si>
    <t>(g) Shares of Australia in the value of world wine exports (%)</t>
  </si>
  <si>
    <t>(f) Shares of Australia in the volume of world wine exports (%)</t>
  </si>
  <si>
    <t xml:space="preserve">(b) Value of wine exports to each region (US$ '000) </t>
  </si>
  <si>
    <t>Table 16: Volume, value, unit value and shares of Australia's wine exports to key regions, 1990 to 2009</t>
  </si>
  <si>
    <t>2011-12</t>
  </si>
  <si>
    <t>2012-13</t>
  </si>
  <si>
    <t>2013-14</t>
  </si>
  <si>
    <t>China</t>
  </si>
  <si>
    <t>Hong Kong</t>
  </si>
  <si>
    <t>Singapore</t>
  </si>
  <si>
    <t>Malaysia</t>
  </si>
  <si>
    <t>Thailand</t>
  </si>
  <si>
    <t>Taiwan</t>
  </si>
  <si>
    <t>Philippines</t>
  </si>
  <si>
    <t>India</t>
  </si>
  <si>
    <t>Indonesia</t>
  </si>
  <si>
    <t>(j) Total and unit value and volume of Australian wine exports to key Asian markets (AUD and litres)</t>
  </si>
  <si>
    <t>Vol. (ML)</t>
  </si>
  <si>
    <t>Value($m)</t>
  </si>
  <si>
    <t>Price ($/l)</t>
  </si>
  <si>
    <t>Sum of 11</t>
  </si>
  <si>
    <t>1946-47</t>
  </si>
  <si>
    <t>1947-48</t>
  </si>
  <si>
    <t>Table 20: Wine export assistance and UK import tariff preferences, 1924 to 1948</t>
  </si>
  <si>
    <r>
      <t>a</t>
    </r>
    <r>
      <rPr>
        <sz val="9"/>
        <color indexed="8"/>
        <rFont val="Times New Roman"/>
        <family val="1"/>
      </rPr>
      <t xml:space="preserve"> Previously also absorbed Clarevale Co-op (1930) and the Emu Wine Co. (1862), and is expected to buy Grant Burge Wines (1865) in 2015. Current brands also include Eddystone Point, </t>
    </r>
    <r>
      <rPr>
        <sz val="9"/>
        <color indexed="63"/>
        <rFont val="Times New Roman"/>
        <family val="1"/>
      </rPr>
      <t>Omni, and Rhine Castle.</t>
    </r>
  </si>
  <si>
    <t xml:space="preserve">Imported brandy sales </t>
  </si>
  <si>
    <t xml:space="preserve">     Peter Lehmann Wines at the end of 2014</t>
  </si>
  <si>
    <t xml:space="preserve">* One of the top 100 Australian wineries (according to Halliday 2014). Casella Family Wines purchased  </t>
  </si>
  <si>
    <t xml:space="preserve">Exports as % total sales </t>
  </si>
  <si>
    <r>
      <t>c</t>
    </r>
    <r>
      <rPr>
        <sz val="9"/>
        <color indexed="8"/>
        <rFont val="Times New Roman"/>
        <family val="1"/>
      </rPr>
      <t xml:space="preserve"> Previously known as Foster's, Southcorp and Mildara Blass and previously some were part of Adelaide Steamship Co., Dalgety Estates, Lindeman’s Phillip Morris, Reed Consolidated, Rothmans UK, SA Brewing Co., Tooheys Brewery, and Tooth Brewery (see Table 23(a)). Previously also absorbed the following companies/brands whose establishment dates are in parentheses: Andrew Garrett (1983), Auldana (1854), Balgownie (1969), Dorrien (1982), Glenloth (1960s), Hungerford Hill (1967), Kaiser Stuhl (1958), Krondorf (1978), Loxton Co-op (1953), Maglieri (1972), Mathew Lang (1883), Middlebrook (1947), Queen Adelaide Woodley (1858), Quelltaler (1892), Riddoch (1891), Richard Hamilton (1845), Rouge Homme (1908), Ryecroft (1884), Stonyfell (1858), Tim Knappstein (1895), Tisdell (1971), and Tolley (1888).</t>
    </r>
  </si>
  <si>
    <t>Prod-uction of brandy</t>
  </si>
  <si>
    <t>Table  31: Consumption of domestic and imported brandy, and production and exports of brandy, 1907 to 2013 (kl alc. and %)</t>
  </si>
  <si>
    <t>(b) acquisitions by Australia's three largest wineries by 2014</t>
  </si>
  <si>
    <t xml:space="preserve"> (a) Ad valorem rate, % of wholesale pre-tax prices per litre shown in column heads</t>
  </si>
  <si>
    <t>GST (%)</t>
  </si>
  <si>
    <t>(b) Per standard drink, cents at wholesale pre-tax price per litre shown in column head</t>
  </si>
  <si>
    <t>Table 44 (cont): Consumer taxes on wines, beers and spirits, various countries, 2014</t>
  </si>
  <si>
    <r>
      <t>Table 44: C</t>
    </r>
    <r>
      <rPr>
        <sz val="10"/>
        <color indexed="8"/>
        <rFont val="Times New Roman"/>
        <family val="1"/>
      </rPr>
      <t>onsumer taxes on wines, beers and spirits, various countries, 2014</t>
    </r>
  </si>
  <si>
    <r>
      <t>Table 43 (cont): C</t>
    </r>
    <r>
      <rPr>
        <sz val="11"/>
        <color indexed="8"/>
        <rFont val="Times New Roman"/>
        <family val="1"/>
      </rPr>
      <t>onsumer taxes on wines, beers and spirits, various countries, 2012</t>
    </r>
  </si>
  <si>
    <r>
      <t>Table 43: C</t>
    </r>
    <r>
      <rPr>
        <sz val="11"/>
        <color indexed="8"/>
        <rFont val="Times New Roman"/>
        <family val="1"/>
      </rPr>
      <t>onsumer taxes on wines, beers and spirits, various countries, 2012</t>
    </r>
  </si>
  <si>
    <t xml:space="preserve"> (a) Ad valorem rate, % of the wholesale wholesale pre-tax prices per litre shown in column head</t>
  </si>
  <si>
    <t xml:space="preserve">Australian Grape and Wine Industry Database, 1843 to 2013 </t>
  </si>
  <si>
    <t>by Kym Anderson and Nanda Aryal</t>
  </si>
  <si>
    <t>Wine Economics Research Centre, University of Adelaide</t>
  </si>
  <si>
    <t>Citation:</t>
  </si>
  <si>
    <r>
      <t xml:space="preserve">Anderson, K. and N.R. Aryal, </t>
    </r>
    <r>
      <rPr>
        <b/>
        <i/>
        <sz val="10"/>
        <rFont val="Arial"/>
        <family val="2"/>
      </rPr>
      <t>Australian Grape and Wine Industry Database, 1843 to 2013</t>
    </r>
    <r>
      <rPr>
        <b/>
        <sz val="10"/>
        <rFont val="Arial"/>
        <family val="2"/>
      </rPr>
      <t>, Wine Economics Research Centre, University of Adelaide, February 2015. www.adelaide.edu.au/wine-econ/databases</t>
    </r>
  </si>
  <si>
    <t>The authors are grateful for financial assistance from Australia’s Grape and Wine Research and Development Corporation (Project Number UA 0804)</t>
  </si>
  <si>
    <r>
      <t xml:space="preserve">A detailed set of charts and tables can be freely downloaded as an e-book at </t>
    </r>
    <r>
      <rPr>
        <u/>
        <sz val="11"/>
        <rFont val="Times New Roman"/>
        <family val="1"/>
      </rPr>
      <t>www.adelaide.edu.au/press/titles/austwine</t>
    </r>
  </si>
  <si>
    <r>
      <t>Contact:</t>
    </r>
    <r>
      <rPr>
        <sz val="12"/>
        <rFont val="Times New Roman"/>
        <family val="1"/>
      </rPr>
      <t xml:space="preserve"> </t>
    </r>
  </si>
  <si>
    <t>Kym Anderson, Executive Director</t>
  </si>
  <si>
    <t>Wine Economics Research Centre</t>
  </si>
  <si>
    <t>School of Economics</t>
  </si>
  <si>
    <t>University of Adelaide</t>
  </si>
  <si>
    <t>Adelaide, SA 5005, Australia</t>
  </si>
  <si>
    <t>Phone +61 8 8313 4712</t>
  </si>
  <si>
    <t>kym.anderson@adelaide.edu.au</t>
  </si>
  <si>
    <t>Wine exports net of imports ($'000)</t>
  </si>
  <si>
    <t>Total wine exports    ($'000)</t>
  </si>
  <si>
    <t>Total  wine imports    ($'000)</t>
  </si>
  <si>
    <t>Table 19 (cont.) Tax revenue from customs and excise duties and sales taxes on wine, beer and spirits, 1858 to 1988</t>
  </si>
  <si>
    <t>b)  Australia ($'000)</t>
  </si>
  <si>
    <t>Custom</t>
  </si>
  <si>
    <t>Excise</t>
  </si>
  <si>
    <t>Share (%) of Austalia's tax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</si>
</sst>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165" formatCode="0.000"/>
    <numFmt numFmtId="166" formatCode="0.0"/>
    <numFmt numFmtId="174" formatCode="0.00000"/>
    <numFmt numFmtId="193" formatCode="0.0%"/>
  </numFmts>
  <fonts count="79" x14ac:knownFonts="1">
    <font>
      <sz val="11"/>
      <color theme="1"/>
      <name val="Calibri"/>
      <family val="2"/>
      <scheme val="minor"/>
    </font>
    <font>
      <sz val="10"/>
      <name val="Times New Roman"/>
      <family val="1"/>
    </font>
    <font>
      <sz val="11"/>
      <name val="Times New Roman"/>
      <family val="1"/>
    </font>
    <font>
      <sz val="9"/>
      <name val="Times New Roman"/>
      <family val="1"/>
    </font>
    <font>
      <b/>
      <sz val="10"/>
      <name val="Times New Roman"/>
      <family val="1"/>
    </font>
    <font>
      <b/>
      <sz val="9"/>
      <name val="Times New Roman"/>
      <family val="1"/>
    </font>
    <font>
      <i/>
      <sz val="11"/>
      <name val="Times New Roman"/>
      <family val="1"/>
    </font>
    <font>
      <sz val="12"/>
      <name val="Times New Roman"/>
      <family val="1"/>
    </font>
    <font>
      <b/>
      <sz val="11"/>
      <name val="Times New Roman"/>
      <family val="1"/>
    </font>
    <font>
      <i/>
      <sz val="12"/>
      <name val="Times New Roman"/>
      <family val="1"/>
    </font>
    <font>
      <sz val="10"/>
      <name val="Arial"/>
      <family val="2"/>
    </font>
    <font>
      <sz val="11"/>
      <color indexed="8"/>
      <name val="Times New Roman"/>
      <family val="1"/>
    </font>
    <font>
      <sz val="11"/>
      <name val="Arial"/>
      <family val="2"/>
    </font>
    <font>
      <sz val="9"/>
      <color indexed="8"/>
      <name val="Times New Roman"/>
      <family val="1"/>
    </font>
    <font>
      <i/>
      <sz val="10"/>
      <name val="Times New Roman"/>
      <family val="1"/>
    </font>
    <font>
      <sz val="11"/>
      <color indexed="8"/>
      <name val="Times New Roman"/>
      <family val="1"/>
    </font>
    <font>
      <sz val="10.5"/>
      <name val="Times New Roman"/>
      <family val="1"/>
    </font>
    <font>
      <vertAlign val="superscript"/>
      <sz val="11"/>
      <color indexed="8"/>
      <name val="Times New Roman"/>
      <family val="1"/>
    </font>
    <font>
      <b/>
      <vertAlign val="superscript"/>
      <sz val="12"/>
      <color indexed="8"/>
      <name val="Times New Roman"/>
      <family val="1"/>
    </font>
    <font>
      <vertAlign val="superscript"/>
      <sz val="11"/>
      <name val="Times New Roman"/>
      <family val="1"/>
    </font>
    <font>
      <i/>
      <sz val="10.5"/>
      <name val="Times New Roman"/>
      <family val="1"/>
    </font>
    <font>
      <b/>
      <i/>
      <sz val="11"/>
      <name val="Times New Roman"/>
      <family val="1"/>
    </font>
    <font>
      <b/>
      <i/>
      <sz val="10"/>
      <name val="Times New Roman"/>
      <family val="1"/>
    </font>
    <font>
      <i/>
      <sz val="9"/>
      <name val="Times New Roman"/>
      <family val="1"/>
    </font>
    <font>
      <sz val="12"/>
      <color indexed="8"/>
      <name val="Times New Roman"/>
      <family val="1"/>
    </font>
    <font>
      <sz val="11"/>
      <name val="Calibri"/>
      <family val="2"/>
    </font>
    <font>
      <vertAlign val="superscript"/>
      <sz val="12"/>
      <name val="Times New Roman"/>
      <family val="1"/>
    </font>
    <font>
      <b/>
      <sz val="12"/>
      <name val="Times New Roman"/>
      <family val="1"/>
    </font>
    <font>
      <i/>
      <sz val="9"/>
      <color indexed="8"/>
      <name val="Times New Roman"/>
      <family val="1"/>
    </font>
    <font>
      <sz val="9"/>
      <color indexed="63"/>
      <name val="Times New Roman"/>
      <family val="1"/>
    </font>
    <font>
      <b/>
      <sz val="11"/>
      <color indexed="8"/>
      <name val="Times New Roman"/>
      <family val="1"/>
    </font>
    <font>
      <sz val="10"/>
      <color indexed="8"/>
      <name val="Times New Roman"/>
      <family val="1"/>
    </font>
    <font>
      <sz val="10"/>
      <color indexed="8"/>
      <name val="Calibri"/>
      <family val="2"/>
    </font>
    <font>
      <sz val="12"/>
      <name val="Arial"/>
      <family val="2"/>
    </font>
    <font>
      <b/>
      <sz val="14"/>
      <name val="Times New Roman"/>
      <family val="1"/>
    </font>
    <font>
      <sz val="14"/>
      <name val="Times New Roman"/>
      <family val="1"/>
    </font>
    <font>
      <b/>
      <sz val="10"/>
      <name val="Arial"/>
      <family val="2"/>
    </font>
    <font>
      <b/>
      <i/>
      <sz val="10"/>
      <name val="Arial"/>
      <family val="2"/>
    </font>
    <font>
      <u/>
      <sz val="11"/>
      <name val="Times New Roman"/>
      <family val="1"/>
    </font>
    <font>
      <u/>
      <sz val="12"/>
      <name val="Times New Roman"/>
      <family val="1"/>
    </font>
    <font>
      <sz val="11"/>
      <color theme="1"/>
      <name val="Calibri"/>
      <family val="2"/>
      <scheme val="minor"/>
    </font>
    <font>
      <u/>
      <sz val="11"/>
      <color theme="10"/>
      <name val="Calibri"/>
      <family val="2"/>
      <scheme val="minor"/>
    </font>
    <font>
      <sz val="11"/>
      <color theme="1"/>
      <name val="Times New Roman"/>
      <family val="1"/>
    </font>
    <font>
      <sz val="10"/>
      <color theme="1"/>
      <name val="Times New Roman"/>
      <family val="1"/>
    </font>
    <font>
      <sz val="9"/>
      <color theme="1"/>
      <name val="Times New Roman"/>
      <family val="1"/>
    </font>
    <font>
      <sz val="9"/>
      <color rgb="FFFF0000"/>
      <name val="Times New Roman"/>
      <family val="1"/>
    </font>
    <font>
      <b/>
      <sz val="12"/>
      <color theme="1"/>
      <name val="Times New Roman"/>
      <family val="1"/>
    </font>
    <font>
      <b/>
      <sz val="9"/>
      <color theme="1"/>
      <name val="Times New Roman"/>
      <family val="1"/>
    </font>
    <font>
      <i/>
      <sz val="11"/>
      <color theme="1"/>
      <name val="Times New Roman"/>
      <family val="1"/>
    </font>
    <font>
      <i/>
      <sz val="9"/>
      <color theme="1"/>
      <name val="Times New Roman"/>
      <family val="1"/>
    </font>
    <font>
      <sz val="11"/>
      <color rgb="FFFF0000"/>
      <name val="Times New Roman"/>
      <family val="1"/>
    </font>
    <font>
      <b/>
      <sz val="11"/>
      <color theme="1"/>
      <name val="Times New Roman"/>
      <family val="1"/>
    </font>
    <font>
      <sz val="12"/>
      <color theme="1"/>
      <name val="Times New Roman"/>
      <family val="1"/>
    </font>
    <font>
      <i/>
      <sz val="12"/>
      <color theme="1"/>
      <name val="Times New Roman"/>
      <family val="1"/>
    </font>
    <font>
      <sz val="11"/>
      <color rgb="FF000000"/>
      <name val="Times New Roman"/>
      <family val="1"/>
    </font>
    <font>
      <u/>
      <sz val="11"/>
      <color theme="10"/>
      <name val="Times New Roman"/>
      <family val="1"/>
    </font>
    <font>
      <sz val="10"/>
      <color theme="1"/>
      <name val="Calibri"/>
      <family val="2"/>
      <scheme val="minor"/>
    </font>
    <font>
      <sz val="14"/>
      <color theme="1"/>
      <name val="Times New Roman"/>
      <family val="1"/>
    </font>
    <font>
      <b/>
      <sz val="14"/>
      <color theme="1"/>
      <name val="Times New Roman"/>
      <family val="1"/>
    </font>
    <font>
      <b/>
      <sz val="20"/>
      <color theme="1"/>
      <name val="Times New Roman"/>
      <family val="1"/>
    </font>
    <font>
      <sz val="10"/>
      <color rgb="FF000000"/>
      <name val="Times New Roman"/>
      <family val="1"/>
    </font>
    <font>
      <vertAlign val="superscript"/>
      <sz val="11"/>
      <color theme="1"/>
      <name val="Times New Roman"/>
      <family val="1"/>
    </font>
    <font>
      <i/>
      <sz val="10"/>
      <color theme="1"/>
      <name val="Times New Roman"/>
      <family val="1"/>
    </font>
    <font>
      <sz val="12"/>
      <color rgb="FF000000"/>
      <name val="Times New Roman"/>
      <family val="1"/>
    </font>
    <font>
      <b/>
      <i/>
      <sz val="11"/>
      <color theme="1"/>
      <name val="Times New Roman"/>
      <family val="1"/>
    </font>
    <font>
      <b/>
      <sz val="10"/>
      <color theme="1"/>
      <name val="Times New Roman"/>
      <family val="1"/>
    </font>
    <font>
      <sz val="10"/>
      <color rgb="FFFFC000"/>
      <name val="Times New Roman"/>
      <family val="1"/>
    </font>
    <font>
      <sz val="10.5"/>
      <color rgb="FF000000"/>
      <name val="Times New Roman"/>
      <family val="1"/>
    </font>
    <font>
      <sz val="10"/>
      <color rgb="FFFF0000"/>
      <name val="Times New Roman"/>
      <family val="1"/>
    </font>
    <font>
      <sz val="8"/>
      <color theme="1"/>
      <name val="Times New Roman"/>
      <family val="1"/>
    </font>
    <font>
      <b/>
      <sz val="8"/>
      <color theme="1"/>
      <name val="Times New Roman"/>
      <family val="1"/>
    </font>
    <font>
      <i/>
      <vertAlign val="superscript"/>
      <sz val="12"/>
      <color theme="1"/>
      <name val="Times New Roman"/>
      <family val="1"/>
    </font>
    <font>
      <vertAlign val="superscript"/>
      <sz val="9"/>
      <color theme="1"/>
      <name val="Times New Roman"/>
      <family val="1"/>
    </font>
    <font>
      <b/>
      <sz val="12"/>
      <color rgb="FF000000"/>
      <name val="Times New Roman"/>
      <family val="1"/>
    </font>
    <font>
      <sz val="10.5"/>
      <color theme="1"/>
      <name val="Times New Roman"/>
      <family val="1"/>
    </font>
    <font>
      <u/>
      <sz val="11"/>
      <color rgb="FF0000FF"/>
      <name val="Calibri"/>
      <family val="2"/>
    </font>
    <font>
      <sz val="11"/>
      <color rgb="FF000000"/>
      <name val="Calibri"/>
      <family val="2"/>
    </font>
    <font>
      <b/>
      <sz val="15"/>
      <color theme="1"/>
      <name val="Times New Roman"/>
      <family val="1"/>
    </font>
    <font>
      <sz val="9"/>
      <color rgb="FF000000"/>
      <name val="Times New Roman"/>
      <family val="1"/>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0" fontId="41" fillId="0" borderId="0" applyNumberFormat="0" applyFill="0" applyBorder="0" applyAlignment="0" applyProtection="0"/>
    <xf numFmtId="0" fontId="10" fillId="0" borderId="0"/>
    <xf numFmtId="0" fontId="40" fillId="0" borderId="0"/>
    <xf numFmtId="0" fontId="10" fillId="0" borderId="0"/>
    <xf numFmtId="0" fontId="10" fillId="0" borderId="0"/>
    <xf numFmtId="0" fontId="10" fillId="0" borderId="0"/>
  </cellStyleXfs>
  <cellXfs count="840">
    <xf numFmtId="0" fontId="0" fillId="0" borderId="0" xfId="0"/>
    <xf numFmtId="0" fontId="42" fillId="0" borderId="0" xfId="0" applyFont="1"/>
    <xf numFmtId="0" fontId="42" fillId="0" borderId="0" xfId="0" applyFont="1" applyBorder="1"/>
    <xf numFmtId="1" fontId="2" fillId="0" borderId="0" xfId="0" applyNumberFormat="1" applyFont="1" applyAlignment="1">
      <alignment horizontal="right"/>
    </xf>
    <xf numFmtId="0" fontId="43" fillId="0" borderId="0" xfId="0" applyFont="1" applyBorder="1"/>
    <xf numFmtId="0" fontId="44" fillId="0" borderId="0" xfId="0" applyFont="1" applyBorder="1" applyAlignment="1">
      <alignment wrapText="1"/>
    </xf>
    <xf numFmtId="166" fontId="42" fillId="0" borderId="0" xfId="0" applyNumberFormat="1" applyFont="1"/>
    <xf numFmtId="1" fontId="42" fillId="0" borderId="0" xfId="0" applyNumberFormat="1" applyFont="1"/>
    <xf numFmtId="0" fontId="44" fillId="0" borderId="0" xfId="0" applyFont="1" applyFill="1" applyBorder="1" applyAlignment="1"/>
    <xf numFmtId="1" fontId="3" fillId="0" borderId="0" xfId="0" applyNumberFormat="1" applyFont="1" applyFill="1" applyBorder="1" applyAlignment="1"/>
    <xf numFmtId="1" fontId="3" fillId="0" borderId="0" xfId="0" applyNumberFormat="1" applyFont="1" applyFill="1" applyBorder="1" applyAlignment="1">
      <alignment wrapText="1"/>
    </xf>
    <xf numFmtId="1" fontId="2" fillId="0" borderId="0" xfId="0" applyNumberFormat="1" applyFont="1" applyFill="1"/>
    <xf numFmtId="0" fontId="44" fillId="0" borderId="0" xfId="0" applyFont="1" applyFill="1" applyAlignment="1"/>
    <xf numFmtId="2" fontId="3" fillId="0" borderId="0" xfId="0" applyNumberFormat="1" applyFont="1" applyFill="1" applyBorder="1" applyAlignment="1"/>
    <xf numFmtId="0" fontId="0" fillId="0" borderId="0" xfId="0" quotePrefix="1" applyAlignment="1">
      <alignment horizontal="left"/>
    </xf>
    <xf numFmtId="0" fontId="45" fillId="0" borderId="0" xfId="0" applyFont="1" applyFill="1" applyBorder="1" applyAlignment="1"/>
    <xf numFmtId="0" fontId="3" fillId="0" borderId="0" xfId="0" applyFont="1" applyFill="1" applyBorder="1" applyAlignment="1"/>
    <xf numFmtId="0" fontId="46" fillId="0" borderId="0" xfId="0" applyFont="1" applyAlignment="1">
      <alignment vertical="center"/>
    </xf>
    <xf numFmtId="0" fontId="47" fillId="0" borderId="0" xfId="0" applyFont="1" applyFill="1" applyBorder="1" applyAlignment="1">
      <alignment horizontal="center"/>
    </xf>
    <xf numFmtId="2" fontId="3" fillId="0" borderId="0" xfId="0" applyNumberFormat="1" applyFont="1" applyFill="1" applyBorder="1" applyAlignment="1">
      <alignment wrapText="1"/>
    </xf>
    <xf numFmtId="1" fontId="5" fillId="0" borderId="0" xfId="0" applyNumberFormat="1" applyFont="1" applyFill="1" applyBorder="1" applyAlignment="1">
      <alignment horizontal="center"/>
    </xf>
    <xf numFmtId="0" fontId="47" fillId="0" borderId="0" xfId="0" applyFont="1" applyFill="1" applyBorder="1" applyAlignment="1"/>
    <xf numFmtId="0" fontId="47" fillId="0" borderId="0" xfId="0" applyFont="1" applyFill="1" applyAlignment="1"/>
    <xf numFmtId="1" fontId="3" fillId="0" borderId="0" xfId="0" applyNumberFormat="1" applyFont="1" applyFill="1" applyBorder="1" applyAlignment="1">
      <alignment horizontal="center"/>
    </xf>
    <xf numFmtId="1" fontId="3" fillId="0" borderId="1" xfId="0" applyNumberFormat="1" applyFont="1" applyFill="1" applyBorder="1" applyAlignment="1">
      <alignment horizontal="center"/>
    </xf>
    <xf numFmtId="2" fontId="3" fillId="0" borderId="1" xfId="0" applyNumberFormat="1" applyFont="1" applyFill="1" applyBorder="1" applyAlignment="1">
      <alignment wrapText="1"/>
    </xf>
    <xf numFmtId="0" fontId="3" fillId="0" borderId="0" xfId="0" applyFont="1" applyFill="1" applyBorder="1" applyAlignment="1">
      <alignment horizontal="center"/>
    </xf>
    <xf numFmtId="166" fontId="44" fillId="0" borderId="0" xfId="0" applyNumberFormat="1" applyFont="1" applyFill="1" applyBorder="1" applyAlignment="1"/>
    <xf numFmtId="0" fontId="42" fillId="0" borderId="2" xfId="0" applyFont="1" applyBorder="1"/>
    <xf numFmtId="0" fontId="2" fillId="0" borderId="0" xfId="0" quotePrefix="1" applyNumberFormat="1" applyFont="1" applyBorder="1" applyAlignment="1">
      <alignment horizontal="left" indent="1"/>
    </xf>
    <xf numFmtId="0" fontId="44" fillId="0" borderId="1" xfId="0" applyFont="1" applyFill="1" applyBorder="1" applyAlignment="1"/>
    <xf numFmtId="1" fontId="1" fillId="0" borderId="0" xfId="0" applyNumberFormat="1" applyFont="1" applyFill="1" applyBorder="1"/>
    <xf numFmtId="1" fontId="1" fillId="0" borderId="0" xfId="0" applyNumberFormat="1" applyFont="1" applyFill="1" applyBorder="1" applyAlignment="1"/>
    <xf numFmtId="0" fontId="43" fillId="0" borderId="1" xfId="0" applyFont="1" applyBorder="1"/>
    <xf numFmtId="1" fontId="43" fillId="0" borderId="1" xfId="0" applyNumberFormat="1" applyFont="1" applyBorder="1"/>
    <xf numFmtId="1" fontId="2" fillId="0" borderId="1" xfId="0" applyNumberFormat="1" applyFont="1" applyFill="1" applyBorder="1"/>
    <xf numFmtId="0" fontId="2" fillId="0" borderId="1" xfId="0" applyFont="1" applyFill="1" applyBorder="1" applyAlignment="1">
      <alignment horizontal="right"/>
    </xf>
    <xf numFmtId="0" fontId="42" fillId="0" borderId="0" xfId="0" applyFont="1" applyAlignment="1">
      <alignment horizontal="right"/>
    </xf>
    <xf numFmtId="0" fontId="42" fillId="0" borderId="2" xfId="0" applyFont="1" applyBorder="1" applyAlignment="1">
      <alignment horizontal="right"/>
    </xf>
    <xf numFmtId="0" fontId="42" fillId="0" borderId="1" xfId="0" applyFont="1" applyBorder="1" applyAlignment="1">
      <alignment horizontal="right"/>
    </xf>
    <xf numFmtId="1" fontId="42" fillId="0" borderId="1" xfId="0" applyNumberFormat="1" applyFont="1" applyBorder="1"/>
    <xf numFmtId="0" fontId="42" fillId="0" borderId="1" xfId="0" applyFont="1" applyBorder="1"/>
    <xf numFmtId="0" fontId="48" fillId="0" borderId="2" xfId="0" applyFont="1" applyBorder="1" applyAlignment="1">
      <alignment horizontal="right"/>
    </xf>
    <xf numFmtId="0" fontId="48" fillId="0" borderId="0" xfId="0" applyFont="1"/>
    <xf numFmtId="0" fontId="48" fillId="0" borderId="1" xfId="0" applyFont="1" applyBorder="1" applyAlignment="1">
      <alignment horizontal="right"/>
    </xf>
    <xf numFmtId="166" fontId="42" fillId="0" borderId="1" xfId="0" applyNumberFormat="1" applyFont="1" applyBorder="1"/>
    <xf numFmtId="166" fontId="42" fillId="0" borderId="0" xfId="0" applyNumberFormat="1" applyFont="1" applyBorder="1"/>
    <xf numFmtId="0" fontId="49" fillId="0" borderId="2" xfId="0" applyFont="1" applyFill="1" applyBorder="1" applyAlignment="1">
      <alignment horizontal="center"/>
    </xf>
    <xf numFmtId="0" fontId="49" fillId="0" borderId="2" xfId="0" applyFont="1" applyFill="1" applyBorder="1" applyAlignment="1">
      <alignment horizontal="right"/>
    </xf>
    <xf numFmtId="0" fontId="7" fillId="0" borderId="0" xfId="0" applyFont="1" applyFill="1" applyBorder="1" applyAlignment="1">
      <alignment horizontal="right"/>
    </xf>
    <xf numFmtId="1" fontId="2" fillId="0" borderId="0" xfId="0" applyNumberFormat="1" applyFont="1" applyFill="1" applyBorder="1" applyAlignment="1"/>
    <xf numFmtId="0" fontId="2" fillId="0" borderId="1" xfId="0" applyFont="1" applyFill="1" applyBorder="1" applyAlignment="1">
      <alignment horizontal="center"/>
    </xf>
    <xf numFmtId="0" fontId="49" fillId="0" borderId="2" xfId="0" quotePrefix="1" applyFont="1" applyFill="1" applyBorder="1" applyAlignment="1">
      <alignment horizontal="right"/>
    </xf>
    <xf numFmtId="0" fontId="2" fillId="0" borderId="0" xfId="0" applyFont="1" applyFill="1"/>
    <xf numFmtId="0" fontId="2" fillId="0" borderId="2" xfId="0" quotePrefix="1" applyFont="1" applyFill="1" applyBorder="1" applyAlignment="1">
      <alignment horizontal="right" wrapText="1"/>
    </xf>
    <xf numFmtId="0" fontId="2" fillId="0" borderId="0" xfId="0" applyFont="1" applyFill="1" applyAlignment="1">
      <alignment horizontal="center"/>
    </xf>
    <xf numFmtId="1" fontId="2" fillId="0" borderId="0" xfId="0" applyNumberFormat="1" applyFont="1" applyFill="1" applyBorder="1"/>
    <xf numFmtId="166" fontId="2" fillId="0" borderId="0" xfId="0" applyNumberFormat="1" applyFont="1" applyFill="1"/>
    <xf numFmtId="0" fontId="50" fillId="0" borderId="0" xfId="0" applyFont="1" applyFill="1"/>
    <xf numFmtId="0" fontId="2" fillId="0" borderId="0" xfId="0" applyFont="1" applyFill="1" applyAlignment="1">
      <alignment horizontal="left"/>
    </xf>
    <xf numFmtId="0" fontId="43" fillId="0" borderId="0" xfId="0" applyFont="1"/>
    <xf numFmtId="0" fontId="43" fillId="0" borderId="1" xfId="0" applyFont="1" applyBorder="1" applyAlignment="1">
      <alignment horizontal="right"/>
    </xf>
    <xf numFmtId="1" fontId="43" fillId="0" borderId="0" xfId="0" applyNumberFormat="1" applyFont="1"/>
    <xf numFmtId="0" fontId="51" fillId="0" borderId="0" xfId="0" applyFont="1"/>
    <xf numFmtId="166" fontId="50" fillId="0" borderId="0" xfId="0" applyNumberFormat="1" applyFont="1"/>
    <xf numFmtId="1" fontId="50" fillId="0" borderId="0" xfId="0" applyNumberFormat="1" applyFont="1"/>
    <xf numFmtId="0" fontId="42" fillId="0" borderId="0" xfId="0" quotePrefix="1" applyFont="1" applyAlignment="1">
      <alignment horizontal="left"/>
    </xf>
    <xf numFmtId="1" fontId="42" fillId="0" borderId="0" xfId="0" applyNumberFormat="1" applyFont="1" applyBorder="1"/>
    <xf numFmtId="0" fontId="2" fillId="0" borderId="1" xfId="0" applyFont="1" applyFill="1" applyBorder="1"/>
    <xf numFmtId="166" fontId="2" fillId="0" borderId="0" xfId="0" applyNumberFormat="1" applyFont="1" applyFill="1" applyAlignment="1">
      <alignment horizontal="right"/>
    </xf>
    <xf numFmtId="0" fontId="2" fillId="0" borderId="0" xfId="0" applyFont="1" applyFill="1" applyBorder="1"/>
    <xf numFmtId="1" fontId="2" fillId="0" borderId="0" xfId="0" applyNumberFormat="1" applyFont="1" applyFill="1" applyAlignment="1">
      <alignment horizontal="right"/>
    </xf>
    <xf numFmtId="166" fontId="2" fillId="0" borderId="0" xfId="0" applyNumberFormat="1" applyFont="1" applyFill="1" applyBorder="1"/>
    <xf numFmtId="0" fontId="2" fillId="0" borderId="0" xfId="0" applyFont="1" applyFill="1" applyBorder="1" applyAlignment="1">
      <alignment horizontal="right"/>
    </xf>
    <xf numFmtId="0" fontId="2" fillId="0" borderId="0" xfId="0" quotePrefix="1" applyFont="1" applyFill="1" applyAlignment="1">
      <alignment horizontal="right"/>
    </xf>
    <xf numFmtId="0" fontId="2" fillId="0" borderId="0" xfId="0" quotePrefix="1" applyFont="1" applyFill="1" applyBorder="1" applyAlignment="1">
      <alignment horizontal="right"/>
    </xf>
    <xf numFmtId="0" fontId="2" fillId="0" borderId="0" xfId="0" applyFont="1" applyFill="1" applyBorder="1" applyAlignment="1">
      <alignment horizontal="center"/>
    </xf>
    <xf numFmtId="1" fontId="2" fillId="0" borderId="0" xfId="0" applyNumberFormat="1" applyFont="1" applyFill="1" applyBorder="1" applyAlignment="1">
      <alignment horizontal="right"/>
    </xf>
    <xf numFmtId="0" fontId="42" fillId="0" borderId="0" xfId="0" applyFont="1" applyFill="1"/>
    <xf numFmtId="0" fontId="51" fillId="0" borderId="1" xfId="0" applyFont="1" applyFill="1" applyBorder="1"/>
    <xf numFmtId="0" fontId="42" fillId="0" borderId="1" xfId="0" applyFont="1" applyFill="1" applyBorder="1"/>
    <xf numFmtId="0" fontId="51" fillId="0" borderId="1" xfId="0" quotePrefix="1" applyFont="1" applyFill="1" applyBorder="1" applyAlignment="1">
      <alignment horizontal="left"/>
    </xf>
    <xf numFmtId="0" fontId="42" fillId="0" borderId="1" xfId="0" applyFont="1" applyFill="1" applyBorder="1" applyAlignment="1">
      <alignment horizontal="center"/>
    </xf>
    <xf numFmtId="0" fontId="42" fillId="0" borderId="1" xfId="0" quotePrefix="1" applyFont="1" applyFill="1" applyBorder="1" applyAlignment="1">
      <alignment horizontal="right" wrapText="1"/>
    </xf>
    <xf numFmtId="0" fontId="42" fillId="0" borderId="1" xfId="0" applyFont="1" applyFill="1" applyBorder="1" applyAlignment="1">
      <alignment horizontal="right" wrapText="1"/>
    </xf>
    <xf numFmtId="0" fontId="42" fillId="0" borderId="0" xfId="0" applyFont="1" applyFill="1" applyAlignment="1">
      <alignment horizontal="center"/>
    </xf>
    <xf numFmtId="166" fontId="42" fillId="0" borderId="0" xfId="0" applyNumberFormat="1" applyFont="1" applyFill="1" applyAlignment="1">
      <alignment horizontal="right"/>
    </xf>
    <xf numFmtId="1" fontId="42" fillId="0" borderId="0" xfId="0" applyNumberFormat="1" applyFont="1" applyFill="1"/>
    <xf numFmtId="0" fontId="42" fillId="0" borderId="0" xfId="0" applyFont="1" applyFill="1" applyBorder="1"/>
    <xf numFmtId="1" fontId="42" fillId="0" borderId="0" xfId="0" applyNumberFormat="1" applyFont="1" applyFill="1" applyBorder="1"/>
    <xf numFmtId="1" fontId="42" fillId="0" borderId="0" xfId="0" applyNumberFormat="1" applyFont="1" applyFill="1" applyAlignment="1">
      <alignment horizontal="right"/>
    </xf>
    <xf numFmtId="166" fontId="42" fillId="0" borderId="0" xfId="0" applyNumberFormat="1" applyFont="1" applyFill="1"/>
    <xf numFmtId="166" fontId="42" fillId="0" borderId="0" xfId="0" applyNumberFormat="1" applyFont="1" applyFill="1" applyBorder="1"/>
    <xf numFmtId="1" fontId="50" fillId="0" borderId="0" xfId="0" applyNumberFormat="1" applyFont="1" applyFill="1"/>
    <xf numFmtId="0" fontId="42" fillId="0" borderId="0" xfId="0" applyFont="1" applyFill="1" applyBorder="1" applyAlignment="1">
      <alignment horizontal="center"/>
    </xf>
    <xf numFmtId="1" fontId="42" fillId="0" borderId="0" xfId="0" applyNumberFormat="1" applyFont="1" applyFill="1" applyBorder="1" applyAlignment="1">
      <alignment horizontal="right"/>
    </xf>
    <xf numFmtId="166" fontId="42" fillId="0" borderId="0" xfId="0" applyNumberFormat="1" applyFont="1" applyFill="1" applyBorder="1" applyAlignment="1">
      <alignment horizontal="right"/>
    </xf>
    <xf numFmtId="1" fontId="50" fillId="0" borderId="0" xfId="0" applyNumberFormat="1" applyFont="1" applyFill="1" applyBorder="1"/>
    <xf numFmtId="0" fontId="50" fillId="0" borderId="0" xfId="0" applyFont="1" applyFill="1" applyBorder="1"/>
    <xf numFmtId="1" fontId="42" fillId="0" borderId="1" xfId="0" applyNumberFormat="1" applyFont="1" applyFill="1" applyBorder="1" applyAlignment="1">
      <alignment horizontal="center"/>
    </xf>
    <xf numFmtId="166" fontId="42" fillId="0" borderId="1" xfId="0" applyNumberFormat="1" applyFont="1" applyFill="1" applyBorder="1" applyAlignment="1">
      <alignment horizontal="right"/>
    </xf>
    <xf numFmtId="1" fontId="42" fillId="0" borderId="1" xfId="0" applyNumberFormat="1" applyFont="1" applyFill="1" applyBorder="1"/>
    <xf numFmtId="166" fontId="42" fillId="0" borderId="1" xfId="0" applyNumberFormat="1" applyFont="1" applyFill="1" applyBorder="1"/>
    <xf numFmtId="1" fontId="50" fillId="0" borderId="0" xfId="0" applyNumberFormat="1" applyFont="1" applyFill="1" applyBorder="1" applyAlignment="1"/>
    <xf numFmtId="1" fontId="7" fillId="0" borderId="0" xfId="0" applyNumberFormat="1" applyFont="1" applyFill="1" applyBorder="1"/>
    <xf numFmtId="0" fontId="7" fillId="0" borderId="0" xfId="0" applyFont="1" applyFill="1" applyBorder="1"/>
    <xf numFmtId="1" fontId="7" fillId="0" borderId="0" xfId="0" applyNumberFormat="1" applyFont="1" applyFill="1" applyBorder="1" applyAlignment="1">
      <alignment horizontal="right"/>
    </xf>
    <xf numFmtId="1" fontId="7" fillId="0" borderId="1" xfId="0" applyNumberFormat="1" applyFont="1" applyFill="1" applyBorder="1" applyAlignment="1">
      <alignment horizontal="right"/>
    </xf>
    <xf numFmtId="1" fontId="7" fillId="0" borderId="1" xfId="0" applyNumberFormat="1" applyFont="1" applyFill="1" applyBorder="1"/>
    <xf numFmtId="0" fontId="6" fillId="0" borderId="2" xfId="0" quotePrefix="1" applyFont="1" applyFill="1" applyBorder="1" applyAlignment="1">
      <alignment horizontal="right" wrapText="1"/>
    </xf>
    <xf numFmtId="0" fontId="2" fillId="0" borderId="0" xfId="0" applyFont="1" applyFill="1" applyBorder="1" applyAlignment="1">
      <alignment wrapText="1"/>
    </xf>
    <xf numFmtId="0" fontId="8" fillId="0" borderId="0" xfId="0" applyFont="1" applyFill="1" applyAlignment="1"/>
    <xf numFmtId="0" fontId="8" fillId="0" borderId="0" xfId="0" applyFont="1" applyFill="1" applyAlignment="1">
      <alignment wrapText="1"/>
    </xf>
    <xf numFmtId="0" fontId="2" fillId="0" borderId="0" xfId="0" applyFont="1" applyFill="1" applyAlignment="1">
      <alignment wrapText="1"/>
    </xf>
    <xf numFmtId="1" fontId="2"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Fill="1" applyAlignment="1">
      <alignment horizontal="right" wrapText="1"/>
    </xf>
    <xf numFmtId="193" fontId="2" fillId="0" borderId="0" xfId="0" applyNumberFormat="1" applyFont="1" applyFill="1"/>
    <xf numFmtId="0" fontId="2" fillId="0" borderId="1" xfId="0" quotePrefix="1" applyFont="1" applyFill="1" applyBorder="1" applyAlignment="1">
      <alignment horizontal="right"/>
    </xf>
    <xf numFmtId="1" fontId="2" fillId="0" borderId="1" xfId="0" applyNumberFormat="1" applyFont="1" applyFill="1" applyBorder="1" applyAlignment="1">
      <alignment horizontal="right"/>
    </xf>
    <xf numFmtId="0" fontId="2" fillId="0" borderId="0" xfId="0" applyFont="1" applyFill="1" applyBorder="1" applyAlignment="1">
      <alignment horizontal="left"/>
    </xf>
    <xf numFmtId="0" fontId="42" fillId="0" borderId="3" xfId="0" applyFont="1" applyBorder="1"/>
    <xf numFmtId="2" fontId="42" fillId="0" borderId="0" xfId="0" applyNumberFormat="1" applyFont="1"/>
    <xf numFmtId="0" fontId="52" fillId="0" borderId="0" xfId="0" applyFont="1"/>
    <xf numFmtId="0" fontId="53" fillId="0" borderId="2" xfId="0" applyFont="1" applyBorder="1" applyAlignment="1">
      <alignment horizontal="center"/>
    </xf>
    <xf numFmtId="0" fontId="53" fillId="0" borderId="2" xfId="0" applyFont="1" applyBorder="1" applyAlignment="1">
      <alignment horizontal="right" wrapText="1"/>
    </xf>
    <xf numFmtId="0" fontId="9" fillId="0" borderId="2" xfId="2" applyFont="1" applyFill="1" applyBorder="1" applyAlignment="1">
      <alignment horizontal="right" wrapText="1"/>
    </xf>
    <xf numFmtId="0" fontId="52" fillId="0" borderId="0" xfId="0" applyFont="1" applyAlignment="1">
      <alignment horizontal="center"/>
    </xf>
    <xf numFmtId="0" fontId="7" fillId="0" borderId="0" xfId="2" applyFont="1" applyFill="1"/>
    <xf numFmtId="1" fontId="7" fillId="0" borderId="0" xfId="2" applyNumberFormat="1" applyFont="1" applyFill="1"/>
    <xf numFmtId="166" fontId="7" fillId="0" borderId="0" xfId="2" applyNumberFormat="1" applyFont="1" applyFill="1"/>
    <xf numFmtId="1" fontId="52" fillId="0" borderId="0" xfId="0" applyNumberFormat="1" applyFont="1"/>
    <xf numFmtId="0" fontId="52" fillId="0" borderId="0" xfId="0" quotePrefix="1" applyFont="1" applyAlignment="1">
      <alignment horizontal="center"/>
    </xf>
    <xf numFmtId="166" fontId="52" fillId="0" borderId="0" xfId="0" applyNumberFormat="1" applyFont="1"/>
    <xf numFmtId="0" fontId="52" fillId="0" borderId="0" xfId="0" applyFont="1" applyBorder="1" applyAlignment="1">
      <alignment horizontal="center"/>
    </xf>
    <xf numFmtId="0" fontId="52" fillId="0" borderId="0" xfId="0" applyFont="1" applyBorder="1"/>
    <xf numFmtId="0" fontId="7" fillId="0" borderId="0" xfId="2" applyFont="1" applyFill="1" applyBorder="1"/>
    <xf numFmtId="166" fontId="7" fillId="0" borderId="0" xfId="2" applyNumberFormat="1" applyFont="1" applyFill="1" applyBorder="1"/>
    <xf numFmtId="166" fontId="52" fillId="0" borderId="0" xfId="0" applyNumberFormat="1" applyFont="1" applyBorder="1"/>
    <xf numFmtId="1" fontId="7" fillId="0" borderId="0" xfId="2" applyNumberFormat="1" applyFont="1" applyFill="1" applyBorder="1"/>
    <xf numFmtId="0" fontId="52" fillId="0" borderId="0" xfId="0" applyFont="1" applyAlignment="1"/>
    <xf numFmtId="0" fontId="52" fillId="0" borderId="0" xfId="0" applyFont="1" applyAlignment="1">
      <alignment horizontal="left"/>
    </xf>
    <xf numFmtId="0" fontId="42" fillId="0" borderId="1" xfId="0" applyFont="1" applyBorder="1" applyAlignment="1">
      <alignment horizontal="center"/>
    </xf>
    <xf numFmtId="0" fontId="42" fillId="0" borderId="0" xfId="0" applyFont="1" applyAlignment="1">
      <alignment horizontal="center"/>
    </xf>
    <xf numFmtId="0" fontId="42" fillId="0" borderId="0" xfId="0" applyFont="1" applyBorder="1" applyAlignment="1">
      <alignment horizontal="center"/>
    </xf>
    <xf numFmtId="0" fontId="52" fillId="0" borderId="2" xfId="0" applyFont="1" applyBorder="1" applyAlignment="1">
      <alignment vertical="center" wrapText="1"/>
    </xf>
    <xf numFmtId="0" fontId="52" fillId="0" borderId="2" xfId="0" applyFont="1" applyBorder="1" applyAlignment="1">
      <alignment horizontal="right" vertical="center" wrapText="1"/>
    </xf>
    <xf numFmtId="0" fontId="52" fillId="0" borderId="0" xfId="0" applyFont="1" applyBorder="1" applyAlignment="1">
      <alignment vertical="center" wrapText="1"/>
    </xf>
    <xf numFmtId="0" fontId="52" fillId="0" borderId="0" xfId="0" applyFont="1" applyBorder="1" applyAlignment="1">
      <alignment horizontal="right" vertical="center" wrapText="1"/>
    </xf>
    <xf numFmtId="0" fontId="52" fillId="0" borderId="1" xfId="0" applyFont="1" applyBorder="1" applyAlignment="1">
      <alignment vertical="center" wrapText="1"/>
    </xf>
    <xf numFmtId="0" fontId="52" fillId="0" borderId="1" xfId="0" applyFont="1" applyBorder="1" applyAlignment="1">
      <alignment horizontal="right" vertical="center" wrapText="1"/>
    </xf>
    <xf numFmtId="0" fontId="52" fillId="0" borderId="0" xfId="0" applyFont="1" applyBorder="1" applyAlignment="1">
      <alignment vertical="center"/>
    </xf>
    <xf numFmtId="0" fontId="42" fillId="0" borderId="1" xfId="0" applyFont="1" applyBorder="1" applyAlignment="1">
      <alignment vertical="center" wrapText="1"/>
    </xf>
    <xf numFmtId="0" fontId="54" fillId="0" borderId="0" xfId="0" applyFont="1" applyBorder="1" applyAlignment="1">
      <alignment vertical="center" wrapText="1"/>
    </xf>
    <xf numFmtId="0" fontId="42" fillId="0" borderId="0" xfId="0" applyFont="1" applyBorder="1" applyAlignment="1">
      <alignment vertical="center" wrapText="1"/>
    </xf>
    <xf numFmtId="0" fontId="54" fillId="0" borderId="1" xfId="0" applyFont="1" applyBorder="1" applyAlignment="1">
      <alignment vertical="center" wrapText="1"/>
    </xf>
    <xf numFmtId="0" fontId="2" fillId="0" borderId="0" xfId="0" applyFont="1" applyBorder="1"/>
    <xf numFmtId="0" fontId="52" fillId="0" borderId="2" xfId="0" applyFont="1" applyBorder="1" applyAlignment="1">
      <alignment horizontal="center" vertical="center" wrapText="1"/>
    </xf>
    <xf numFmtId="0" fontId="52" fillId="0" borderId="0" xfId="0" applyFont="1" applyAlignment="1">
      <alignment vertical="center" wrapText="1"/>
    </xf>
    <xf numFmtId="0" fontId="52" fillId="0" borderId="0" xfId="0" applyFont="1" applyAlignment="1">
      <alignment horizontal="right" vertical="center" wrapText="1"/>
    </xf>
    <xf numFmtId="0" fontId="55" fillId="0" borderId="0" xfId="1" applyFont="1" applyAlignment="1">
      <alignment vertical="center"/>
    </xf>
    <xf numFmtId="0" fontId="52" fillId="0" borderId="0" xfId="0" applyFont="1" applyAlignment="1">
      <alignment vertical="center"/>
    </xf>
    <xf numFmtId="0" fontId="42" fillId="0" borderId="2" xfId="0" applyFont="1" applyBorder="1" applyAlignment="1">
      <alignment vertical="center"/>
    </xf>
    <xf numFmtId="0" fontId="42" fillId="0" borderId="0" xfId="0" applyFont="1" applyAlignment="1">
      <alignment vertical="center"/>
    </xf>
    <xf numFmtId="0" fontId="42" fillId="0" borderId="0" xfId="0" applyFont="1" applyAlignment="1">
      <alignment horizontal="center" vertical="center" wrapText="1"/>
    </xf>
    <xf numFmtId="0" fontId="42" fillId="0" borderId="0" xfId="0" applyFont="1" applyAlignment="1">
      <alignment vertical="center" wrapText="1"/>
    </xf>
    <xf numFmtId="0" fontId="42" fillId="0" borderId="1" xfId="0" applyFont="1" applyBorder="1" applyAlignment="1">
      <alignment vertical="center"/>
    </xf>
    <xf numFmtId="3" fontId="42" fillId="0" borderId="1" xfId="0" applyNumberFormat="1" applyFont="1" applyBorder="1" applyAlignment="1">
      <alignment vertical="center"/>
    </xf>
    <xf numFmtId="3" fontId="42" fillId="0" borderId="0" xfId="0" applyNumberFormat="1" applyFont="1" applyAlignment="1">
      <alignment vertical="center" wrapText="1"/>
    </xf>
    <xf numFmtId="3" fontId="42" fillId="0" borderId="1" xfId="0" applyNumberFormat="1" applyFont="1" applyBorder="1" applyAlignment="1">
      <alignment vertical="center" wrapText="1"/>
    </xf>
    <xf numFmtId="3" fontId="42" fillId="0" borderId="0" xfId="0" applyNumberFormat="1" applyFont="1" applyBorder="1" applyAlignment="1">
      <alignment vertical="center" wrapText="1"/>
    </xf>
    <xf numFmtId="0" fontId="56" fillId="0" borderId="0" xfId="0" applyFont="1" applyAlignment="1">
      <alignment wrapText="1"/>
    </xf>
    <xf numFmtId="0" fontId="57" fillId="0" borderId="0" xfId="0" applyFont="1" applyAlignment="1">
      <alignment horizontal="center" vertical="center" wrapText="1"/>
    </xf>
    <xf numFmtId="0" fontId="58" fillId="0" borderId="0" xfId="0" applyFont="1" applyAlignment="1">
      <alignment horizontal="center" vertical="center" wrapText="1"/>
    </xf>
    <xf numFmtId="0" fontId="41" fillId="0" borderId="0" xfId="1" applyAlignment="1">
      <alignment vertical="center"/>
    </xf>
    <xf numFmtId="0" fontId="59" fillId="0" borderId="0" xfId="0" applyFont="1" applyAlignment="1">
      <alignment vertical="center" wrapText="1"/>
    </xf>
    <xf numFmtId="0" fontId="58" fillId="0" borderId="0" xfId="0" applyFont="1" applyAlignment="1">
      <alignment horizontal="left" vertical="center" wrapText="1"/>
    </xf>
    <xf numFmtId="0" fontId="7" fillId="0" borderId="0" xfId="0" applyFont="1" applyBorder="1" applyAlignment="1">
      <alignment horizontal="center" vertical="center" wrapText="1"/>
    </xf>
    <xf numFmtId="0" fontId="7" fillId="0" borderId="2" xfId="0" applyFont="1" applyFill="1" applyBorder="1" applyAlignment="1">
      <alignment horizontal="right" wrapText="1"/>
    </xf>
    <xf numFmtId="0" fontId="7" fillId="0" borderId="2" xfId="0" quotePrefix="1" applyFont="1" applyFill="1" applyBorder="1" applyAlignment="1">
      <alignment horizontal="right" wrapText="1"/>
    </xf>
    <xf numFmtId="0" fontId="7" fillId="0" borderId="0" xfId="0" applyFont="1" applyFill="1" applyBorder="1" applyAlignment="1"/>
    <xf numFmtId="0" fontId="7" fillId="0" borderId="0" xfId="0" quotePrefix="1" applyFont="1" applyFill="1" applyBorder="1" applyAlignment="1"/>
    <xf numFmtId="0" fontId="7" fillId="0" borderId="0" xfId="0" applyFont="1" applyFill="1" applyBorder="1" applyAlignment="1">
      <alignment horizontal="left"/>
    </xf>
    <xf numFmtId="166" fontId="7" fillId="0" borderId="0" xfId="0" applyNumberFormat="1" applyFont="1" applyFill="1" applyBorder="1"/>
    <xf numFmtId="0" fontId="7" fillId="0" borderId="1" xfId="0" applyFont="1" applyFill="1" applyBorder="1"/>
    <xf numFmtId="0" fontId="2" fillId="0" borderId="0" xfId="0" applyFont="1" applyFill="1" applyAlignment="1">
      <alignment horizontal="center" wrapText="1"/>
    </xf>
    <xf numFmtId="0" fontId="2" fillId="0" borderId="0" xfId="0" quotePrefix="1" applyFont="1" applyFill="1" applyAlignment="1"/>
    <xf numFmtId="0" fontId="8" fillId="0" borderId="0" xfId="0" applyFont="1" applyFill="1"/>
    <xf numFmtId="0" fontId="2" fillId="0" borderId="2" xfId="0" quotePrefix="1" applyFont="1" applyFill="1" applyBorder="1" applyAlignment="1">
      <alignment horizontal="center"/>
    </xf>
    <xf numFmtId="0" fontId="7" fillId="0" borderId="0" xfId="0" quotePrefix="1" applyFont="1" applyFill="1" applyBorder="1" applyAlignment="1">
      <alignment horizontal="left"/>
    </xf>
    <xf numFmtId="0" fontId="12" fillId="0" borderId="0" xfId="0" applyFont="1" applyAlignment="1">
      <alignment horizontal="left"/>
    </xf>
    <xf numFmtId="0" fontId="0" fillId="0" borderId="0" xfId="0" applyBorder="1"/>
    <xf numFmtId="0" fontId="42" fillId="0" borderId="0" xfId="0" applyFont="1" applyBorder="1" applyAlignment="1"/>
    <xf numFmtId="0" fontId="42" fillId="0" borderId="0" xfId="0" quotePrefix="1" applyFont="1" applyBorder="1" applyAlignment="1">
      <alignment horizontal="center"/>
    </xf>
    <xf numFmtId="1" fontId="50" fillId="0" borderId="0" xfId="0" applyNumberFormat="1" applyFont="1" applyBorder="1"/>
    <xf numFmtId="1" fontId="42" fillId="0" borderId="3" xfId="0" applyNumberFormat="1" applyFont="1" applyBorder="1"/>
    <xf numFmtId="1" fontId="42" fillId="0" borderId="0" xfId="0" applyNumberFormat="1" applyFont="1" applyAlignment="1">
      <alignment horizontal="center"/>
    </xf>
    <xf numFmtId="0" fontId="42" fillId="0" borderId="0" xfId="0" applyFont="1" applyBorder="1" applyAlignment="1">
      <alignment horizontal="left"/>
    </xf>
    <xf numFmtId="1" fontId="42" fillId="0" borderId="0" xfId="0" quotePrefix="1" applyNumberFormat="1" applyFont="1" applyAlignment="1">
      <alignment horizontal="left"/>
    </xf>
    <xf numFmtId="0" fontId="42" fillId="0" borderId="0" xfId="0" applyFont="1" applyAlignment="1">
      <alignment horizontal="left"/>
    </xf>
    <xf numFmtId="0" fontId="42" fillId="0" borderId="0" xfId="0" applyFont="1" applyAlignment="1">
      <alignment wrapText="1"/>
    </xf>
    <xf numFmtId="2" fontId="42" fillId="0" borderId="1" xfId="0" applyNumberFormat="1" applyFont="1" applyBorder="1"/>
    <xf numFmtId="0" fontId="42" fillId="0" borderId="0" xfId="0" applyFont="1" applyBorder="1" applyAlignment="1">
      <alignment horizontal="center"/>
    </xf>
    <xf numFmtId="0" fontId="48" fillId="0" borderId="2" xfId="0" applyFont="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2" xfId="0" applyFont="1" applyFill="1" applyBorder="1" applyAlignment="1">
      <alignment horizontal="right"/>
    </xf>
    <xf numFmtId="0" fontId="3" fillId="0" borderId="2" xfId="0" quotePrefix="1" applyFont="1" applyFill="1" applyBorder="1" applyAlignment="1">
      <alignment horizontal="right"/>
    </xf>
    <xf numFmtId="0" fontId="3" fillId="0" borderId="0" xfId="0" applyFont="1" applyFill="1" applyBorder="1" applyAlignment="1">
      <alignment wrapText="1"/>
    </xf>
    <xf numFmtId="1" fontId="3" fillId="0" borderId="1" xfId="0" applyNumberFormat="1" applyFont="1" applyFill="1" applyBorder="1" applyAlignment="1"/>
    <xf numFmtId="0" fontId="3" fillId="0" borderId="0" xfId="0" quotePrefix="1" applyFont="1" applyFill="1" applyBorder="1" applyAlignment="1">
      <alignment horizontal="left"/>
    </xf>
    <xf numFmtId="0" fontId="48" fillId="0" borderId="0" xfId="0" applyFont="1" applyBorder="1" applyAlignment="1">
      <alignment horizontal="right"/>
    </xf>
    <xf numFmtId="1" fontId="3" fillId="0" borderId="1" xfId="0" applyNumberFormat="1" applyFont="1" applyFill="1" applyBorder="1" applyAlignment="1">
      <alignment wrapText="1"/>
    </xf>
    <xf numFmtId="0" fontId="42" fillId="0" borderId="1" xfId="0" quotePrefix="1" applyFont="1" applyFill="1" applyBorder="1" applyAlignment="1">
      <alignment horizontal="left" wrapText="1"/>
    </xf>
    <xf numFmtId="0" fontId="42" fillId="0" borderId="2" xfId="0" applyFont="1" applyFill="1" applyBorder="1"/>
    <xf numFmtId="0" fontId="51" fillId="0" borderId="2" xfId="0" applyFont="1" applyFill="1" applyBorder="1"/>
    <xf numFmtId="0" fontId="42" fillId="0" borderId="0" xfId="0" applyFont="1" applyBorder="1" applyAlignment="1">
      <alignment horizontal="center"/>
    </xf>
    <xf numFmtId="0" fontId="42" fillId="0" borderId="1" xfId="0" applyFont="1" applyBorder="1" applyAlignment="1">
      <alignment horizontal="right" vertical="center" wrapText="1"/>
    </xf>
    <xf numFmtId="0" fontId="42" fillId="0" borderId="1" xfId="0" applyFont="1" applyBorder="1" applyAlignment="1">
      <alignment horizontal="center" vertical="center" wrapText="1"/>
    </xf>
    <xf numFmtId="0" fontId="43" fillId="0" borderId="0" xfId="0" quotePrefix="1" applyFont="1" applyBorder="1" applyAlignment="1">
      <alignment horizontal="center" wrapText="1"/>
    </xf>
    <xf numFmtId="0" fontId="43" fillId="0" borderId="0" xfId="0" applyFont="1" applyBorder="1" applyAlignment="1">
      <alignment horizontal="right"/>
    </xf>
    <xf numFmtId="166" fontId="43" fillId="0" borderId="1" xfId="0" applyNumberFormat="1" applyFont="1" applyBorder="1"/>
    <xf numFmtId="0" fontId="52" fillId="0" borderId="1" xfId="0" applyFont="1" applyBorder="1" applyAlignment="1">
      <alignment horizontal="center" wrapText="1"/>
    </xf>
    <xf numFmtId="0" fontId="1" fillId="0" borderId="0" xfId="0" applyFont="1" applyFill="1" applyBorder="1" applyAlignment="1">
      <alignment horizontal="right"/>
    </xf>
    <xf numFmtId="0" fontId="1" fillId="0" borderId="0" xfId="0" applyFont="1" applyFill="1" applyBorder="1" applyAlignment="1"/>
    <xf numFmtId="0" fontId="1" fillId="0" borderId="0" xfId="0" applyFont="1" applyFill="1" applyAlignment="1"/>
    <xf numFmtId="0" fontId="14" fillId="0" borderId="1" xfId="0" applyFont="1" applyFill="1" applyBorder="1" applyAlignment="1">
      <alignment horizontal="right"/>
    </xf>
    <xf numFmtId="0" fontId="14" fillId="0" borderId="0" xfId="0" applyFont="1" applyFill="1" applyBorder="1" applyAlignment="1"/>
    <xf numFmtId="0" fontId="14" fillId="0" borderId="0" xfId="0" applyFont="1" applyFill="1" applyAlignment="1"/>
    <xf numFmtId="1" fontId="1" fillId="0" borderId="0" xfId="0" applyNumberFormat="1" applyFont="1" applyFill="1" applyAlignment="1"/>
    <xf numFmtId="1" fontId="1" fillId="0" borderId="0" xfId="0" applyNumberFormat="1" applyFont="1" applyFill="1" applyBorder="1" applyAlignment="1">
      <alignment horizontal="right"/>
    </xf>
    <xf numFmtId="0" fontId="1" fillId="0" borderId="1" xfId="0" applyFont="1" applyFill="1" applyBorder="1" applyAlignment="1"/>
    <xf numFmtId="0" fontId="1" fillId="0" borderId="1" xfId="0" applyFont="1" applyFill="1" applyBorder="1" applyAlignment="1">
      <alignment horizontal="right" vertical="center" wrapText="1"/>
    </xf>
    <xf numFmtId="0" fontId="1" fillId="0" borderId="1" xfId="0" applyFont="1" applyFill="1" applyBorder="1"/>
    <xf numFmtId="1" fontId="1" fillId="0" borderId="1" xfId="0" applyNumberFormat="1" applyFont="1" applyFill="1" applyBorder="1"/>
    <xf numFmtId="1" fontId="1" fillId="0" borderId="1" xfId="0" applyNumberFormat="1" applyFont="1" applyFill="1" applyBorder="1" applyAlignment="1"/>
    <xf numFmtId="0" fontId="1" fillId="0" borderId="0" xfId="0" quotePrefix="1" applyFont="1" applyFill="1" applyAlignment="1">
      <alignment horizontal="left"/>
    </xf>
    <xf numFmtId="0" fontId="1" fillId="0" borderId="0" xfId="0" applyFont="1" applyFill="1"/>
    <xf numFmtId="0" fontId="1" fillId="0" borderId="0" xfId="0" applyFont="1" applyFill="1" applyAlignment="1">
      <alignment vertical="center"/>
    </xf>
    <xf numFmtId="0" fontId="4" fillId="0" borderId="0" xfId="0" applyFont="1" applyFill="1" applyAlignment="1">
      <alignment vertical="center" wrapText="1"/>
    </xf>
    <xf numFmtId="0" fontId="42" fillId="0" borderId="2" xfId="0" quotePrefix="1" applyFont="1" applyBorder="1" applyAlignment="1">
      <alignment horizontal="right"/>
    </xf>
    <xf numFmtId="0" fontId="1" fillId="0" borderId="0" xfId="0" applyFont="1" applyFill="1" applyBorder="1"/>
    <xf numFmtId="0" fontId="42" fillId="0" borderId="0" xfId="0" applyFont="1"/>
    <xf numFmtId="0" fontId="42" fillId="0" borderId="0" xfId="0" applyFont="1" applyBorder="1"/>
    <xf numFmtId="0" fontId="16" fillId="0" borderId="0" xfId="0" applyFont="1" applyFill="1"/>
    <xf numFmtId="0" fontId="16" fillId="0" borderId="0" xfId="0" applyFont="1" applyFill="1" applyBorder="1"/>
    <xf numFmtId="0" fontId="16" fillId="0" borderId="1" xfId="0" applyFont="1" applyFill="1" applyBorder="1"/>
    <xf numFmtId="0" fontId="43" fillId="0" borderId="0" xfId="0" applyFont="1" applyBorder="1" applyAlignment="1">
      <alignment vertical="center" wrapText="1"/>
    </xf>
    <xf numFmtId="0" fontId="42" fillId="0" borderId="0" xfId="0" applyFont="1" applyBorder="1" applyAlignment="1">
      <alignment vertical="center"/>
    </xf>
    <xf numFmtId="0" fontId="42" fillId="0" borderId="0" xfId="0" applyFont="1" applyBorder="1" applyAlignment="1">
      <alignment horizontal="right" vertical="center" wrapText="1"/>
    </xf>
    <xf numFmtId="0" fontId="42" fillId="0" borderId="2" xfId="0" applyFont="1" applyBorder="1" applyAlignment="1">
      <alignment vertical="center" wrapText="1"/>
    </xf>
    <xf numFmtId="0" fontId="42" fillId="0" borderId="2" xfId="0" applyFont="1" applyBorder="1" applyAlignment="1">
      <alignment horizontal="right" vertical="center" wrapText="1"/>
    </xf>
    <xf numFmtId="0" fontId="54" fillId="0" borderId="0" xfId="0" applyFont="1" applyBorder="1" applyAlignment="1">
      <alignment horizontal="right" vertical="center" wrapText="1"/>
    </xf>
    <xf numFmtId="0" fontId="2" fillId="0" borderId="0" xfId="0" applyFont="1" applyBorder="1" applyAlignment="1">
      <alignment vertical="center"/>
    </xf>
    <xf numFmtId="0" fontId="2" fillId="0" borderId="0" xfId="1" applyFont="1" applyBorder="1" applyAlignment="1">
      <alignment vertical="center"/>
    </xf>
    <xf numFmtId="0" fontId="54" fillId="0" borderId="1" xfId="0" applyFont="1" applyBorder="1" applyAlignment="1">
      <alignment horizontal="right" vertical="center" wrapText="1"/>
    </xf>
    <xf numFmtId="0" fontId="60" fillId="0" borderId="0" xfId="0" applyFont="1" applyBorder="1" applyAlignment="1">
      <alignment vertical="center" wrapText="1"/>
    </xf>
    <xf numFmtId="0" fontId="60" fillId="0" borderId="1" xfId="0" applyFont="1" applyBorder="1" applyAlignment="1">
      <alignment vertical="center" wrapText="1"/>
    </xf>
    <xf numFmtId="0" fontId="43" fillId="0" borderId="1" xfId="0" applyFont="1" applyBorder="1" applyAlignment="1">
      <alignment vertical="center" wrapText="1"/>
    </xf>
    <xf numFmtId="0" fontId="43" fillId="0" borderId="2" xfId="0" applyFont="1" applyBorder="1" applyAlignment="1">
      <alignment horizontal="right" vertical="center" wrapText="1"/>
    </xf>
    <xf numFmtId="0" fontId="2" fillId="0" borderId="0" xfId="0" applyFont="1"/>
    <xf numFmtId="0" fontId="2" fillId="0" borderId="0" xfId="1" applyFont="1" applyAlignment="1">
      <alignment vertical="center"/>
    </xf>
    <xf numFmtId="0" fontId="42" fillId="0" borderId="0" xfId="0" applyFont="1" applyAlignment="1">
      <alignment horizontal="right" vertical="center" wrapText="1"/>
    </xf>
    <xf numFmtId="0" fontId="61" fillId="0" borderId="0" xfId="0" applyFont="1" applyAlignment="1">
      <alignment horizontal="right" vertical="center" wrapText="1"/>
    </xf>
    <xf numFmtId="0" fontId="2" fillId="0" borderId="0" xfId="0" applyFont="1" applyAlignment="1">
      <alignment vertical="center"/>
    </xf>
    <xf numFmtId="0" fontId="19" fillId="0" borderId="0" xfId="0" applyFont="1" applyAlignment="1">
      <alignment vertical="center"/>
    </xf>
    <xf numFmtId="0" fontId="2" fillId="0" borderId="0" xfId="1" quotePrefix="1" applyFont="1" applyBorder="1" applyAlignment="1">
      <alignment horizontal="left" vertical="center"/>
    </xf>
    <xf numFmtId="0" fontId="2" fillId="0" borderId="0" xfId="1" quotePrefix="1" applyFont="1" applyAlignment="1">
      <alignment horizontal="left" vertical="center"/>
    </xf>
    <xf numFmtId="0" fontId="7" fillId="0" borderId="0" xfId="0" applyFont="1" applyFill="1" applyBorder="1" applyAlignment="1">
      <alignment horizontal="center" wrapText="1"/>
    </xf>
    <xf numFmtId="49" fontId="7" fillId="0" borderId="0" xfId="0" quotePrefix="1" applyNumberFormat="1" applyFont="1" applyBorder="1" applyAlignment="1">
      <alignment horizontal="left"/>
    </xf>
    <xf numFmtId="166" fontId="52" fillId="0" borderId="0" xfId="0" applyNumberFormat="1" applyFont="1" applyAlignment="1">
      <alignment horizontal="right" vertical="center" wrapText="1"/>
    </xf>
    <xf numFmtId="0" fontId="42" fillId="0" borderId="1" xfId="0" applyFont="1" applyBorder="1" applyAlignment="1">
      <alignment horizontal="center"/>
    </xf>
    <xf numFmtId="0" fontId="43" fillId="0" borderId="0" xfId="0" applyFont="1" applyBorder="1" applyAlignment="1">
      <alignment horizontal="center"/>
    </xf>
    <xf numFmtId="0" fontId="42" fillId="0" borderId="1" xfId="0" quotePrefix="1" applyFont="1" applyBorder="1" applyAlignment="1">
      <alignment horizontal="center"/>
    </xf>
    <xf numFmtId="0" fontId="48" fillId="0" borderId="2" xfId="0" applyFont="1" applyBorder="1" applyAlignment="1">
      <alignment horizontal="center"/>
    </xf>
    <xf numFmtId="1" fontId="42" fillId="0" borderId="0" xfId="0" applyNumberFormat="1" applyFont="1" applyBorder="1" applyAlignment="1">
      <alignment horizontal="center"/>
    </xf>
    <xf numFmtId="1" fontId="42" fillId="0" borderId="1" xfId="0" applyNumberFormat="1" applyFont="1" applyBorder="1" applyAlignment="1">
      <alignment horizontal="center"/>
    </xf>
    <xf numFmtId="1" fontId="2" fillId="0" borderId="0" xfId="0" applyNumberFormat="1" applyFont="1" applyBorder="1"/>
    <xf numFmtId="0" fontId="2" fillId="0" borderId="0" xfId="0" applyFont="1" applyAlignment="1">
      <alignment horizontal="center"/>
    </xf>
    <xf numFmtId="1" fontId="2" fillId="0" borderId="0" xfId="0" applyNumberFormat="1" applyFont="1"/>
    <xf numFmtId="1" fontId="2" fillId="0" borderId="0" xfId="0" applyNumberFormat="1" applyFont="1" applyAlignment="1">
      <alignment horizontal="center"/>
    </xf>
    <xf numFmtId="166" fontId="2" fillId="0" borderId="0" xfId="0" applyNumberFormat="1" applyFont="1"/>
    <xf numFmtId="0" fontId="52" fillId="0" borderId="0" xfId="0" quotePrefix="1" applyFont="1" applyBorder="1" applyAlignment="1">
      <alignment horizontal="left"/>
    </xf>
    <xf numFmtId="0" fontId="7" fillId="0" borderId="0" xfId="0" quotePrefix="1" applyFont="1" applyFill="1" applyBorder="1" applyAlignment="1">
      <alignment horizontal="left" wrapText="1"/>
    </xf>
    <xf numFmtId="0" fontId="42" fillId="0" borderId="0" xfId="0" quotePrefix="1" applyFont="1" applyAlignment="1">
      <alignment horizontal="right"/>
    </xf>
    <xf numFmtId="1" fontId="1" fillId="0" borderId="1" xfId="0" applyNumberFormat="1" applyFont="1" applyFill="1" applyBorder="1" applyAlignment="1">
      <alignment horizontal="right"/>
    </xf>
    <xf numFmtId="0" fontId="1" fillId="0" borderId="0" xfId="0" quotePrefix="1" applyFont="1" applyFill="1" applyAlignment="1">
      <alignment horizontal="left" vertical="center"/>
    </xf>
    <xf numFmtId="1" fontId="2" fillId="0" borderId="0" xfId="0" quotePrefix="1" applyNumberFormat="1" applyFont="1" applyFill="1" applyBorder="1" applyAlignment="1">
      <alignment horizontal="right"/>
    </xf>
    <xf numFmtId="2" fontId="43" fillId="0" borderId="0" xfId="0" applyNumberFormat="1" applyFont="1"/>
    <xf numFmtId="1" fontId="43" fillId="0" borderId="0" xfId="0" applyNumberFormat="1" applyFont="1" applyBorder="1"/>
    <xf numFmtId="166" fontId="43" fillId="0" borderId="0" xfId="0" applyNumberFormat="1" applyFont="1" applyBorder="1"/>
    <xf numFmtId="0" fontId="16" fillId="0" borderId="0" xfId="0" applyFont="1" applyFill="1" applyBorder="1" applyAlignment="1">
      <alignment horizontal="center" wrapText="1"/>
    </xf>
    <xf numFmtId="0" fontId="16" fillId="0" borderId="0" xfId="0" applyFont="1" applyFill="1" applyBorder="1" applyAlignment="1">
      <alignment horizontal="right" wrapText="1"/>
    </xf>
    <xf numFmtId="0" fontId="16" fillId="0" borderId="0" xfId="0" applyFont="1" applyFill="1" applyAlignment="1">
      <alignment wrapText="1"/>
    </xf>
    <xf numFmtId="0" fontId="16" fillId="0" borderId="0" xfId="0" applyFont="1" applyFill="1" applyBorder="1" applyAlignment="1">
      <alignment horizontal="center"/>
    </xf>
    <xf numFmtId="2" fontId="16" fillId="0" borderId="0" xfId="0" applyNumberFormat="1" applyFont="1" applyFill="1" applyBorder="1"/>
    <xf numFmtId="1" fontId="16" fillId="0" borderId="0" xfId="0" applyNumberFormat="1" applyFont="1" applyFill="1"/>
    <xf numFmtId="2" fontId="16" fillId="0" borderId="0" xfId="0" applyNumberFormat="1" applyFont="1" applyFill="1"/>
    <xf numFmtId="166" fontId="16" fillId="0" borderId="0" xfId="0" applyNumberFormat="1" applyFont="1" applyFill="1"/>
    <xf numFmtId="2" fontId="16" fillId="0" borderId="1" xfId="0" applyNumberFormat="1" applyFont="1" applyFill="1" applyBorder="1"/>
    <xf numFmtId="0" fontId="16" fillId="0" borderId="1" xfId="0" applyFont="1" applyFill="1" applyBorder="1" applyAlignment="1">
      <alignment horizontal="right" wrapText="1"/>
    </xf>
    <xf numFmtId="0" fontId="7" fillId="0" borderId="2" xfId="0" applyFont="1" applyFill="1" applyBorder="1" applyAlignment="1">
      <alignment horizontal="right"/>
    </xf>
    <xf numFmtId="0" fontId="43" fillId="0" borderId="0" xfId="0" quotePrefix="1" applyFont="1" applyBorder="1" applyAlignment="1">
      <alignment horizontal="left"/>
    </xf>
    <xf numFmtId="0" fontId="51" fillId="0" borderId="0" xfId="0" quotePrefix="1" applyFont="1" applyAlignment="1">
      <alignment horizontal="left"/>
    </xf>
    <xf numFmtId="0" fontId="51" fillId="0" borderId="0" xfId="0" applyFont="1" applyAlignment="1">
      <alignment horizontal="left"/>
    </xf>
    <xf numFmtId="0" fontId="44" fillId="0" borderId="1" xfId="0" quotePrefix="1" applyFont="1" applyFill="1" applyBorder="1" applyAlignment="1">
      <alignment horizontal="center"/>
    </xf>
    <xf numFmtId="0" fontId="44" fillId="0" borderId="1" xfId="0" applyFont="1" applyFill="1" applyBorder="1" applyAlignment="1">
      <alignment horizontal="right"/>
    </xf>
    <xf numFmtId="0" fontId="44" fillId="0" borderId="1" xfId="0" quotePrefix="1" applyFont="1" applyFill="1" applyBorder="1" applyAlignment="1">
      <alignment horizontal="right"/>
    </xf>
    <xf numFmtId="0" fontId="62" fillId="0" borderId="1" xfId="0" applyFont="1" applyBorder="1" applyAlignment="1">
      <alignment horizontal="right" wrapText="1"/>
    </xf>
    <xf numFmtId="0" fontId="62" fillId="0" borderId="0" xfId="0" applyFont="1" applyBorder="1" applyAlignment="1">
      <alignment horizontal="right" wrapText="1"/>
    </xf>
    <xf numFmtId="166" fontId="3" fillId="0" borderId="0" xfId="0" applyNumberFormat="1" applyFont="1" applyFill="1" applyBorder="1" applyAlignment="1"/>
    <xf numFmtId="0" fontId="2" fillId="0" borderId="2" xfId="0" applyFont="1" applyFill="1" applyBorder="1" applyAlignment="1">
      <alignment horizontal="right"/>
    </xf>
    <xf numFmtId="0" fontId="63" fillId="0" borderId="1" xfId="0" applyFont="1" applyBorder="1"/>
    <xf numFmtId="0" fontId="42" fillId="0" borderId="1" xfId="0" applyFont="1" applyBorder="1" applyAlignment="1">
      <alignment horizontal="right" wrapText="1"/>
    </xf>
    <xf numFmtId="166" fontId="51" fillId="0" borderId="0" xfId="0" applyNumberFormat="1" applyFont="1"/>
    <xf numFmtId="166" fontId="8" fillId="0" borderId="0" xfId="0" applyNumberFormat="1" applyFont="1"/>
    <xf numFmtId="0" fontId="6" fillId="0" borderId="0" xfId="0" applyFont="1"/>
    <xf numFmtId="166" fontId="6" fillId="0" borderId="0" xfId="0" applyNumberFormat="1" applyFont="1"/>
    <xf numFmtId="0" fontId="64" fillId="0" borderId="1" xfId="0" applyFont="1" applyBorder="1"/>
    <xf numFmtId="166" fontId="64" fillId="0" borderId="1" xfId="0" applyNumberFormat="1" applyFont="1" applyBorder="1"/>
    <xf numFmtId="166" fontId="64" fillId="0" borderId="1" xfId="0" applyNumberFormat="1" applyFont="1" applyBorder="1" applyAlignment="1">
      <alignment horizontal="right"/>
    </xf>
    <xf numFmtId="166" fontId="64" fillId="0" borderId="1" xfId="0" quotePrefix="1" applyNumberFormat="1" applyFont="1" applyBorder="1" applyAlignment="1">
      <alignment horizontal="right"/>
    </xf>
    <xf numFmtId="166" fontId="21" fillId="0" borderId="1" xfId="0" quotePrefix="1" applyNumberFormat="1" applyFont="1" applyBorder="1" applyAlignment="1">
      <alignment horizontal="right"/>
    </xf>
    <xf numFmtId="0" fontId="12" fillId="0" borderId="0" xfId="0" applyFont="1" applyAlignment="1">
      <alignment vertical="top" wrapText="1"/>
    </xf>
    <xf numFmtId="166" fontId="7" fillId="0" borderId="1" xfId="0" applyNumberFormat="1" applyFont="1" applyFill="1" applyBorder="1"/>
    <xf numFmtId="0" fontId="2" fillId="0" borderId="1" xfId="0" applyFont="1" applyBorder="1" applyAlignment="1">
      <alignment horizontal="right" wrapText="1"/>
    </xf>
    <xf numFmtId="0" fontId="51" fillId="0" borderId="0" xfId="0" applyFont="1" applyFill="1"/>
    <xf numFmtId="1" fontId="6" fillId="0" borderId="0" xfId="0" applyNumberFormat="1" applyFont="1"/>
    <xf numFmtId="1" fontId="22" fillId="0" borderId="0" xfId="0" applyNumberFormat="1" applyFont="1" applyFill="1" applyBorder="1"/>
    <xf numFmtId="0" fontId="42" fillId="0" borderId="0" xfId="0" quotePrefix="1" applyFont="1" applyFill="1" applyAlignment="1">
      <alignment horizontal="left"/>
    </xf>
    <xf numFmtId="0" fontId="51" fillId="0" borderId="0" xfId="0" quotePrefix="1" applyFont="1" applyFill="1" applyAlignment="1">
      <alignment horizontal="left"/>
    </xf>
    <xf numFmtId="0" fontId="42" fillId="0" borderId="1" xfId="0" applyFont="1" applyBorder="1" applyAlignment="1">
      <alignment horizontal="center"/>
    </xf>
    <xf numFmtId="0" fontId="42" fillId="0" borderId="0" xfId="0" applyFont="1" applyBorder="1" applyAlignment="1">
      <alignment horizontal="center"/>
    </xf>
    <xf numFmtId="0" fontId="42" fillId="0" borderId="1" xfId="0" quotePrefix="1" applyFont="1" applyBorder="1" applyAlignment="1">
      <alignment horizontal="right" wrapText="1"/>
    </xf>
    <xf numFmtId="1" fontId="23" fillId="0" borderId="0" xfId="0" applyNumberFormat="1" applyFont="1" applyFill="1" applyBorder="1" applyAlignment="1"/>
    <xf numFmtId="1" fontId="23" fillId="0" borderId="0" xfId="0" applyNumberFormat="1" applyFont="1" applyFill="1" applyBorder="1" applyAlignment="1">
      <alignment wrapText="1"/>
    </xf>
    <xf numFmtId="0" fontId="23" fillId="0" borderId="0" xfId="0" applyFont="1" applyFill="1" applyBorder="1" applyAlignment="1"/>
    <xf numFmtId="1" fontId="42" fillId="0" borderId="0" xfId="0" quotePrefix="1" applyNumberFormat="1" applyFont="1" applyBorder="1" applyAlignment="1">
      <alignment horizontal="right"/>
    </xf>
    <xf numFmtId="1" fontId="48" fillId="0" borderId="0" xfId="0" applyNumberFormat="1" applyFont="1"/>
    <xf numFmtId="1" fontId="48" fillId="0" borderId="0" xfId="0" applyNumberFormat="1" applyFont="1" applyBorder="1"/>
    <xf numFmtId="0" fontId="44" fillId="0" borderId="0" xfId="0" applyFont="1" applyAlignment="1">
      <alignment horizontal="right" vertical="top"/>
    </xf>
    <xf numFmtId="1" fontId="44" fillId="0" borderId="0" xfId="0" quotePrefix="1" applyNumberFormat="1" applyFont="1" applyBorder="1" applyAlignment="1">
      <alignment horizontal="left" vertical="top"/>
    </xf>
    <xf numFmtId="0" fontId="44" fillId="0" borderId="0" xfId="0" applyFont="1"/>
    <xf numFmtId="0" fontId="43" fillId="0" borderId="2" xfId="0" quotePrefix="1" applyFont="1" applyBorder="1" applyAlignment="1">
      <alignment horizontal="right"/>
    </xf>
    <xf numFmtId="0" fontId="43" fillId="0" borderId="2" xfId="0" applyFont="1" applyBorder="1" applyAlignment="1">
      <alignment horizontal="right"/>
    </xf>
    <xf numFmtId="0" fontId="62" fillId="0" borderId="2" xfId="0" quotePrefix="1" applyFont="1" applyBorder="1" applyAlignment="1">
      <alignment horizontal="right" wrapText="1"/>
    </xf>
    <xf numFmtId="0" fontId="14" fillId="0" borderId="2" xfId="0" quotePrefix="1" applyFont="1" applyFill="1" applyBorder="1" applyAlignment="1">
      <alignment horizontal="right" wrapText="1"/>
    </xf>
    <xf numFmtId="0" fontId="14" fillId="0" borderId="2" xfId="0" applyFont="1" applyFill="1" applyBorder="1" applyAlignment="1">
      <alignment horizontal="right" wrapText="1"/>
    </xf>
    <xf numFmtId="166" fontId="43" fillId="0" borderId="0" xfId="0" applyNumberFormat="1" applyFont="1"/>
    <xf numFmtId="1" fontId="43" fillId="0" borderId="0" xfId="0" applyNumberFormat="1" applyFont="1" applyAlignment="1">
      <alignment horizontal="right"/>
    </xf>
    <xf numFmtId="2" fontId="43" fillId="0" borderId="1" xfId="0" applyNumberFormat="1" applyFont="1" applyBorder="1"/>
    <xf numFmtId="0" fontId="62" fillId="0" borderId="0" xfId="0" quotePrefix="1" applyFont="1" applyBorder="1" applyAlignment="1">
      <alignment horizontal="right" wrapText="1"/>
    </xf>
    <xf numFmtId="0" fontId="43" fillId="0" borderId="2" xfId="0" quotePrefix="1" applyFont="1" applyBorder="1" applyAlignment="1">
      <alignment horizontal="right" wrapText="1"/>
    </xf>
    <xf numFmtId="1" fontId="43" fillId="0" borderId="1" xfId="0" applyNumberFormat="1" applyFont="1" applyBorder="1" applyAlignment="1">
      <alignment horizontal="right"/>
    </xf>
    <xf numFmtId="0" fontId="20" fillId="0" borderId="2" xfId="0" quotePrefix="1" applyFont="1" applyFill="1" applyBorder="1" applyAlignment="1">
      <alignment horizontal="right" wrapText="1"/>
    </xf>
    <xf numFmtId="0" fontId="20" fillId="0" borderId="2" xfId="0" applyFont="1" applyFill="1" applyBorder="1" applyAlignment="1">
      <alignment horizontal="right" wrapText="1"/>
    </xf>
    <xf numFmtId="166" fontId="16" fillId="0" borderId="0" xfId="0" quotePrefix="1" applyNumberFormat="1" applyFont="1" applyFill="1" applyBorder="1" applyAlignment="1">
      <alignment horizontal="right" wrapText="1"/>
    </xf>
    <xf numFmtId="2" fontId="16" fillId="0" borderId="0" xfId="0" quotePrefix="1" applyNumberFormat="1" applyFont="1" applyFill="1" applyBorder="1" applyAlignment="1">
      <alignment horizontal="right" wrapText="1"/>
    </xf>
    <xf numFmtId="1" fontId="16" fillId="0" borderId="0" xfId="0" applyNumberFormat="1" applyFont="1" applyFill="1" applyBorder="1" applyAlignment="1">
      <alignment horizontal="right" wrapText="1"/>
    </xf>
    <xf numFmtId="0" fontId="44" fillId="0" borderId="0" xfId="0" quotePrefix="1" applyFont="1" applyAlignment="1">
      <alignment horizontal="left" vertical="top" wrapText="1"/>
    </xf>
    <xf numFmtId="0" fontId="20" fillId="0" borderId="0" xfId="0" applyFont="1" applyFill="1"/>
    <xf numFmtId="1" fontId="16" fillId="0" borderId="0" xfId="0" quotePrefix="1" applyNumberFormat="1" applyFont="1" applyFill="1" applyAlignment="1">
      <alignment horizontal="right" wrapText="1"/>
    </xf>
    <xf numFmtId="1" fontId="16" fillId="0" borderId="0" xfId="0" quotePrefix="1" applyNumberFormat="1" applyFont="1" applyFill="1" applyBorder="1" applyAlignment="1">
      <alignment horizontal="right" wrapText="1"/>
    </xf>
    <xf numFmtId="1" fontId="16" fillId="0" borderId="0" xfId="0" applyNumberFormat="1" applyFont="1" applyFill="1" applyAlignment="1">
      <alignment horizontal="right"/>
    </xf>
    <xf numFmtId="1" fontId="16" fillId="0" borderId="1" xfId="0" applyNumberFormat="1" applyFont="1" applyFill="1" applyBorder="1"/>
    <xf numFmtId="166" fontId="16" fillId="0" borderId="1" xfId="0" applyNumberFormat="1" applyFont="1" applyFill="1" applyBorder="1"/>
    <xf numFmtId="1" fontId="20" fillId="0" borderId="0" xfId="0" applyNumberFormat="1" applyFont="1" applyFill="1"/>
    <xf numFmtId="1" fontId="16" fillId="0" borderId="0" xfId="0" applyNumberFormat="1" applyFont="1" applyFill="1" applyBorder="1"/>
    <xf numFmtId="166" fontId="16" fillId="0" borderId="0" xfId="0" applyNumberFormat="1" applyFont="1" applyFill="1" applyBorder="1"/>
    <xf numFmtId="1" fontId="16" fillId="0" borderId="0" xfId="0" applyNumberFormat="1" applyFont="1" applyFill="1" applyBorder="1" applyAlignment="1">
      <alignment horizontal="right"/>
    </xf>
    <xf numFmtId="0" fontId="43" fillId="0" borderId="0" xfId="0" quotePrefix="1" applyFont="1" applyBorder="1" applyAlignment="1">
      <alignment horizontal="left" wrapText="1"/>
    </xf>
    <xf numFmtId="0" fontId="43" fillId="0" borderId="0" xfId="0" applyFont="1" applyAlignment="1">
      <alignment horizontal="right"/>
    </xf>
    <xf numFmtId="0" fontId="43" fillId="0" borderId="0" xfId="0" applyFont="1" applyFill="1"/>
    <xf numFmtId="0" fontId="43" fillId="0" borderId="0" xfId="0" applyFont="1" applyFill="1" applyAlignment="1">
      <alignment horizontal="right"/>
    </xf>
    <xf numFmtId="1" fontId="43" fillId="0" borderId="0" xfId="0" applyNumberFormat="1" applyFont="1" applyFill="1" applyAlignment="1">
      <alignment horizontal="right"/>
    </xf>
    <xf numFmtId="1" fontId="43" fillId="0" borderId="0" xfId="0" applyNumberFormat="1" applyFont="1" applyFill="1"/>
    <xf numFmtId="1" fontId="43" fillId="0" borderId="0" xfId="0" applyNumberFormat="1" applyFont="1" applyBorder="1" applyAlignment="1">
      <alignment horizontal="right"/>
    </xf>
    <xf numFmtId="2" fontId="43" fillId="0" borderId="0" xfId="0" applyNumberFormat="1" applyFont="1" applyBorder="1"/>
    <xf numFmtId="0" fontId="65" fillId="0" borderId="2" xfId="0" quotePrefix="1" applyFont="1" applyBorder="1" applyAlignment="1">
      <alignment wrapText="1"/>
    </xf>
    <xf numFmtId="0" fontId="43" fillId="0" borderId="2" xfId="0" quotePrefix="1" applyFont="1" applyBorder="1" applyAlignment="1">
      <alignment horizontal="center" wrapText="1"/>
    </xf>
    <xf numFmtId="165" fontId="43" fillId="0" borderId="0" xfId="0" applyNumberFormat="1" applyFont="1"/>
    <xf numFmtId="165" fontId="43" fillId="0" borderId="0" xfId="0" applyNumberFormat="1" applyFont="1" applyBorder="1"/>
    <xf numFmtId="166" fontId="43" fillId="0" borderId="0" xfId="0" applyNumberFormat="1" applyFont="1" applyFill="1"/>
    <xf numFmtId="2" fontId="43" fillId="0" borderId="0" xfId="0" applyNumberFormat="1" applyFont="1" applyFill="1"/>
    <xf numFmtId="0" fontId="43" fillId="0" borderId="1" xfId="0" applyFont="1" applyFill="1" applyBorder="1" applyAlignment="1">
      <alignment horizontal="right"/>
    </xf>
    <xf numFmtId="1" fontId="43" fillId="0" borderId="1" xfId="0" applyNumberFormat="1" applyFont="1" applyFill="1" applyBorder="1"/>
    <xf numFmtId="166" fontId="43" fillId="0" borderId="1" xfId="0" applyNumberFormat="1" applyFont="1" applyFill="1" applyBorder="1"/>
    <xf numFmtId="2" fontId="43" fillId="0" borderId="1" xfId="0" applyNumberFormat="1" applyFont="1" applyFill="1" applyBorder="1"/>
    <xf numFmtId="1" fontId="43" fillId="0" borderId="3" xfId="0" applyNumberFormat="1" applyFont="1" applyBorder="1"/>
    <xf numFmtId="166" fontId="43" fillId="0" borderId="3" xfId="0" applyNumberFormat="1" applyFont="1" applyBorder="1"/>
    <xf numFmtId="0" fontId="56" fillId="0" borderId="0" xfId="0" applyFont="1"/>
    <xf numFmtId="0" fontId="56" fillId="0" borderId="0" xfId="0" applyFont="1" applyBorder="1"/>
    <xf numFmtId="1" fontId="66" fillId="0" borderId="0" xfId="0" applyNumberFormat="1" applyFont="1" applyFill="1"/>
    <xf numFmtId="1" fontId="43" fillId="0" borderId="0" xfId="0" applyNumberFormat="1" applyFont="1" applyFill="1" applyBorder="1"/>
    <xf numFmtId="0" fontId="14" fillId="0" borderId="0" xfId="0" applyFont="1" applyFill="1"/>
    <xf numFmtId="1" fontId="1" fillId="0" borderId="4" xfId="2" applyNumberFormat="1" applyFont="1" applyFill="1" applyBorder="1" applyAlignment="1" applyProtection="1">
      <alignment horizontal="right"/>
      <protection locked="0"/>
    </xf>
    <xf numFmtId="1" fontId="1" fillId="0" borderId="2" xfId="2" applyNumberFormat="1" applyFont="1" applyFill="1" applyBorder="1" applyAlignment="1" applyProtection="1">
      <alignment horizontal="right"/>
      <protection locked="0"/>
    </xf>
    <xf numFmtId="1" fontId="1" fillId="0" borderId="5" xfId="2" applyNumberFormat="1" applyFont="1" applyFill="1" applyBorder="1" applyAlignment="1" applyProtection="1">
      <alignment horizontal="right"/>
      <protection locked="0"/>
    </xf>
    <xf numFmtId="1" fontId="1" fillId="0" borderId="6" xfId="2" applyNumberFormat="1" applyFont="1" applyFill="1" applyBorder="1" applyAlignment="1" applyProtection="1">
      <alignment horizontal="right"/>
      <protection locked="0"/>
    </xf>
    <xf numFmtId="1" fontId="1" fillId="0" borderId="7" xfId="2" applyNumberFormat="1" applyFont="1" applyFill="1" applyBorder="1" applyAlignment="1" applyProtection="1">
      <alignment horizontal="right"/>
      <protection locked="0"/>
    </xf>
    <xf numFmtId="1" fontId="1" fillId="0" borderId="1" xfId="2" applyNumberFormat="1" applyFont="1" applyFill="1" applyBorder="1" applyAlignment="1" applyProtection="1">
      <alignment horizontal="right"/>
      <protection locked="0"/>
    </xf>
    <xf numFmtId="1" fontId="1" fillId="0" borderId="8" xfId="2" applyNumberFormat="1" applyFont="1" applyFill="1" applyBorder="1" applyAlignment="1" applyProtection="1">
      <alignment horizontal="right"/>
      <protection locked="0"/>
    </xf>
    <xf numFmtId="1" fontId="1" fillId="0" borderId="0" xfId="2" applyNumberFormat="1" applyFont="1" applyFill="1" applyBorder="1" applyAlignment="1" applyProtection="1">
      <alignment horizontal="right"/>
      <protection locked="0"/>
    </xf>
    <xf numFmtId="1" fontId="1" fillId="0" borderId="0" xfId="2" applyNumberFormat="1" applyFont="1" applyFill="1" applyBorder="1" applyAlignment="1">
      <alignment horizontal="right"/>
    </xf>
    <xf numFmtId="1" fontId="1" fillId="0" borderId="3" xfId="2" applyNumberFormat="1" applyFont="1" applyFill="1" applyBorder="1" applyAlignment="1">
      <alignment horizontal="right"/>
    </xf>
    <xf numFmtId="1" fontId="1" fillId="0" borderId="0" xfId="2" applyNumberFormat="1" applyFont="1" applyFill="1" applyBorder="1" applyProtection="1">
      <protection locked="0"/>
    </xf>
    <xf numFmtId="1" fontId="1" fillId="0" borderId="1" xfId="2" applyNumberFormat="1" applyFont="1" applyFill="1" applyBorder="1" applyProtection="1">
      <protection locked="0"/>
    </xf>
    <xf numFmtId="1" fontId="1" fillId="0" borderId="1" xfId="2" applyNumberFormat="1" applyFont="1" applyFill="1" applyBorder="1" applyAlignment="1">
      <alignment horizontal="right"/>
    </xf>
    <xf numFmtId="0" fontId="14" fillId="0" borderId="0" xfId="0" quotePrefix="1" applyFont="1" applyFill="1" applyAlignment="1">
      <alignment horizontal="left"/>
    </xf>
    <xf numFmtId="1" fontId="1" fillId="0" borderId="9" xfId="2" applyNumberFormat="1" applyFont="1" applyFill="1" applyBorder="1" applyAlignment="1" applyProtection="1">
      <alignment horizontal="right"/>
      <protection locked="0"/>
    </xf>
    <xf numFmtId="1" fontId="1" fillId="0" borderId="10" xfId="2" applyNumberFormat="1" applyFont="1" applyFill="1" applyBorder="1" applyAlignment="1" applyProtection="1">
      <alignment horizontal="right"/>
      <protection locked="0"/>
    </xf>
    <xf numFmtId="2" fontId="1" fillId="0" borderId="3" xfId="2" applyNumberFormat="1" applyFont="1" applyFill="1" applyBorder="1" applyAlignment="1">
      <alignment horizontal="right"/>
    </xf>
    <xf numFmtId="2" fontId="1" fillId="0" borderId="0" xfId="2" applyNumberFormat="1" applyFont="1" applyFill="1" applyBorder="1" applyAlignment="1">
      <alignment horizontal="right"/>
    </xf>
    <xf numFmtId="0" fontId="14" fillId="0" borderId="0" xfId="0" applyFont="1" applyFill="1" applyAlignment="1">
      <alignment horizontal="left"/>
    </xf>
    <xf numFmtId="0" fontId="1" fillId="0" borderId="0" xfId="0" applyFont="1" applyFill="1" applyAlignment="1">
      <alignment horizontal="left"/>
    </xf>
    <xf numFmtId="166" fontId="1" fillId="0" borderId="0" xfId="2" applyNumberFormat="1" applyFont="1" applyFill="1" applyBorder="1" applyAlignment="1">
      <alignment horizontal="right"/>
    </xf>
    <xf numFmtId="2" fontId="1" fillId="0" borderId="1" xfId="2" applyNumberFormat="1" applyFont="1" applyFill="1" applyBorder="1" applyAlignment="1">
      <alignment horizontal="right"/>
    </xf>
    <xf numFmtId="166" fontId="1" fillId="0" borderId="1" xfId="2" applyNumberFormat="1" applyFont="1" applyFill="1" applyBorder="1" applyAlignment="1">
      <alignment horizontal="right"/>
    </xf>
    <xf numFmtId="166" fontId="42" fillId="0" borderId="0" xfId="0" applyNumberFormat="1" applyFont="1" applyAlignment="1">
      <alignment horizontal="right"/>
    </xf>
    <xf numFmtId="0" fontId="43" fillId="0" borderId="0" xfId="0" quotePrefix="1" applyFont="1" applyBorder="1" applyAlignment="1">
      <alignment horizontal="right" wrapText="1"/>
    </xf>
    <xf numFmtId="166" fontId="6" fillId="0" borderId="0" xfId="0" applyNumberFormat="1" applyFont="1" applyFill="1"/>
    <xf numFmtId="0" fontId="42" fillId="0" borderId="2" xfId="0" applyFont="1" applyFill="1" applyBorder="1" applyAlignment="1">
      <alignment horizontal="right"/>
    </xf>
    <xf numFmtId="0" fontId="42" fillId="0" borderId="2" xfId="0" quotePrefix="1" applyFont="1" applyFill="1" applyBorder="1" applyAlignment="1">
      <alignment horizontal="right" wrapText="1"/>
    </xf>
    <xf numFmtId="166" fontId="48" fillId="0" borderId="0" xfId="0" applyNumberFormat="1" applyFont="1" applyFill="1"/>
    <xf numFmtId="166" fontId="64" fillId="0" borderId="0" xfId="0" applyNumberFormat="1" applyFont="1" applyFill="1"/>
    <xf numFmtId="0" fontId="51" fillId="0" borderId="2" xfId="0" applyFont="1" applyBorder="1" applyAlignment="1">
      <alignment horizontal="center"/>
    </xf>
    <xf numFmtId="0" fontId="50" fillId="0" borderId="0" xfId="0" applyFont="1"/>
    <xf numFmtId="166" fontId="50" fillId="0" borderId="0" xfId="0" applyNumberFormat="1" applyFont="1" applyAlignment="1">
      <alignment horizontal="right"/>
    </xf>
    <xf numFmtId="0" fontId="2" fillId="0" borderId="0" xfId="0" quotePrefix="1" applyFont="1" applyAlignment="1">
      <alignment horizontal="right"/>
    </xf>
    <xf numFmtId="0" fontId="2" fillId="0" borderId="1" xfId="0" applyFont="1" applyBorder="1"/>
    <xf numFmtId="166" fontId="42" fillId="0" borderId="1" xfId="0" applyNumberFormat="1" applyFont="1" applyBorder="1" applyAlignment="1">
      <alignment horizontal="right"/>
    </xf>
    <xf numFmtId="3" fontId="54" fillId="0" borderId="1" xfId="0" applyNumberFormat="1" applyFont="1" applyFill="1" applyBorder="1" applyAlignment="1">
      <alignment horizontal="right"/>
    </xf>
    <xf numFmtId="0" fontId="51" fillId="0" borderId="2" xfId="0" quotePrefix="1" applyFont="1" applyBorder="1" applyAlignment="1">
      <alignment horizontal="center"/>
    </xf>
    <xf numFmtId="0" fontId="51" fillId="0" borderId="2" xfId="0" applyFont="1" applyBorder="1"/>
    <xf numFmtId="1" fontId="2" fillId="0" borderId="1" xfId="0" applyNumberFormat="1" applyFont="1" applyBorder="1"/>
    <xf numFmtId="0" fontId="2" fillId="0" borderId="0" xfId="0" applyFont="1" applyAlignment="1">
      <alignment horizontal="right"/>
    </xf>
    <xf numFmtId="0" fontId="2" fillId="0" borderId="1" xfId="0" applyFont="1" applyBorder="1" applyAlignment="1">
      <alignment horizontal="center"/>
    </xf>
    <xf numFmtId="166" fontId="42" fillId="0" borderId="0" xfId="0" applyNumberFormat="1" applyFont="1" applyBorder="1" applyAlignment="1">
      <alignment horizontal="right"/>
    </xf>
    <xf numFmtId="3" fontId="54" fillId="0" borderId="0" xfId="0" applyNumberFormat="1" applyFont="1" applyFill="1" applyBorder="1" applyAlignment="1">
      <alignment horizontal="right"/>
    </xf>
    <xf numFmtId="1" fontId="14" fillId="0" borderId="0" xfId="0" applyNumberFormat="1" applyFont="1" applyFill="1" applyBorder="1" applyAlignment="1"/>
    <xf numFmtId="1" fontId="14" fillId="0" borderId="0" xfId="0" applyNumberFormat="1" applyFont="1" applyFill="1" applyBorder="1" applyAlignment="1">
      <alignment horizontal="right"/>
    </xf>
    <xf numFmtId="0" fontId="1" fillId="0" borderId="0" xfId="0" quotePrefix="1" applyFont="1" applyFill="1" applyAlignment="1">
      <alignment horizontal="right"/>
    </xf>
    <xf numFmtId="0" fontId="2" fillId="0" borderId="2" xfId="0" applyFont="1" applyFill="1" applyBorder="1" applyAlignment="1">
      <alignment horizontal="right" wrapText="1"/>
    </xf>
    <xf numFmtId="0" fontId="2" fillId="0" borderId="0" xfId="0" quotePrefix="1" applyFont="1" applyFill="1" applyAlignment="1">
      <alignment horizontal="left"/>
    </xf>
    <xf numFmtId="0" fontId="8" fillId="0" borderId="0" xfId="0" applyFont="1" applyFill="1" applyAlignment="1">
      <alignment horizontal="left"/>
    </xf>
    <xf numFmtId="0" fontId="25" fillId="0" borderId="0" xfId="0" applyFont="1" applyFill="1"/>
    <xf numFmtId="1" fontId="14" fillId="0" borderId="0" xfId="0" applyNumberFormat="1" applyFont="1" applyFill="1" applyBorder="1"/>
    <xf numFmtId="0" fontId="42" fillId="0" borderId="0" xfId="0" applyFont="1" applyBorder="1" applyAlignment="1">
      <alignment horizontal="right"/>
    </xf>
    <xf numFmtId="1" fontId="2" fillId="0" borderId="0" xfId="0" quotePrefix="1" applyNumberFormat="1" applyFont="1" applyFill="1" applyAlignment="1">
      <alignment horizontal="right"/>
    </xf>
    <xf numFmtId="0" fontId="43" fillId="0" borderId="1" xfId="0" applyFont="1" applyBorder="1" applyAlignment="1">
      <alignment horizontal="left" vertical="center" indent="1"/>
    </xf>
    <xf numFmtId="0" fontId="42" fillId="0" borderId="2" xfId="0" applyFont="1" applyBorder="1" applyAlignment="1">
      <alignment horizontal="center"/>
    </xf>
    <xf numFmtId="0" fontId="7" fillId="0" borderId="1" xfId="0" applyFont="1" applyFill="1" applyBorder="1" applyAlignment="1">
      <alignment horizontal="right"/>
    </xf>
    <xf numFmtId="2" fontId="43" fillId="0" borderId="0" xfId="0" applyNumberFormat="1" applyFont="1" applyAlignment="1">
      <alignment horizontal="right"/>
    </xf>
    <xf numFmtId="0" fontId="52" fillId="0" borderId="2" xfId="0" quotePrefix="1" applyFont="1" applyBorder="1" applyAlignment="1">
      <alignment horizontal="right" vertical="center" wrapText="1"/>
    </xf>
    <xf numFmtId="0" fontId="42" fillId="0" borderId="1" xfId="0" applyFont="1" applyFill="1" applyBorder="1" applyAlignment="1">
      <alignment horizontal="right"/>
    </xf>
    <xf numFmtId="0" fontId="67" fillId="0" borderId="0" xfId="0" applyFont="1" applyBorder="1" applyAlignment="1">
      <alignment vertical="center" wrapText="1"/>
    </xf>
    <xf numFmtId="0" fontId="52" fillId="0" borderId="2" xfId="0" applyFont="1" applyBorder="1" applyAlignment="1">
      <alignment horizontal="left" vertical="center" wrapText="1"/>
    </xf>
    <xf numFmtId="1" fontId="6" fillId="0" borderId="0" xfId="0" applyNumberFormat="1" applyFont="1" applyBorder="1"/>
    <xf numFmtId="1" fontId="20" fillId="0" borderId="0" xfId="0" quotePrefix="1" applyNumberFormat="1" applyFont="1" applyFill="1" applyBorder="1" applyAlignment="1">
      <alignment horizontal="right" wrapText="1"/>
    </xf>
    <xf numFmtId="166" fontId="51" fillId="0" borderId="1" xfId="0" applyNumberFormat="1" applyFont="1" applyBorder="1"/>
    <xf numFmtId="0" fontId="60" fillId="0" borderId="0" xfId="0" quotePrefix="1" applyFont="1" applyBorder="1" applyAlignment="1">
      <alignment horizontal="left" vertical="center" wrapText="1"/>
    </xf>
    <xf numFmtId="0" fontId="43" fillId="0" borderId="1" xfId="0" applyFont="1" applyBorder="1" applyAlignment="1">
      <alignment horizontal="center"/>
    </xf>
    <xf numFmtId="0" fontId="42" fillId="0" borderId="2" xfId="0" applyFont="1" applyBorder="1" applyAlignment="1">
      <alignment horizontal="center"/>
    </xf>
    <xf numFmtId="0" fontId="42" fillId="0" borderId="2" xfId="0" applyFont="1" applyFill="1" applyBorder="1" applyAlignment="1">
      <alignment horizontal="right" wrapText="1"/>
    </xf>
    <xf numFmtId="0" fontId="42" fillId="0" borderId="1" xfId="0" applyFont="1" applyBorder="1" applyAlignment="1">
      <alignment horizontal="left"/>
    </xf>
    <xf numFmtId="0" fontId="42" fillId="0" borderId="1" xfId="0" applyFont="1" applyBorder="1" applyAlignment="1">
      <alignment horizontal="right"/>
    </xf>
    <xf numFmtId="0" fontId="42" fillId="0" borderId="1" xfId="0" applyFont="1" applyBorder="1" applyAlignment="1">
      <alignment horizontal="center"/>
    </xf>
    <xf numFmtId="0" fontId="42" fillId="0" borderId="0" xfId="0" applyFont="1" applyBorder="1" applyAlignment="1">
      <alignment horizontal="center"/>
    </xf>
    <xf numFmtId="0" fontId="42" fillId="0" borderId="2" xfId="0" applyFont="1" applyBorder="1" applyAlignment="1">
      <alignment horizontal="center"/>
    </xf>
    <xf numFmtId="0" fontId="42" fillId="0" borderId="2" xfId="0" quotePrefix="1" applyFont="1" applyBorder="1" applyAlignment="1">
      <alignment horizontal="right" wrapText="1"/>
    </xf>
    <xf numFmtId="0" fontId="42" fillId="0" borderId="2" xfId="0" applyFont="1" applyBorder="1" applyAlignment="1">
      <alignment horizontal="left"/>
    </xf>
    <xf numFmtId="1" fontId="42" fillId="0" borderId="0" xfId="0" applyNumberFormat="1" applyFont="1" applyBorder="1" applyAlignment="1">
      <alignment horizontal="right"/>
    </xf>
    <xf numFmtId="1" fontId="42" fillId="0" borderId="1" xfId="0" applyNumberFormat="1" applyFont="1" applyBorder="1" applyAlignment="1">
      <alignment horizontal="right"/>
    </xf>
    <xf numFmtId="0" fontId="43" fillId="0" borderId="0" xfId="0" quotePrefix="1" applyFont="1" applyBorder="1" applyAlignment="1">
      <alignment horizontal="center" vertical="center" wrapText="1"/>
    </xf>
    <xf numFmtId="0" fontId="43" fillId="0" borderId="0" xfId="0" applyFont="1" applyBorder="1" applyAlignment="1">
      <alignment horizontal="center" wrapText="1"/>
    </xf>
    <xf numFmtId="0" fontId="43" fillId="0" borderId="0" xfId="0" applyFont="1" applyBorder="1" applyAlignment="1">
      <alignment horizontal="right" wrapText="1"/>
    </xf>
    <xf numFmtId="1" fontId="16" fillId="0" borderId="0" xfId="0" quotePrefix="1" applyNumberFormat="1" applyFont="1" applyFill="1" applyBorder="1" applyAlignment="1">
      <alignment horizontal="left" vertical="top" wrapText="1"/>
    </xf>
    <xf numFmtId="0" fontId="43" fillId="0" borderId="0" xfId="0" applyFont="1" applyFill="1" applyBorder="1" applyAlignment="1">
      <alignment horizontal="right" wrapText="1"/>
    </xf>
    <xf numFmtId="0" fontId="43" fillId="0" borderId="2" xfId="0" quotePrefix="1" applyFont="1" applyFill="1" applyBorder="1" applyAlignment="1">
      <alignment horizontal="right" wrapText="1"/>
    </xf>
    <xf numFmtId="0" fontId="43" fillId="0" borderId="2" xfId="0" applyFont="1" applyFill="1" applyBorder="1" applyAlignment="1">
      <alignment horizontal="right" wrapText="1"/>
    </xf>
    <xf numFmtId="1" fontId="68" fillId="0" borderId="0" xfId="0" applyNumberFormat="1" applyFont="1" applyFill="1"/>
    <xf numFmtId="166" fontId="68" fillId="0" borderId="0" xfId="0" applyNumberFormat="1" applyFont="1" applyFill="1" applyAlignment="1">
      <alignment horizontal="right"/>
    </xf>
    <xf numFmtId="1" fontId="43" fillId="0" borderId="0" xfId="0" applyNumberFormat="1" applyFont="1" applyBorder="1" applyAlignment="1">
      <alignment horizontal="right" wrapText="1"/>
    </xf>
    <xf numFmtId="166" fontId="43" fillId="0" borderId="0" xfId="0" applyNumberFormat="1" applyFont="1" applyAlignment="1">
      <alignment horizontal="right"/>
    </xf>
    <xf numFmtId="1" fontId="1" fillId="0" borderId="0" xfId="0" applyNumberFormat="1" applyFont="1" applyFill="1" applyAlignment="1">
      <alignment horizontal="right"/>
    </xf>
    <xf numFmtId="166" fontId="1" fillId="0" borderId="0" xfId="0" applyNumberFormat="1" applyFont="1" applyFill="1" applyAlignment="1">
      <alignment horizontal="right"/>
    </xf>
    <xf numFmtId="1" fontId="43" fillId="0" borderId="0" xfId="0" applyNumberFormat="1" applyFont="1" applyBorder="1" applyAlignment="1"/>
    <xf numFmtId="1" fontId="1" fillId="0" borderId="0" xfId="0" applyNumberFormat="1" applyFont="1" applyFill="1"/>
    <xf numFmtId="166" fontId="43" fillId="0" borderId="1" xfId="0" applyNumberFormat="1" applyFont="1" applyBorder="1" applyAlignment="1">
      <alignment horizontal="right"/>
    </xf>
    <xf numFmtId="1" fontId="43" fillId="0" borderId="1" xfId="0" applyNumberFormat="1" applyFont="1" applyBorder="1" applyAlignment="1">
      <alignment horizontal="right" wrapText="1"/>
    </xf>
    <xf numFmtId="166" fontId="1" fillId="0" borderId="1" xfId="0" applyNumberFormat="1" applyFont="1" applyFill="1" applyBorder="1" applyAlignment="1">
      <alignment horizontal="right"/>
    </xf>
    <xf numFmtId="166" fontId="43" fillId="0" borderId="0" xfId="0" applyNumberFormat="1" applyFont="1" applyBorder="1" applyAlignment="1">
      <alignment horizontal="right"/>
    </xf>
    <xf numFmtId="0" fontId="43" fillId="0" borderId="0" xfId="0" quotePrefix="1" applyFont="1" applyFill="1" applyBorder="1" applyAlignment="1">
      <alignment horizontal="center" wrapText="1"/>
    </xf>
    <xf numFmtId="0" fontId="16" fillId="0" borderId="0" xfId="0" applyFont="1" applyFill="1" applyAlignment="1">
      <alignment horizontal="right" vertical="top"/>
    </xf>
    <xf numFmtId="0" fontId="16" fillId="0" borderId="0" xfId="0" quotePrefix="1" applyFont="1" applyFill="1" applyAlignment="1">
      <alignment horizontal="left" vertical="top" wrapText="1"/>
    </xf>
    <xf numFmtId="0" fontId="16" fillId="0" borderId="0" xfId="0" quotePrefix="1" applyFont="1" applyFill="1" applyAlignment="1">
      <alignment vertical="top" wrapText="1"/>
    </xf>
    <xf numFmtId="1" fontId="16" fillId="0" borderId="0" xfId="0" quotePrefix="1" applyNumberFormat="1" applyFont="1" applyFill="1" applyBorder="1" applyAlignment="1">
      <alignment vertical="top" wrapText="1"/>
    </xf>
    <xf numFmtId="0" fontId="45" fillId="0" borderId="1" xfId="0" applyFont="1" applyFill="1" applyBorder="1" applyAlignment="1"/>
    <xf numFmtId="0" fontId="23" fillId="0" borderId="2" xfId="0" applyFont="1" applyFill="1" applyBorder="1" applyAlignment="1">
      <alignment horizontal="right"/>
    </xf>
    <xf numFmtId="0" fontId="6" fillId="0" borderId="1" xfId="0" quotePrefix="1" applyFont="1" applyFill="1" applyBorder="1" applyAlignment="1">
      <alignment horizontal="right" wrapText="1"/>
    </xf>
    <xf numFmtId="0" fontId="42" fillId="0" borderId="2" xfId="0" applyFont="1" applyBorder="1" applyAlignment="1">
      <alignment horizontal="center"/>
    </xf>
    <xf numFmtId="0" fontId="42" fillId="0" borderId="1" xfId="0" quotePrefix="1" applyFont="1" applyBorder="1" applyAlignment="1">
      <alignment horizontal="right" wrapText="1"/>
    </xf>
    <xf numFmtId="0" fontId="42" fillId="0" borderId="1" xfId="0" applyFont="1" applyBorder="1" applyAlignment="1">
      <alignment horizontal="right" wrapText="1"/>
    </xf>
    <xf numFmtId="166" fontId="2" fillId="0" borderId="0" xfId="0" quotePrefix="1" applyNumberFormat="1" applyFont="1" applyAlignment="1">
      <alignment horizontal="right"/>
    </xf>
    <xf numFmtId="2" fontId="44" fillId="0" borderId="0" xfId="0" applyNumberFormat="1" applyFont="1" applyFill="1" applyAlignment="1"/>
    <xf numFmtId="0" fontId="50" fillId="0" borderId="0" xfId="0" applyFont="1" applyBorder="1"/>
    <xf numFmtId="1" fontId="1" fillId="0" borderId="1" xfId="0" applyNumberFormat="1" applyFont="1" applyBorder="1"/>
    <xf numFmtId="166" fontId="1" fillId="0" borderId="1" xfId="0" applyNumberFormat="1" applyFont="1" applyBorder="1"/>
    <xf numFmtId="0" fontId="1" fillId="0" borderId="1" xfId="0" applyFont="1" applyBorder="1"/>
    <xf numFmtId="0" fontId="42" fillId="0" borderId="1" xfId="0" applyFont="1" applyBorder="1" applyAlignment="1">
      <alignment horizontal="center"/>
    </xf>
    <xf numFmtId="0" fontId="42" fillId="0" borderId="0" xfId="0" quotePrefix="1" applyFont="1" applyAlignment="1">
      <alignment horizontal="left"/>
    </xf>
    <xf numFmtId="0" fontId="42" fillId="0" borderId="2" xfId="0" applyFont="1" applyBorder="1" applyAlignment="1">
      <alignment horizontal="center"/>
    </xf>
    <xf numFmtId="0" fontId="42" fillId="0" borderId="0" xfId="0" applyFont="1" applyAlignment="1">
      <alignment horizontal="center"/>
    </xf>
    <xf numFmtId="0" fontId="42" fillId="0" borderId="1" xfId="0" applyFont="1" applyBorder="1" applyAlignment="1">
      <alignment horizontal="left"/>
    </xf>
    <xf numFmtId="0" fontId="42" fillId="0" borderId="1" xfId="0" quotePrefix="1" applyFont="1" applyBorder="1" applyAlignment="1">
      <alignment horizontal="right" wrapText="1"/>
    </xf>
    <xf numFmtId="0" fontId="42" fillId="0" borderId="2" xfId="0" quotePrefix="1" applyFont="1" applyBorder="1" applyAlignment="1">
      <alignment horizontal="right" wrapText="1"/>
    </xf>
    <xf numFmtId="3" fontId="42" fillId="0" borderId="1" xfId="0" applyNumberFormat="1" applyFont="1" applyBorder="1"/>
    <xf numFmtId="0" fontId="42" fillId="0" borderId="2" xfId="0" applyFont="1" applyBorder="1" applyAlignment="1">
      <alignment horizontal="center" vertical="center" wrapText="1"/>
    </xf>
    <xf numFmtId="0" fontId="42" fillId="0" borderId="0" xfId="0" applyFont="1" applyBorder="1" applyAlignment="1">
      <alignment horizontal="center" vertical="center" wrapText="1"/>
    </xf>
    <xf numFmtId="2" fontId="42" fillId="0" borderId="0" xfId="0" quotePrefix="1" applyNumberFormat="1" applyFont="1" applyBorder="1" applyAlignment="1">
      <alignment horizontal="right" wrapText="1"/>
    </xf>
    <xf numFmtId="0" fontId="52" fillId="0" borderId="0" xfId="0" applyFont="1" applyBorder="1" applyAlignment="1">
      <alignment horizontal="center" wrapText="1"/>
    </xf>
    <xf numFmtId="166" fontId="42" fillId="0" borderId="1" xfId="0" quotePrefix="1" applyNumberFormat="1" applyFont="1" applyBorder="1" applyAlignment="1">
      <alignment horizontal="left"/>
    </xf>
    <xf numFmtId="0" fontId="42" fillId="0" borderId="1" xfId="0" applyFont="1" applyBorder="1" applyAlignment="1">
      <alignment horizontal="right"/>
    </xf>
    <xf numFmtId="0" fontId="42" fillId="0" borderId="0" xfId="0" applyFont="1" applyBorder="1" applyAlignment="1">
      <alignment horizontal="center"/>
    </xf>
    <xf numFmtId="0" fontId="42" fillId="0" borderId="0" xfId="0" applyFont="1" applyAlignment="1">
      <alignment horizontal="center"/>
    </xf>
    <xf numFmtId="0" fontId="51" fillId="0" borderId="2" xfId="0" quotePrefix="1" applyFont="1" applyBorder="1" applyAlignment="1">
      <alignment horizontal="left"/>
    </xf>
    <xf numFmtId="0" fontId="42" fillId="0" borderId="0" xfId="0" applyFont="1" applyBorder="1" applyAlignment="1">
      <alignment horizontal="right"/>
    </xf>
    <xf numFmtId="0" fontId="42" fillId="0" borderId="2" xfId="0" quotePrefix="1" applyFont="1" applyBorder="1" applyAlignment="1">
      <alignment horizontal="right" wrapText="1"/>
    </xf>
    <xf numFmtId="0" fontId="42" fillId="0" borderId="1" xfId="0" quotePrefix="1" applyFont="1" applyBorder="1" applyAlignment="1">
      <alignment horizontal="right"/>
    </xf>
    <xf numFmtId="166" fontId="7" fillId="0" borderId="0" xfId="0" applyNumberFormat="1" applyFont="1" applyFill="1" applyBorder="1" applyAlignment="1">
      <alignment horizontal="right"/>
    </xf>
    <xf numFmtId="0" fontId="16" fillId="0" borderId="2" xfId="0" applyFont="1" applyFill="1" applyBorder="1" applyAlignment="1">
      <alignment horizontal="right"/>
    </xf>
    <xf numFmtId="0" fontId="2" fillId="0" borderId="2" xfId="0" quotePrefix="1" applyFont="1" applyBorder="1" applyAlignment="1">
      <alignment horizontal="right" wrapText="1"/>
    </xf>
    <xf numFmtId="0" fontId="2" fillId="0" borderId="1" xfId="0" quotePrefix="1" applyFont="1" applyFill="1" applyBorder="1" applyAlignment="1">
      <alignment horizontal="right" wrapText="1"/>
    </xf>
    <xf numFmtId="0" fontId="43" fillId="0" borderId="1" xfId="0" applyFont="1" applyFill="1" applyBorder="1" applyAlignment="1">
      <alignment horizontal="right" wrapText="1"/>
    </xf>
    <xf numFmtId="0" fontId="48" fillId="0" borderId="2" xfId="0" applyFont="1" applyBorder="1"/>
    <xf numFmtId="0" fontId="48" fillId="0" borderId="0" xfId="0" applyFont="1" applyBorder="1"/>
    <xf numFmtId="0" fontId="42" fillId="0" borderId="0" xfId="0" quotePrefix="1" applyFont="1" applyAlignment="1">
      <alignment horizontal="left" vertical="top"/>
    </xf>
    <xf numFmtId="0" fontId="42" fillId="0" borderId="0" xfId="0" quotePrefix="1" applyFont="1" applyAlignment="1">
      <alignment horizontal="left" vertical="center" wrapText="1"/>
    </xf>
    <xf numFmtId="0" fontId="42" fillId="0" borderId="1" xfId="0" applyFont="1" applyBorder="1" applyAlignment="1">
      <alignment vertical="top"/>
    </xf>
    <xf numFmtId="0" fontId="42" fillId="0" borderId="1" xfId="0" quotePrefix="1" applyFont="1" applyBorder="1" applyAlignment="1">
      <alignment horizontal="left" vertical="top" wrapText="1"/>
    </xf>
    <xf numFmtId="0" fontId="51" fillId="0" borderId="1" xfId="0" applyFont="1" applyBorder="1"/>
    <xf numFmtId="0" fontId="42" fillId="0" borderId="0" xfId="0" applyFont="1" applyAlignment="1">
      <alignment vertical="top"/>
    </xf>
    <xf numFmtId="0" fontId="42" fillId="0" borderId="0" xfId="0" applyFont="1" applyAlignment="1">
      <alignment vertical="top" wrapText="1"/>
    </xf>
    <xf numFmtId="0" fontId="44" fillId="0" borderId="2" xfId="0" applyFont="1" applyBorder="1" applyAlignment="1">
      <alignment horizontal="right"/>
    </xf>
    <xf numFmtId="4" fontId="3" fillId="0" borderId="2" xfId="0" quotePrefix="1" applyNumberFormat="1" applyFont="1" applyBorder="1" applyAlignment="1">
      <alignment horizontal="right" wrapText="1"/>
    </xf>
    <xf numFmtId="0" fontId="44" fillId="0" borderId="2" xfId="0" applyFont="1" applyBorder="1" applyAlignment="1">
      <alignment horizontal="right" wrapText="1"/>
    </xf>
    <xf numFmtId="0" fontId="44" fillId="0" borderId="2" xfId="0" quotePrefix="1" applyFont="1" applyBorder="1" applyAlignment="1">
      <alignment horizontal="right" wrapText="1"/>
    </xf>
    <xf numFmtId="0" fontId="0" fillId="0" borderId="0" xfId="0" applyFont="1"/>
    <xf numFmtId="0" fontId="42" fillId="0" borderId="0" xfId="0" applyFont="1" applyAlignment="1">
      <alignment horizontal="right" vertical="center"/>
    </xf>
    <xf numFmtId="0" fontId="51" fillId="0" borderId="0" xfId="0" applyFont="1" applyAlignment="1">
      <alignment horizontal="right" vertical="center"/>
    </xf>
    <xf numFmtId="0" fontId="51" fillId="0" borderId="1" xfId="0" applyFont="1" applyBorder="1" applyAlignment="1">
      <alignment horizontal="right" vertical="center" wrapText="1"/>
    </xf>
    <xf numFmtId="0" fontId="43" fillId="0" borderId="0" xfId="0" applyFont="1" applyAlignment="1">
      <alignment vertical="center" wrapText="1"/>
    </xf>
    <xf numFmtId="0" fontId="43" fillId="0" borderId="0" xfId="0" applyFont="1" applyAlignment="1">
      <alignment vertical="center"/>
    </xf>
    <xf numFmtId="0" fontId="65" fillId="0" borderId="0" xfId="0" applyFont="1" applyAlignment="1">
      <alignment vertical="center"/>
    </xf>
    <xf numFmtId="0" fontId="65" fillId="0" borderId="1" xfId="0" applyFont="1" applyBorder="1" applyAlignment="1">
      <alignment vertical="center" wrapText="1"/>
    </xf>
    <xf numFmtId="0" fontId="1" fillId="0" borderId="0" xfId="1" applyFont="1" applyBorder="1" applyAlignment="1">
      <alignment vertical="center"/>
    </xf>
    <xf numFmtId="1" fontId="69" fillId="0" borderId="0" xfId="6" applyNumberFormat="1" applyFont="1" applyFill="1" applyBorder="1" applyProtection="1">
      <protection locked="0"/>
    </xf>
    <xf numFmtId="2" fontId="43" fillId="0" borderId="0" xfId="6" applyNumberFormat="1" applyFont="1" applyFill="1" applyBorder="1" applyAlignment="1">
      <alignment horizontal="right"/>
    </xf>
    <xf numFmtId="2" fontId="65" fillId="0" borderId="0" xfId="6" applyNumberFormat="1" applyFont="1" applyFill="1" applyBorder="1" applyAlignment="1">
      <alignment horizontal="right"/>
    </xf>
    <xf numFmtId="2" fontId="70" fillId="0" borderId="0" xfId="6" applyNumberFormat="1" applyFont="1" applyFill="1" applyBorder="1" applyAlignment="1" applyProtection="1">
      <alignment horizontal="right"/>
      <protection locked="0"/>
    </xf>
    <xf numFmtId="2" fontId="69" fillId="0" borderId="0" xfId="6" applyNumberFormat="1" applyFont="1" applyFill="1" applyBorder="1" applyAlignment="1" applyProtection="1">
      <alignment horizontal="right"/>
      <protection locked="0"/>
    </xf>
    <xf numFmtId="2" fontId="69" fillId="0" borderId="1" xfId="6" applyNumberFormat="1" applyFont="1" applyFill="1" applyBorder="1" applyAlignment="1" applyProtection="1">
      <alignment horizontal="right"/>
      <protection locked="0"/>
    </xf>
    <xf numFmtId="2" fontId="70" fillId="0" borderId="1" xfId="6" applyNumberFormat="1" applyFont="1" applyFill="1" applyBorder="1" applyAlignment="1" applyProtection="1">
      <alignment horizontal="right"/>
      <protection locked="0"/>
    </xf>
    <xf numFmtId="1" fontId="70" fillId="0" borderId="0" xfId="6" applyNumberFormat="1" applyFont="1" applyFill="1" applyBorder="1" applyProtection="1">
      <protection locked="0"/>
    </xf>
    <xf numFmtId="2" fontId="70" fillId="0" borderId="4" xfId="6" applyNumberFormat="1" applyFont="1" applyFill="1" applyBorder="1" applyAlignment="1" applyProtection="1">
      <alignment horizontal="right"/>
      <protection locked="0"/>
    </xf>
    <xf numFmtId="2" fontId="70" fillId="0" borderId="2" xfId="6" applyNumberFormat="1" applyFont="1" applyFill="1" applyBorder="1" applyAlignment="1" applyProtection="1">
      <alignment horizontal="right"/>
      <protection locked="0"/>
    </xf>
    <xf numFmtId="2" fontId="70" fillId="0" borderId="5" xfId="6" applyNumberFormat="1" applyFont="1" applyFill="1" applyBorder="1" applyAlignment="1" applyProtection="1">
      <alignment horizontal="right"/>
      <protection locked="0"/>
    </xf>
    <xf numFmtId="1" fontId="70" fillId="0" borderId="1" xfId="6" applyNumberFormat="1" applyFont="1" applyFill="1" applyBorder="1" applyAlignment="1" applyProtection="1">
      <alignment horizontal="center"/>
      <protection locked="0"/>
    </xf>
    <xf numFmtId="2" fontId="70" fillId="0" borderId="7" xfId="6" applyNumberFormat="1" applyFont="1" applyFill="1" applyBorder="1" applyAlignment="1" applyProtection="1">
      <alignment horizontal="right"/>
      <protection locked="0"/>
    </xf>
    <xf numFmtId="2" fontId="70" fillId="0" borderId="8" xfId="6" applyNumberFormat="1" applyFont="1" applyFill="1" applyBorder="1" applyAlignment="1" applyProtection="1">
      <alignment horizontal="right"/>
      <protection locked="0"/>
    </xf>
    <xf numFmtId="1" fontId="43" fillId="0" borderId="11" xfId="6" applyNumberFormat="1" applyFont="1" applyFill="1" applyBorder="1" applyAlignment="1" applyProtection="1">
      <alignment horizontal="right"/>
      <protection locked="0"/>
    </xf>
    <xf numFmtId="1" fontId="43" fillId="0" borderId="11" xfId="6" applyNumberFormat="1" applyFont="1" applyFill="1" applyBorder="1" applyProtection="1">
      <protection locked="0"/>
    </xf>
    <xf numFmtId="1" fontId="43" fillId="0" borderId="8" xfId="6" applyNumberFormat="1" applyFont="1" applyFill="1" applyBorder="1" applyProtection="1">
      <protection locked="0"/>
    </xf>
    <xf numFmtId="166" fontId="43" fillId="0" borderId="10" xfId="6" applyNumberFormat="1" applyFont="1" applyFill="1" applyBorder="1" applyAlignment="1">
      <alignment horizontal="right"/>
    </xf>
    <xf numFmtId="166" fontId="43" fillId="0" borderId="3" xfId="6" applyNumberFormat="1" applyFont="1" applyFill="1" applyBorder="1" applyAlignment="1">
      <alignment horizontal="right"/>
    </xf>
    <xf numFmtId="1" fontId="65" fillId="0" borderId="6" xfId="6" applyNumberFormat="1" applyFont="1" applyFill="1" applyBorder="1" applyAlignment="1">
      <alignment horizontal="right"/>
    </xf>
    <xf numFmtId="166" fontId="43" fillId="0" borderId="9" xfId="6" applyNumberFormat="1" applyFont="1" applyFill="1" applyBorder="1" applyAlignment="1">
      <alignment horizontal="right"/>
    </xf>
    <xf numFmtId="166" fontId="43" fillId="0" borderId="0" xfId="6" applyNumberFormat="1" applyFont="1" applyFill="1" applyBorder="1" applyAlignment="1">
      <alignment horizontal="right"/>
    </xf>
    <xf numFmtId="1" fontId="65" fillId="0" borderId="11" xfId="6" applyNumberFormat="1" applyFont="1" applyFill="1" applyBorder="1" applyAlignment="1">
      <alignment horizontal="right"/>
    </xf>
    <xf numFmtId="166" fontId="43" fillId="0" borderId="7" xfId="6" applyNumberFormat="1" applyFont="1" applyFill="1" applyBorder="1" applyAlignment="1">
      <alignment horizontal="right"/>
    </xf>
    <xf numFmtId="166" fontId="43" fillId="0" borderId="1" xfId="6" applyNumberFormat="1" applyFont="1" applyFill="1" applyBorder="1" applyAlignment="1">
      <alignment horizontal="right"/>
    </xf>
    <xf numFmtId="1" fontId="65" fillId="0" borderId="8" xfId="6" applyNumberFormat="1" applyFont="1" applyFill="1" applyBorder="1" applyAlignment="1">
      <alignment horizontal="right"/>
    </xf>
    <xf numFmtId="0" fontId="52" fillId="0" borderId="0" xfId="0" applyFont="1" applyAlignment="1">
      <alignment horizontal="center" vertical="center"/>
    </xf>
    <xf numFmtId="0" fontId="71" fillId="0" borderId="0" xfId="0" applyFont="1" applyAlignment="1">
      <alignment vertical="center"/>
    </xf>
    <xf numFmtId="0" fontId="60" fillId="0" borderId="12" xfId="0" applyFont="1" applyBorder="1" applyAlignment="1">
      <alignment vertical="center"/>
    </xf>
    <xf numFmtId="0" fontId="60" fillId="0" borderId="12" xfId="0" applyFont="1" applyBorder="1" applyAlignment="1">
      <alignment horizontal="center" vertical="center"/>
    </xf>
    <xf numFmtId="0" fontId="60" fillId="0" borderId="0" xfId="0" applyFont="1" applyAlignment="1">
      <alignment horizontal="right" vertical="center" wrapText="1"/>
    </xf>
    <xf numFmtId="0" fontId="60" fillId="0" borderId="0" xfId="0" applyFont="1" applyAlignment="1">
      <alignment horizontal="right" vertical="center"/>
    </xf>
    <xf numFmtId="8" fontId="60" fillId="0" borderId="13" xfId="0" applyNumberFormat="1" applyFont="1" applyBorder="1" applyAlignment="1">
      <alignment horizontal="right" vertical="center"/>
    </xf>
    <xf numFmtId="8" fontId="60" fillId="0" borderId="0" xfId="0" applyNumberFormat="1" applyFont="1" applyAlignment="1">
      <alignment horizontal="right" vertical="center"/>
    </xf>
    <xf numFmtId="6" fontId="60" fillId="0" borderId="0" xfId="0" applyNumberFormat="1" applyFont="1" applyAlignment="1">
      <alignment horizontal="right" vertical="center"/>
    </xf>
    <xf numFmtId="0" fontId="60" fillId="0" borderId="0" xfId="0" applyFont="1" applyAlignment="1">
      <alignment vertical="center"/>
    </xf>
    <xf numFmtId="0" fontId="43" fillId="0" borderId="14" xfId="0" applyFont="1" applyBorder="1" applyAlignment="1">
      <alignment vertical="center"/>
    </xf>
    <xf numFmtId="0" fontId="60" fillId="0" borderId="14" xfId="0" applyFont="1" applyBorder="1" applyAlignment="1">
      <alignment horizontal="right" vertical="center"/>
    </xf>
    <xf numFmtId="0" fontId="72" fillId="0" borderId="0" xfId="0" applyFont="1" applyAlignment="1">
      <alignment vertical="center"/>
    </xf>
    <xf numFmtId="0" fontId="52" fillId="0" borderId="0" xfId="0" applyFont="1" applyAlignment="1">
      <alignment horizontal="left" vertical="center" indent="5"/>
    </xf>
    <xf numFmtId="0" fontId="73" fillId="0" borderId="0" xfId="0" applyFont="1" applyAlignment="1">
      <alignment vertical="center"/>
    </xf>
    <xf numFmtId="0" fontId="60" fillId="0" borderId="14" xfId="0" applyFont="1" applyBorder="1" applyAlignment="1">
      <alignment horizontal="right" vertical="center" wrapText="1"/>
    </xf>
    <xf numFmtId="8" fontId="60" fillId="0" borderId="14" xfId="0" applyNumberFormat="1" applyFont="1" applyBorder="1" applyAlignment="1">
      <alignment horizontal="right" vertical="center"/>
    </xf>
    <xf numFmtId="6" fontId="60" fillId="0" borderId="14" xfId="0" applyNumberFormat="1" applyFont="1" applyBorder="1" applyAlignment="1">
      <alignment horizontal="right" vertical="center"/>
    </xf>
    <xf numFmtId="0" fontId="43" fillId="0" borderId="14" xfId="0" applyFont="1" applyBorder="1"/>
    <xf numFmtId="0" fontId="0" fillId="0" borderId="0" xfId="0" applyAlignment="1">
      <alignment horizontal="right" vertical="top"/>
    </xf>
    <xf numFmtId="0" fontId="52" fillId="0" borderId="0" xfId="0" applyFont="1" applyAlignment="1">
      <alignment horizontal="right" vertical="top"/>
    </xf>
    <xf numFmtId="0" fontId="43" fillId="0" borderId="0" xfId="0" applyFont="1" applyAlignment="1">
      <alignment horizontal="right" vertical="center"/>
    </xf>
    <xf numFmtId="0" fontId="60" fillId="0" borderId="0" xfId="0" applyFont="1" applyBorder="1" applyAlignment="1">
      <alignment horizontal="right" vertical="center" wrapText="1"/>
    </xf>
    <xf numFmtId="0" fontId="60" fillId="0" borderId="0" xfId="0" applyFont="1" applyBorder="1" applyAlignment="1">
      <alignment vertical="center"/>
    </xf>
    <xf numFmtId="0" fontId="60" fillId="0" borderId="0" xfId="0" applyFont="1" applyBorder="1" applyAlignment="1">
      <alignment horizontal="center" vertical="center"/>
    </xf>
    <xf numFmtId="0" fontId="60" fillId="0" borderId="0" xfId="0" applyFont="1" applyBorder="1" applyAlignment="1">
      <alignment horizontal="right" vertical="center"/>
    </xf>
    <xf numFmtId="0" fontId="43" fillId="0" borderId="0" xfId="0" applyFont="1"/>
    <xf numFmtId="0" fontId="43" fillId="0" borderId="0" xfId="0" applyFont="1" applyBorder="1"/>
    <xf numFmtId="0" fontId="42" fillId="0" borderId="0" xfId="0" applyFont="1" applyBorder="1" applyAlignment="1">
      <alignment horizontal="center"/>
    </xf>
    <xf numFmtId="0" fontId="2" fillId="0" borderId="1" xfId="0" quotePrefix="1" applyFont="1" applyFill="1" applyBorder="1" applyAlignment="1">
      <alignment horizontal="left" wrapText="1"/>
    </xf>
    <xf numFmtId="166" fontId="0" fillId="0" borderId="0" xfId="0" applyNumberFormat="1"/>
    <xf numFmtId="0" fontId="42" fillId="0" borderId="1" xfId="0" quotePrefix="1" applyFont="1" applyBorder="1" applyAlignment="1">
      <alignment horizontal="left"/>
    </xf>
    <xf numFmtId="0" fontId="42" fillId="0" borderId="1" xfId="0" applyFont="1" applyBorder="1" applyAlignment="1">
      <alignment horizontal="right"/>
    </xf>
    <xf numFmtId="0" fontId="42" fillId="0" borderId="1" xfId="0" applyFont="1" applyBorder="1" applyAlignment="1">
      <alignment horizontal="center"/>
    </xf>
    <xf numFmtId="0" fontId="42" fillId="0" borderId="1" xfId="0" applyFont="1" applyBorder="1" applyAlignment="1">
      <alignment horizontal="right"/>
    </xf>
    <xf numFmtId="0" fontId="48" fillId="0" borderId="0" xfId="0" applyFont="1" applyAlignment="1">
      <alignment horizontal="left"/>
    </xf>
    <xf numFmtId="1" fontId="14" fillId="0" borderId="0" xfId="0" applyNumberFormat="1" applyFont="1"/>
    <xf numFmtId="2" fontId="70" fillId="0" borderId="4" xfId="6" applyNumberFormat="1" applyFont="1" applyFill="1" applyBorder="1" applyAlignment="1" applyProtection="1">
      <alignment horizontal="center"/>
      <protection locked="0"/>
    </xf>
    <xf numFmtId="2" fontId="70" fillId="0" borderId="5" xfId="6" applyNumberFormat="1" applyFont="1" applyFill="1" applyBorder="1" applyAlignment="1" applyProtection="1">
      <alignment horizontal="center"/>
      <protection locked="0"/>
    </xf>
    <xf numFmtId="0" fontId="43" fillId="0" borderId="0" xfId="0" applyFont="1" applyBorder="1"/>
    <xf numFmtId="174" fontId="42" fillId="0" borderId="0" xfId="0" applyNumberFormat="1" applyFont="1" applyFill="1" applyBorder="1"/>
    <xf numFmtId="166" fontId="48" fillId="0" borderId="0" xfId="0" applyNumberFormat="1" applyFont="1" applyFill="1" applyBorder="1"/>
    <xf numFmtId="166" fontId="74" fillId="0" borderId="0" xfId="0" applyNumberFormat="1" applyFont="1" applyBorder="1"/>
    <xf numFmtId="0" fontId="42" fillId="0" borderId="0" xfId="0" applyFont="1" applyFill="1" applyBorder="1" applyAlignment="1">
      <alignment horizontal="right"/>
    </xf>
    <xf numFmtId="2" fontId="70" fillId="0" borderId="10" xfId="6" applyNumberFormat="1" applyFont="1" applyFill="1" applyBorder="1" applyAlignment="1" applyProtection="1">
      <alignment horizontal="right"/>
      <protection locked="0"/>
    </xf>
    <xf numFmtId="0" fontId="3" fillId="0" borderId="0" xfId="0" applyFont="1" applyFill="1"/>
    <xf numFmtId="0" fontId="7" fillId="0" borderId="0" xfId="0" applyFont="1" applyFill="1" applyAlignment="1">
      <alignment horizontal="left"/>
    </xf>
    <xf numFmtId="2" fontId="1" fillId="0" borderId="0" xfId="0" applyNumberFormat="1" applyFont="1" applyFill="1"/>
    <xf numFmtId="166" fontId="1" fillId="0" borderId="0" xfId="0" applyNumberFormat="1" applyFont="1" applyFill="1"/>
    <xf numFmtId="0" fontId="4" fillId="0" borderId="0" xfId="0" applyFont="1" applyFill="1"/>
    <xf numFmtId="3" fontId="60" fillId="0" borderId="0" xfId="0" applyNumberFormat="1" applyFont="1" applyAlignment="1">
      <alignment horizontal="right" vertical="center" wrapText="1"/>
    </xf>
    <xf numFmtId="0" fontId="52" fillId="0" borderId="0" xfId="0" quotePrefix="1" applyFont="1" applyBorder="1" applyAlignment="1">
      <alignment horizontal="center"/>
    </xf>
    <xf numFmtId="1" fontId="7" fillId="0" borderId="0" xfId="0" applyNumberFormat="1" applyFont="1" applyFill="1"/>
    <xf numFmtId="3" fontId="60" fillId="0" borderId="0" xfId="0" applyNumberFormat="1" applyFont="1" applyBorder="1" applyAlignment="1">
      <alignment horizontal="right" vertical="center" wrapText="1"/>
    </xf>
    <xf numFmtId="0" fontId="43" fillId="0" borderId="1" xfId="0" quotePrefix="1" applyFont="1" applyBorder="1" applyAlignment="1">
      <alignment horizontal="right" wrapText="1"/>
    </xf>
    <xf numFmtId="0" fontId="42" fillId="0" borderId="1" xfId="0" applyFont="1" applyBorder="1" applyAlignment="1">
      <alignment horizontal="center"/>
    </xf>
    <xf numFmtId="0" fontId="42" fillId="0" borderId="1" xfId="0" applyFont="1" applyBorder="1" applyAlignment="1">
      <alignment horizontal="left"/>
    </xf>
    <xf numFmtId="0" fontId="43" fillId="0" borderId="14" xfId="0" applyFont="1" applyBorder="1"/>
    <xf numFmtId="0" fontId="43" fillId="0" borderId="0" xfId="0" applyFont="1"/>
    <xf numFmtId="0" fontId="43" fillId="0" borderId="0" xfId="0" applyFont="1" applyBorder="1"/>
    <xf numFmtId="0" fontId="1" fillId="0" borderId="0" xfId="0" quotePrefix="1" applyFont="1" applyFill="1" applyBorder="1" applyAlignment="1">
      <alignment horizontal="center"/>
    </xf>
    <xf numFmtId="0" fontId="1" fillId="0" borderId="0" xfId="0" applyFont="1" applyFill="1" applyBorder="1" applyAlignment="1">
      <alignment horizontal="center"/>
    </xf>
    <xf numFmtId="2" fontId="42" fillId="0" borderId="0" xfId="0" applyNumberFormat="1" applyFont="1" applyAlignment="1">
      <alignment horizontal="right"/>
    </xf>
    <xf numFmtId="2" fontId="42" fillId="0" borderId="0" xfId="0" applyNumberFormat="1" applyFont="1" applyBorder="1"/>
    <xf numFmtId="0" fontId="60" fillId="0" borderId="15" xfId="0" applyFont="1" applyBorder="1" applyAlignment="1">
      <alignment horizontal="right" vertical="center" wrapText="1"/>
    </xf>
    <xf numFmtId="0" fontId="60" fillId="0" borderId="15" xfId="0" applyFont="1" applyBorder="1" applyAlignment="1">
      <alignment horizontal="right" vertical="center"/>
    </xf>
    <xf numFmtId="0" fontId="43" fillId="0" borderId="14" xfId="0" applyFont="1" applyBorder="1" applyAlignment="1"/>
    <xf numFmtId="0" fontId="4" fillId="0" borderId="1" xfId="0" applyFont="1" applyFill="1" applyBorder="1"/>
    <xf numFmtId="166" fontId="4" fillId="0" borderId="1" xfId="0" applyNumberFormat="1" applyFont="1" applyFill="1" applyBorder="1"/>
    <xf numFmtId="2" fontId="4" fillId="0" borderId="1" xfId="0" applyNumberFormat="1" applyFont="1" applyFill="1" applyBorder="1"/>
    <xf numFmtId="166" fontId="52" fillId="0" borderId="1" xfId="0" applyNumberFormat="1" applyFont="1" applyBorder="1" applyAlignment="1">
      <alignment horizontal="right" vertical="center" wrapText="1"/>
    </xf>
    <xf numFmtId="0" fontId="16" fillId="0" borderId="3" xfId="0" applyFont="1" applyFill="1" applyBorder="1" applyAlignment="1">
      <alignment horizontal="right" wrapText="1"/>
    </xf>
    <xf numFmtId="0" fontId="16" fillId="0" borderId="1" xfId="0" applyFont="1" applyFill="1" applyBorder="1" applyAlignment="1">
      <alignment horizontal="right"/>
    </xf>
    <xf numFmtId="0" fontId="34" fillId="0" borderId="0" xfId="0" applyFont="1" applyFill="1" applyBorder="1" applyAlignment="1">
      <alignment horizontal="left" wrapText="1"/>
    </xf>
    <xf numFmtId="0" fontId="10" fillId="0" borderId="0" xfId="0" applyFont="1" applyFill="1" applyBorder="1" applyAlignment="1">
      <alignment wrapText="1"/>
    </xf>
    <xf numFmtId="0" fontId="35" fillId="0" borderId="0" xfId="0" applyFont="1" applyFill="1" applyBorder="1" applyAlignment="1">
      <alignment horizontal="center" wrapText="1"/>
    </xf>
    <xf numFmtId="0" fontId="10" fillId="0" borderId="0" xfId="0" applyFont="1" applyFill="1" applyBorder="1"/>
    <xf numFmtId="0" fontId="2" fillId="0" borderId="0" xfId="0" applyFont="1" applyFill="1" applyBorder="1" applyAlignment="1">
      <alignment horizontal="left" wrapText="1"/>
    </xf>
    <xf numFmtId="0" fontId="7" fillId="0" borderId="0" xfId="0" applyFont="1" applyFill="1" applyBorder="1" applyAlignment="1">
      <alignment horizontal="left" wrapText="1"/>
    </xf>
    <xf numFmtId="0" fontId="10" fillId="0" borderId="0" xfId="0" applyFont="1" applyFill="1" applyBorder="1" applyAlignment="1">
      <alignment horizontal="left" wrapText="1"/>
    </xf>
    <xf numFmtId="0" fontId="75" fillId="0" borderId="0" xfId="1" applyFont="1" applyFill="1" applyBorder="1" applyAlignment="1" applyProtection="1">
      <alignment horizontal="left" wrapText="1"/>
    </xf>
    <xf numFmtId="0" fontId="54" fillId="0" borderId="0" xfId="0" applyFont="1" applyFill="1" applyBorder="1"/>
    <xf numFmtId="0" fontId="39" fillId="0" borderId="0" xfId="1" applyFont="1" applyFill="1" applyBorder="1" applyAlignment="1" applyProtection="1"/>
    <xf numFmtId="0" fontId="76" fillId="0" borderId="0" xfId="0" applyFont="1" applyFill="1" applyBorder="1"/>
    <xf numFmtId="0" fontId="43" fillId="0" borderId="0" xfId="0" applyFont="1"/>
    <xf numFmtId="0" fontId="43" fillId="0" borderId="0" xfId="0" applyFont="1" applyBorder="1"/>
    <xf numFmtId="0" fontId="43" fillId="0" borderId="0" xfId="0" applyFont="1" applyBorder="1" applyAlignment="1">
      <alignment horizontal="right" wrapText="1"/>
    </xf>
    <xf numFmtId="0" fontId="43" fillId="0" borderId="1" xfId="0" applyFont="1" applyBorder="1" applyAlignment="1">
      <alignment horizontal="right"/>
    </xf>
    <xf numFmtId="0" fontId="43" fillId="0" borderId="1" xfId="0" applyFont="1" applyBorder="1" applyAlignment="1">
      <alignment horizontal="right" wrapText="1"/>
    </xf>
    <xf numFmtId="0" fontId="43" fillId="0" borderId="0" xfId="0" applyFont="1"/>
    <xf numFmtId="0" fontId="43" fillId="0" borderId="0" xfId="0" applyFont="1" applyBorder="1"/>
    <xf numFmtId="0" fontId="43" fillId="0" borderId="1" xfId="0" applyFont="1" applyBorder="1" applyAlignment="1">
      <alignment horizontal="right"/>
    </xf>
    <xf numFmtId="0" fontId="42" fillId="0" borderId="0" xfId="0" applyFont="1" applyBorder="1" applyAlignment="1">
      <alignment horizontal="right"/>
    </xf>
    <xf numFmtId="0" fontId="43" fillId="0" borderId="0" xfId="0" applyFont="1" applyBorder="1"/>
    <xf numFmtId="1" fontId="20" fillId="0" borderId="0" xfId="0" applyNumberFormat="1" applyFont="1" applyFill="1" applyBorder="1"/>
    <xf numFmtId="0" fontId="2" fillId="0" borderId="0" xfId="0" applyFont="1" applyFill="1" applyBorder="1" applyAlignment="1">
      <alignment horizontal="left" vertical="center" wrapText="1"/>
    </xf>
    <xf numFmtId="0" fontId="27" fillId="0" borderId="0" xfId="0" applyFont="1" applyFill="1" applyBorder="1" applyAlignment="1">
      <alignment wrapText="1"/>
    </xf>
    <xf numFmtId="0" fontId="10" fillId="0" borderId="0" xfId="0" applyFont="1" applyFill="1" applyBorder="1" applyAlignment="1">
      <alignment wrapText="1"/>
    </xf>
    <xf numFmtId="0" fontId="27" fillId="0" borderId="0" xfId="0" applyFont="1" applyFill="1" applyBorder="1" applyAlignment="1">
      <alignment horizontal="center" wrapText="1"/>
    </xf>
    <xf numFmtId="0" fontId="33" fillId="0" borderId="0" xfId="0" applyFont="1" applyFill="1" applyBorder="1" applyAlignment="1">
      <alignment horizontal="center" wrapText="1"/>
    </xf>
    <xf numFmtId="0" fontId="35" fillId="0" borderId="0" xfId="0" applyFont="1" applyFill="1" applyBorder="1" applyAlignment="1">
      <alignment horizontal="center" wrapText="1"/>
    </xf>
    <xf numFmtId="0" fontId="34" fillId="0" borderId="0" xfId="0" applyFont="1" applyFill="1" applyBorder="1" applyAlignment="1">
      <alignment horizontal="center" wrapText="1"/>
    </xf>
    <xf numFmtId="0" fontId="36" fillId="0" borderId="0" xfId="0" applyFont="1" applyFill="1" applyBorder="1" applyAlignment="1">
      <alignment vertical="center" wrapText="1"/>
    </xf>
    <xf numFmtId="0" fontId="10" fillId="0" borderId="0" xfId="0" applyFont="1" applyFill="1" applyBorder="1" applyAlignment="1">
      <alignment vertical="center" wrapText="1"/>
    </xf>
    <xf numFmtId="0" fontId="2" fillId="0" borderId="0" xfId="0" applyFont="1" applyFill="1" applyBorder="1" applyAlignment="1">
      <alignment horizontal="left" wrapText="1"/>
    </xf>
    <xf numFmtId="0" fontId="7" fillId="0" borderId="0" xfId="0" applyFont="1" applyFill="1" applyBorder="1" applyAlignment="1">
      <alignment horizontal="left" wrapText="1"/>
    </xf>
    <xf numFmtId="0" fontId="10" fillId="0" borderId="0" xfId="0" applyFont="1" applyFill="1" applyBorder="1" applyAlignment="1">
      <alignment horizontal="left" wrapText="1"/>
    </xf>
    <xf numFmtId="0" fontId="0" fillId="0" borderId="0" xfId="0" quotePrefix="1" applyAlignment="1">
      <alignment horizontal="left" vertical="center" wrapText="1"/>
    </xf>
    <xf numFmtId="0" fontId="0" fillId="0" borderId="0" xfId="0" applyAlignment="1">
      <alignment horizontal="left" vertical="center" wrapText="1"/>
    </xf>
    <xf numFmtId="0" fontId="77" fillId="0" borderId="0" xfId="0" applyFont="1" applyAlignment="1">
      <alignment horizontal="center" vertical="center" wrapText="1"/>
    </xf>
    <xf numFmtId="0" fontId="57" fillId="0" borderId="0" xfId="0" applyFont="1" applyAlignment="1">
      <alignment horizontal="center" vertical="center" wrapText="1"/>
    </xf>
    <xf numFmtId="0" fontId="42" fillId="0" borderId="1" xfId="0" quotePrefix="1" applyFont="1" applyBorder="1" applyAlignment="1">
      <alignment horizontal="left"/>
    </xf>
    <xf numFmtId="0" fontId="42" fillId="0" borderId="1" xfId="0" applyFont="1" applyBorder="1" applyAlignment="1">
      <alignment horizontal="left"/>
    </xf>
    <xf numFmtId="0" fontId="42" fillId="0" borderId="0" xfId="0" applyFont="1" applyBorder="1" applyAlignment="1">
      <alignment horizontal="center"/>
    </xf>
    <xf numFmtId="0" fontId="42" fillId="0" borderId="1" xfId="0" applyFont="1" applyBorder="1" applyAlignment="1">
      <alignment horizontal="center"/>
    </xf>
    <xf numFmtId="0" fontId="42" fillId="0" borderId="3" xfId="0" quotePrefix="1" applyFont="1" applyBorder="1" applyAlignment="1">
      <alignment horizontal="left"/>
    </xf>
    <xf numFmtId="0" fontId="42" fillId="0" borderId="0" xfId="0" quotePrefix="1" applyFont="1" applyAlignment="1">
      <alignment horizontal="left"/>
    </xf>
    <xf numFmtId="0" fontId="3" fillId="0" borderId="1" xfId="0" quotePrefix="1" applyFont="1" applyFill="1" applyBorder="1" applyAlignment="1">
      <alignment horizontal="left" wrapText="1"/>
    </xf>
    <xf numFmtId="0" fontId="3" fillId="0" borderId="1" xfId="0" applyFont="1" applyFill="1" applyBorder="1" applyAlignment="1">
      <alignment horizontal="left" wrapText="1"/>
    </xf>
    <xf numFmtId="0" fontId="45" fillId="0" borderId="0" xfId="0" quotePrefix="1" applyFont="1" applyFill="1" applyBorder="1" applyAlignment="1">
      <alignment horizontal="left" wrapText="1"/>
    </xf>
    <xf numFmtId="0" fontId="44" fillId="0" borderId="1" xfId="0" quotePrefix="1" applyFont="1" applyBorder="1" applyAlignment="1">
      <alignment horizontal="left" wrapText="1"/>
    </xf>
    <xf numFmtId="0" fontId="44" fillId="0" borderId="1" xfId="0" quotePrefix="1" applyFont="1" applyFill="1" applyBorder="1" applyAlignment="1">
      <alignment horizontal="left" wrapText="1"/>
    </xf>
    <xf numFmtId="0" fontId="44" fillId="0" borderId="1" xfId="0" applyFont="1" applyFill="1" applyBorder="1" applyAlignment="1">
      <alignment horizontal="left" wrapText="1"/>
    </xf>
    <xf numFmtId="0" fontId="44" fillId="0" borderId="0" xfId="0" applyFont="1" applyAlignment="1">
      <alignment horizontal="left" wrapText="1"/>
    </xf>
    <xf numFmtId="0" fontId="44" fillId="0" borderId="1" xfId="0" quotePrefix="1" applyFont="1" applyBorder="1" applyAlignment="1">
      <alignment horizontal="center" vertical="center"/>
    </xf>
    <xf numFmtId="0" fontId="52" fillId="0" borderId="1" xfId="0" quotePrefix="1" applyFont="1" applyBorder="1" applyAlignment="1">
      <alignment horizontal="center" vertical="center"/>
    </xf>
    <xf numFmtId="0" fontId="42" fillId="0" borderId="1" xfId="0" quotePrefix="1" applyFont="1" applyFill="1" applyBorder="1" applyAlignment="1">
      <alignment horizontal="center" wrapText="1"/>
    </xf>
    <xf numFmtId="0" fontId="42" fillId="0" borderId="2" xfId="0" applyFont="1" applyBorder="1" applyAlignment="1">
      <alignment horizontal="center"/>
    </xf>
    <xf numFmtId="0" fontId="42" fillId="0" borderId="1" xfId="0" quotePrefix="1" applyFont="1" applyBorder="1" applyAlignment="1">
      <alignment horizontal="center" wrapText="1"/>
    </xf>
    <xf numFmtId="0" fontId="51" fillId="0" borderId="1" xfId="0" applyFont="1" applyBorder="1" applyAlignment="1">
      <alignment horizontal="left"/>
    </xf>
    <xf numFmtId="0" fontId="44" fillId="0" borderId="1" xfId="0" quotePrefix="1" applyFont="1" applyBorder="1" applyAlignment="1">
      <alignment horizontal="center" wrapText="1"/>
    </xf>
    <xf numFmtId="0" fontId="42" fillId="0" borderId="0" xfId="0" applyFont="1" applyAlignment="1">
      <alignment horizontal="center"/>
    </xf>
    <xf numFmtId="0" fontId="1" fillId="0" borderId="1" xfId="0" quotePrefix="1" applyFont="1" applyFill="1" applyBorder="1" applyAlignment="1">
      <alignment horizontal="left"/>
    </xf>
    <xf numFmtId="0" fontId="1" fillId="0" borderId="0" xfId="0" quotePrefix="1" applyFont="1" applyFill="1" applyAlignment="1">
      <alignment horizontal="left" wrapText="1"/>
    </xf>
    <xf numFmtId="0" fontId="44" fillId="0" borderId="1" xfId="0" quotePrefix="1" applyFont="1" applyBorder="1" applyAlignment="1">
      <alignment horizontal="left" vertical="center"/>
    </xf>
    <xf numFmtId="0" fontId="2" fillId="0" borderId="0" xfId="0" quotePrefix="1" applyFont="1" applyFill="1" applyAlignment="1">
      <alignment horizontal="left" wrapText="1"/>
    </xf>
    <xf numFmtId="0" fontId="2" fillId="0" borderId="1" xfId="0" quotePrefix="1" applyFont="1" applyBorder="1" applyAlignment="1">
      <alignment horizontal="center" wrapText="1"/>
    </xf>
    <xf numFmtId="0" fontId="52" fillId="0" borderId="1" xfId="0" quotePrefix="1" applyFont="1" applyBorder="1" applyAlignment="1">
      <alignment horizontal="left" vertical="center" wrapText="1"/>
    </xf>
    <xf numFmtId="0" fontId="52" fillId="0" borderId="1" xfId="0" quotePrefix="1" applyFont="1" applyBorder="1" applyAlignment="1">
      <alignment horizontal="center" vertical="center" wrapText="1"/>
    </xf>
    <xf numFmtId="0" fontId="44" fillId="0" borderId="0" xfId="0" quotePrefix="1" applyFont="1" applyAlignment="1">
      <alignment horizontal="left" vertical="top" wrapText="1"/>
    </xf>
    <xf numFmtId="0" fontId="16" fillId="0" borderId="1" xfId="0" quotePrefix="1" applyFont="1" applyFill="1" applyBorder="1" applyAlignment="1">
      <alignment horizontal="left" wrapText="1"/>
    </xf>
    <xf numFmtId="0" fontId="43" fillId="0" borderId="3" xfId="0" quotePrefix="1" applyFont="1" applyBorder="1" applyAlignment="1">
      <alignment horizontal="left"/>
    </xf>
    <xf numFmtId="0" fontId="65" fillId="0" borderId="2" xfId="0" quotePrefix="1" applyFont="1" applyBorder="1" applyAlignment="1">
      <alignment horizontal="left" wrapText="1"/>
    </xf>
    <xf numFmtId="0" fontId="43" fillId="0" borderId="1" xfId="0" quotePrefix="1" applyFont="1" applyBorder="1" applyAlignment="1">
      <alignment horizontal="left" wrapText="1"/>
    </xf>
    <xf numFmtId="0" fontId="2" fillId="0" borderId="1" xfId="0" quotePrefix="1" applyFont="1" applyFill="1" applyBorder="1" applyAlignment="1">
      <alignment horizontal="left" wrapText="1"/>
    </xf>
    <xf numFmtId="0" fontId="1" fillId="0" borderId="1" xfId="0" quotePrefix="1" applyFont="1" applyFill="1" applyBorder="1" applyAlignment="1">
      <alignment horizontal="center"/>
    </xf>
    <xf numFmtId="0" fontId="1" fillId="0" borderId="1" xfId="0" applyFont="1" applyFill="1" applyBorder="1" applyAlignment="1">
      <alignment horizontal="center"/>
    </xf>
    <xf numFmtId="1" fontId="1" fillId="0" borderId="16" xfId="2" applyNumberFormat="1" applyFont="1" applyFill="1" applyBorder="1" applyAlignment="1" applyProtection="1">
      <alignment horizontal="center" vertical="center"/>
      <protection locked="0"/>
    </xf>
    <xf numFmtId="1" fontId="1" fillId="0" borderId="17" xfId="2" applyNumberFormat="1" applyFont="1" applyFill="1" applyBorder="1" applyAlignment="1" applyProtection="1">
      <alignment horizontal="center" vertical="center"/>
      <protection locked="0"/>
    </xf>
    <xf numFmtId="1" fontId="1" fillId="0" borderId="4" xfId="2" applyNumberFormat="1" applyFont="1" applyFill="1" applyBorder="1" applyAlignment="1" applyProtection="1">
      <alignment horizontal="center"/>
      <protection locked="0"/>
    </xf>
    <xf numFmtId="1" fontId="1" fillId="0" borderId="5" xfId="2" applyNumberFormat="1" applyFont="1" applyFill="1" applyBorder="1" applyAlignment="1" applyProtection="1">
      <alignment horizontal="center"/>
      <protection locked="0"/>
    </xf>
    <xf numFmtId="0" fontId="1" fillId="0" borderId="1" xfId="0" applyFont="1" applyFill="1" applyBorder="1" applyAlignment="1">
      <alignment horizontal="left"/>
    </xf>
    <xf numFmtId="0" fontId="7" fillId="0" borderId="0" xfId="0" applyFont="1" applyFill="1" applyAlignment="1">
      <alignment horizontal="left"/>
    </xf>
    <xf numFmtId="0" fontId="27" fillId="0" borderId="0" xfId="0" applyFont="1" applyFill="1" applyAlignment="1">
      <alignment horizontal="center"/>
    </xf>
    <xf numFmtId="0" fontId="43" fillId="0" borderId="0" xfId="0" quotePrefix="1" applyFont="1" applyBorder="1" applyAlignment="1">
      <alignment horizontal="left" vertical="center" wrapText="1"/>
    </xf>
    <xf numFmtId="0" fontId="42" fillId="0" borderId="1" xfId="0" applyFont="1" applyBorder="1" applyAlignment="1">
      <alignment horizontal="center" wrapText="1"/>
    </xf>
    <xf numFmtId="0" fontId="42" fillId="0" borderId="2" xfId="0" applyFont="1" applyBorder="1" applyAlignment="1">
      <alignment horizontal="left"/>
    </xf>
    <xf numFmtId="0" fontId="43" fillId="0" borderId="1" xfId="0" applyFont="1" applyBorder="1" applyAlignment="1">
      <alignment horizontal="center" wrapText="1"/>
    </xf>
    <xf numFmtId="0" fontId="43" fillId="0" borderId="2" xfId="0" quotePrefix="1" applyFont="1" applyBorder="1" applyAlignment="1">
      <alignment horizontal="center" wrapText="1"/>
    </xf>
    <xf numFmtId="0" fontId="43" fillId="0" borderId="0" xfId="0" quotePrefix="1" applyFont="1" applyBorder="1" applyAlignment="1">
      <alignment horizontal="center" wrapText="1"/>
    </xf>
    <xf numFmtId="0" fontId="43" fillId="0" borderId="0" xfId="0" applyFont="1" applyBorder="1" applyAlignment="1">
      <alignment horizontal="center" wrapText="1"/>
    </xf>
    <xf numFmtId="0" fontId="43" fillId="0" borderId="2" xfId="0" quotePrefix="1" applyFont="1" applyBorder="1" applyAlignment="1">
      <alignment horizontal="center" vertical="center" wrapText="1"/>
    </xf>
    <xf numFmtId="0" fontId="43" fillId="0" borderId="2" xfId="0" applyFont="1" applyBorder="1" applyAlignment="1">
      <alignment horizontal="center" vertical="center" wrapText="1"/>
    </xf>
    <xf numFmtId="0" fontId="43" fillId="0" borderId="1" xfId="0" applyFont="1" applyBorder="1" applyAlignment="1">
      <alignment horizontal="center"/>
    </xf>
    <xf numFmtId="0" fontId="43" fillId="0" borderId="2" xfId="0" applyFont="1" applyBorder="1" applyAlignment="1">
      <alignment horizontal="center"/>
    </xf>
    <xf numFmtId="0" fontId="43" fillId="0" borderId="0" xfId="0" applyFont="1" applyBorder="1" applyAlignment="1">
      <alignment horizontal="right" wrapText="1"/>
    </xf>
    <xf numFmtId="0" fontId="52" fillId="0" borderId="1" xfId="0" quotePrefix="1" applyFont="1" applyBorder="1" applyAlignment="1">
      <alignment horizontal="left"/>
    </xf>
    <xf numFmtId="0" fontId="52" fillId="0" borderId="1" xfId="0" applyFont="1" applyBorder="1" applyAlignment="1">
      <alignment horizontal="left"/>
    </xf>
    <xf numFmtId="0" fontId="52" fillId="0" borderId="3" xfId="0" applyFont="1" applyBorder="1" applyAlignment="1">
      <alignment horizontal="left" wrapText="1"/>
    </xf>
    <xf numFmtId="0" fontId="52" fillId="0" borderId="0" xfId="0" applyFont="1" applyAlignment="1">
      <alignment horizontal="left" wrapText="1"/>
    </xf>
    <xf numFmtId="0" fontId="42" fillId="0" borderId="1" xfId="0" quotePrefix="1" applyFont="1" applyBorder="1" applyAlignment="1">
      <alignment horizontal="left" vertical="center"/>
    </xf>
    <xf numFmtId="0" fontId="42" fillId="0" borderId="1" xfId="0" applyFont="1" applyBorder="1" applyAlignment="1">
      <alignment horizontal="left" vertical="center"/>
    </xf>
    <xf numFmtId="0" fontId="43" fillId="0" borderId="0" xfId="0" quotePrefix="1" applyFont="1" applyBorder="1" applyAlignment="1">
      <alignment horizontal="left" vertical="center"/>
    </xf>
    <xf numFmtId="0" fontId="72" fillId="0" borderId="0" xfId="0" applyFont="1" applyBorder="1" applyAlignment="1">
      <alignment horizontal="left" vertical="center" wrapText="1"/>
    </xf>
    <xf numFmtId="0" fontId="52" fillId="0" borderId="1" xfId="0" applyFont="1" applyBorder="1" applyAlignment="1">
      <alignment horizontal="left" vertical="center" wrapText="1"/>
    </xf>
    <xf numFmtId="0" fontId="46" fillId="0" borderId="1" xfId="0" applyFont="1" applyBorder="1" applyAlignment="1">
      <alignment horizontal="center" vertical="center" wrapText="1"/>
    </xf>
    <xf numFmtId="0" fontId="44" fillId="0" borderId="3" xfId="0" applyFont="1" applyBorder="1" applyAlignment="1">
      <alignment horizontal="left" vertical="center" wrapText="1"/>
    </xf>
    <xf numFmtId="0" fontId="52" fillId="0" borderId="2" xfId="0" quotePrefix="1" applyFont="1" applyBorder="1" applyAlignment="1">
      <alignment horizontal="left" vertical="center" wrapText="1"/>
    </xf>
    <xf numFmtId="0" fontId="42" fillId="0" borderId="1" xfId="0" quotePrefix="1" applyFont="1" applyBorder="1" applyAlignment="1">
      <alignment horizontal="center" vertical="center" wrapText="1"/>
    </xf>
    <xf numFmtId="0" fontId="42" fillId="0" borderId="1" xfId="0" applyFont="1" applyBorder="1" applyAlignment="1">
      <alignment horizontal="center" vertical="center" wrapText="1"/>
    </xf>
    <xf numFmtId="0" fontId="42" fillId="0" borderId="3" xfId="0" applyFont="1" applyBorder="1" applyAlignment="1">
      <alignment vertical="center" wrapText="1"/>
    </xf>
    <xf numFmtId="0" fontId="42" fillId="0" borderId="1" xfId="0" applyFont="1" applyBorder="1" applyAlignment="1">
      <alignment vertical="center" wrapText="1"/>
    </xf>
    <xf numFmtId="0" fontId="42" fillId="0" borderId="3" xfId="0" applyFont="1" applyBorder="1" applyAlignment="1">
      <alignment horizontal="right" vertical="center" wrapText="1"/>
    </xf>
    <xf numFmtId="0" fontId="42" fillId="0" borderId="1" xfId="0" applyFont="1" applyBorder="1" applyAlignment="1">
      <alignment horizontal="right" vertical="center" wrapText="1"/>
    </xf>
    <xf numFmtId="0" fontId="42" fillId="0" borderId="3" xfId="0" quotePrefix="1" applyFont="1" applyBorder="1" applyAlignment="1">
      <alignment horizontal="right" vertical="center" wrapText="1"/>
    </xf>
    <xf numFmtId="0" fontId="42" fillId="0" borderId="1" xfId="0" quotePrefix="1" applyFont="1" applyBorder="1" applyAlignment="1">
      <alignment horizontal="center" vertical="center"/>
    </xf>
    <xf numFmtId="0" fontId="42" fillId="0" borderId="1" xfId="0" applyFont="1" applyBorder="1" applyAlignment="1">
      <alignment horizontal="center" vertical="center"/>
    </xf>
    <xf numFmtId="0" fontId="26" fillId="0" borderId="0" xfId="0" quotePrefix="1" applyFont="1" applyBorder="1" applyAlignment="1">
      <alignment horizontal="left" vertical="center" wrapText="1"/>
    </xf>
    <xf numFmtId="0" fontId="26" fillId="0" borderId="0" xfId="0" applyFont="1" applyBorder="1" applyAlignment="1">
      <alignment horizontal="left" vertical="center" wrapText="1"/>
    </xf>
    <xf numFmtId="0" fontId="52" fillId="0" borderId="1" xfId="0" applyFont="1" applyBorder="1" applyAlignment="1">
      <alignment horizontal="center" vertical="center"/>
    </xf>
    <xf numFmtId="0" fontId="7" fillId="0" borderId="0" xfId="0" quotePrefix="1"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Fill="1" applyBorder="1" applyAlignment="1">
      <alignment horizontal="right"/>
    </xf>
    <xf numFmtId="0" fontId="7" fillId="0" borderId="1" xfId="0" applyFont="1" applyFill="1" applyBorder="1" applyAlignment="1">
      <alignment horizontal="right"/>
    </xf>
    <xf numFmtId="0" fontId="7" fillId="0" borderId="3" xfId="0" quotePrefix="1" applyFont="1" applyFill="1" applyBorder="1" applyAlignment="1">
      <alignment horizontal="right" wrapText="1"/>
    </xf>
    <xf numFmtId="0" fontId="7" fillId="0" borderId="1" xfId="0" quotePrefix="1" applyFont="1" applyFill="1" applyBorder="1" applyAlignment="1">
      <alignment horizontal="right"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16" fillId="0" borderId="0" xfId="0" applyFont="1" applyFill="1" applyBorder="1" applyAlignment="1">
      <alignment horizontal="center"/>
    </xf>
    <xf numFmtId="0" fontId="16" fillId="0" borderId="1" xfId="0" quotePrefix="1" applyFont="1" applyFill="1" applyBorder="1" applyAlignment="1">
      <alignment horizontal="center" wrapText="1"/>
    </xf>
    <xf numFmtId="0" fontId="16" fillId="0" borderId="1" xfId="0" applyFont="1" applyFill="1" applyBorder="1" applyAlignment="1">
      <alignment horizontal="center" wrapText="1"/>
    </xf>
    <xf numFmtId="0" fontId="16" fillId="0" borderId="0" xfId="0" applyFont="1" applyFill="1" applyBorder="1" applyAlignment="1">
      <alignment horizontal="center" wrapText="1"/>
    </xf>
    <xf numFmtId="0" fontId="7" fillId="0" borderId="1" xfId="0" quotePrefix="1" applyFont="1" applyBorder="1" applyAlignment="1">
      <alignment horizontal="center" vertical="center" wrapText="1"/>
    </xf>
    <xf numFmtId="0" fontId="3" fillId="0" borderId="0" xfId="0" quotePrefix="1" applyFont="1" applyFill="1" applyAlignment="1">
      <alignment horizontal="left" vertical="top" wrapText="1"/>
    </xf>
    <xf numFmtId="0" fontId="42" fillId="0" borderId="1" xfId="0" quotePrefix="1" applyFont="1" applyBorder="1" applyAlignment="1">
      <alignment horizontal="left" wrapText="1"/>
    </xf>
    <xf numFmtId="0" fontId="51" fillId="0" borderId="2" xfId="0" applyFont="1" applyBorder="1" applyAlignment="1">
      <alignment horizontal="left"/>
    </xf>
    <xf numFmtId="0" fontId="42" fillId="0" borderId="2" xfId="0" quotePrefix="1" applyFont="1" applyBorder="1" applyAlignment="1">
      <alignment horizontal="center" wrapText="1"/>
    </xf>
    <xf numFmtId="0" fontId="42" fillId="0" borderId="2" xfId="0" applyFont="1" applyBorder="1" applyAlignment="1">
      <alignment horizontal="center" wrapText="1"/>
    </xf>
    <xf numFmtId="0" fontId="51" fillId="0" borderId="2" xfId="0" quotePrefix="1" applyFont="1" applyBorder="1" applyAlignment="1">
      <alignment horizontal="left"/>
    </xf>
    <xf numFmtId="0" fontId="43" fillId="0" borderId="1" xfId="0" applyFont="1" applyBorder="1" applyAlignment="1">
      <alignment horizontal="left" wrapText="1"/>
    </xf>
    <xf numFmtId="0" fontId="62" fillId="0" borderId="3" xfId="0" applyFont="1" applyBorder="1" applyAlignment="1">
      <alignment horizontal="center"/>
    </xf>
    <xf numFmtId="0" fontId="62" fillId="0" borderId="1" xfId="0" applyFont="1" applyBorder="1" applyAlignment="1">
      <alignment horizontal="center"/>
    </xf>
    <xf numFmtId="0" fontId="62" fillId="0" borderId="2" xfId="0" applyFont="1" applyBorder="1" applyAlignment="1">
      <alignment horizontal="center" wrapText="1"/>
    </xf>
    <xf numFmtId="0" fontId="62" fillId="0" borderId="1" xfId="0" applyFont="1" applyBorder="1" applyAlignment="1">
      <alignment horizontal="center" wrapText="1"/>
    </xf>
    <xf numFmtId="0" fontId="65" fillId="0" borderId="2" xfId="0" applyFont="1" applyBorder="1" applyAlignment="1">
      <alignment horizontal="left"/>
    </xf>
    <xf numFmtId="0" fontId="48" fillId="0" borderId="2" xfId="0" applyFont="1" applyBorder="1" applyAlignment="1">
      <alignment horizontal="center"/>
    </xf>
    <xf numFmtId="0" fontId="52" fillId="0" borderId="1" xfId="0" quotePrefix="1" applyFont="1" applyBorder="1" applyAlignment="1">
      <alignment horizontal="center"/>
    </xf>
    <xf numFmtId="0" fontId="52" fillId="0" borderId="1" xfId="0" applyFont="1" applyBorder="1" applyAlignment="1">
      <alignment horizontal="center"/>
    </xf>
    <xf numFmtId="0" fontId="43" fillId="0" borderId="3" xfId="0" quotePrefix="1" applyFont="1" applyBorder="1" applyAlignment="1">
      <alignment horizontal="right"/>
    </xf>
    <xf numFmtId="0" fontId="43" fillId="0" borderId="1" xfId="0" applyFont="1" applyBorder="1" applyAlignment="1">
      <alignment horizontal="right"/>
    </xf>
    <xf numFmtId="0" fontId="43" fillId="0" borderId="3" xfId="0" quotePrefix="1" applyFont="1" applyBorder="1" applyAlignment="1">
      <alignment horizontal="right" wrapText="1"/>
    </xf>
    <xf numFmtId="0" fontId="43" fillId="0" borderId="1" xfId="0" quotePrefix="1" applyFont="1" applyBorder="1" applyAlignment="1">
      <alignment horizontal="right" wrapText="1"/>
    </xf>
    <xf numFmtId="0" fontId="43" fillId="0" borderId="3" xfId="0" applyFont="1" applyBorder="1" applyAlignment="1">
      <alignment horizontal="right" wrapText="1"/>
    </xf>
    <xf numFmtId="0" fontId="43" fillId="0" borderId="1" xfId="0" applyFont="1" applyBorder="1" applyAlignment="1">
      <alignment horizontal="right" wrapText="1"/>
    </xf>
    <xf numFmtId="0" fontId="43" fillId="0" borderId="2" xfId="0" quotePrefix="1" applyFont="1" applyFill="1" applyBorder="1" applyAlignment="1">
      <alignment horizontal="left" wrapText="1"/>
    </xf>
    <xf numFmtId="0" fontId="43" fillId="0" borderId="2" xfId="0" applyFont="1" applyFill="1" applyBorder="1" applyAlignment="1">
      <alignment horizontal="left" wrapText="1"/>
    </xf>
    <xf numFmtId="0" fontId="43" fillId="0" borderId="3" xfId="0" applyFont="1" applyFill="1" applyBorder="1" applyAlignment="1">
      <alignment horizontal="left" wrapText="1"/>
    </xf>
    <xf numFmtId="0" fontId="43" fillId="0" borderId="3" xfId="0" applyFont="1" applyFill="1" applyBorder="1" applyAlignment="1">
      <alignment horizontal="right" wrapText="1"/>
    </xf>
    <xf numFmtId="0" fontId="43" fillId="0" borderId="1" xfId="0" applyFont="1" applyFill="1" applyBorder="1" applyAlignment="1">
      <alignment horizontal="right" wrapText="1"/>
    </xf>
    <xf numFmtId="0" fontId="52" fillId="0" borderId="1" xfId="0" quotePrefix="1" applyFont="1" applyBorder="1" applyAlignment="1">
      <alignment horizontal="left" wrapText="1"/>
    </xf>
    <xf numFmtId="0" fontId="52" fillId="0" borderId="1" xfId="0" applyFont="1" applyBorder="1" applyAlignment="1">
      <alignment horizontal="left" wrapText="1"/>
    </xf>
    <xf numFmtId="0" fontId="42" fillId="0" borderId="1" xfId="0" quotePrefix="1" applyFont="1" applyBorder="1" applyAlignment="1">
      <alignment horizontal="right" wrapText="1"/>
    </xf>
    <xf numFmtId="0" fontId="42" fillId="0" borderId="0" xfId="0" applyFont="1" applyBorder="1" applyAlignment="1">
      <alignment horizontal="right"/>
    </xf>
    <xf numFmtId="0" fontId="42" fillId="0" borderId="1" xfId="0" applyFont="1" applyBorder="1" applyAlignment="1">
      <alignment horizontal="right"/>
    </xf>
    <xf numFmtId="0" fontId="42" fillId="0" borderId="0" xfId="0" quotePrefix="1" applyFont="1" applyBorder="1" applyAlignment="1">
      <alignment horizontal="right" wrapText="1"/>
    </xf>
    <xf numFmtId="0" fontId="52" fillId="0" borderId="2" xfId="0" quotePrefix="1" applyFont="1" applyBorder="1" applyAlignment="1">
      <alignment horizontal="left" wrapText="1"/>
    </xf>
    <xf numFmtId="0" fontId="42" fillId="0" borderId="2" xfId="0" quotePrefix="1" applyFont="1" applyBorder="1" applyAlignment="1">
      <alignment horizontal="center"/>
    </xf>
    <xf numFmtId="0" fontId="5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61" fillId="0" borderId="0" xfId="0" applyFont="1" applyAlignment="1">
      <alignment horizontal="left" vertical="center" wrapText="1"/>
    </xf>
    <xf numFmtId="8" fontId="60" fillId="0" borderId="13" xfId="0" applyNumberFormat="1" applyFont="1" applyBorder="1" applyAlignment="1">
      <alignment horizontal="right" vertical="center"/>
    </xf>
    <xf numFmtId="0" fontId="78" fillId="0" borderId="12" xfId="0" applyFont="1" applyBorder="1" applyAlignment="1">
      <alignment vertical="center"/>
    </xf>
    <xf numFmtId="0" fontId="43" fillId="0" borderId="12" xfId="0" applyFont="1" applyBorder="1"/>
    <xf numFmtId="0" fontId="60" fillId="0" borderId="0" xfId="0" applyFont="1" applyAlignment="1">
      <alignment horizontal="right" vertical="center"/>
    </xf>
    <xf numFmtId="0" fontId="60" fillId="0" borderId="13" xfId="0" applyFont="1" applyBorder="1" applyAlignment="1">
      <alignment horizontal="center" vertical="center"/>
    </xf>
    <xf numFmtId="0" fontId="60" fillId="0" borderId="14" xfId="0" applyFont="1" applyBorder="1" applyAlignment="1">
      <alignment horizontal="right" vertical="center"/>
    </xf>
    <xf numFmtId="0" fontId="60" fillId="0" borderId="12" xfId="0" applyFont="1" applyBorder="1" applyAlignment="1">
      <alignment horizontal="right" vertical="center"/>
    </xf>
    <xf numFmtId="0" fontId="60" fillId="0" borderId="0" xfId="0" applyFont="1" applyAlignment="1">
      <alignment horizontal="right" vertical="top" wrapText="1"/>
    </xf>
    <xf numFmtId="0" fontId="60" fillId="0" borderId="14" xfId="0" applyFont="1" applyBorder="1" applyAlignment="1">
      <alignment horizontal="right" vertical="center" wrapText="1"/>
    </xf>
    <xf numFmtId="6" fontId="60" fillId="0" borderId="13" xfId="0" applyNumberFormat="1" applyFont="1" applyBorder="1" applyAlignment="1">
      <alignment horizontal="right" vertical="center"/>
    </xf>
    <xf numFmtId="0" fontId="60" fillId="0" borderId="13" xfId="0" applyFont="1" applyBorder="1" applyAlignment="1">
      <alignment horizontal="right" vertical="center"/>
    </xf>
    <xf numFmtId="0" fontId="60" fillId="0" borderId="12" xfId="0" applyFont="1" applyBorder="1" applyAlignment="1">
      <alignment horizontal="center" vertical="center"/>
    </xf>
    <xf numFmtId="0" fontId="43" fillId="0" borderId="0" xfId="0" applyFont="1"/>
    <xf numFmtId="0" fontId="60" fillId="0" borderId="12" xfId="0" applyFont="1" applyBorder="1" applyAlignment="1">
      <alignment horizontal="right" vertical="center" wrapText="1"/>
    </xf>
    <xf numFmtId="0" fontId="60" fillId="0" borderId="0" xfId="0" applyFont="1" applyAlignment="1">
      <alignment horizontal="right" vertical="center" wrapText="1"/>
    </xf>
    <xf numFmtId="0" fontId="60" fillId="0" borderId="0" xfId="0" applyFont="1" applyBorder="1" applyAlignment="1">
      <alignment horizontal="center" vertical="center"/>
    </xf>
    <xf numFmtId="0" fontId="43" fillId="0" borderId="14" xfId="0" applyFont="1" applyBorder="1"/>
    <xf numFmtId="0" fontId="43" fillId="0" borderId="0" xfId="0" applyFont="1" applyBorder="1"/>
  </cellXfs>
  <cellStyles count="7">
    <cellStyle name="Hyperlink" xfId="1" builtinId="8"/>
    <cellStyle name="Normal" xfId="0" builtinId="0"/>
    <cellStyle name="Normal 2" xfId="2"/>
    <cellStyle name="Normal 3" xfId="3"/>
    <cellStyle name="Normal 4" xfId="4"/>
    <cellStyle name="Normal 4 2"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m.anderson@adelaide.edu.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delaide.edu.au/wine-econ/databas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australiasfirstfamiliesofwine.com.au/"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australiasfirstfamiliesofwine.com.au/"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D30" sqref="D30"/>
    </sheetView>
  </sheetViews>
  <sheetFormatPr defaultRowHeight="15" x14ac:dyDescent="0.25"/>
  <sheetData>
    <row r="1" spans="1:9" ht="15.75" x14ac:dyDescent="0.25">
      <c r="A1" s="680" t="s">
        <v>1072</v>
      </c>
      <c r="B1" s="680"/>
      <c r="C1" s="680"/>
      <c r="D1" s="680"/>
      <c r="E1" s="680"/>
      <c r="F1" s="681"/>
      <c r="G1" s="681"/>
      <c r="H1" s="681"/>
      <c r="I1" s="681"/>
    </row>
    <row r="2" spans="1:9" ht="18.75" x14ac:dyDescent="0.3">
      <c r="A2" s="655"/>
      <c r="B2" s="655"/>
      <c r="C2" s="655"/>
      <c r="D2" s="655"/>
      <c r="E2" s="655"/>
      <c r="F2" s="656"/>
      <c r="G2" s="656"/>
      <c r="H2" s="656"/>
      <c r="I2" s="656"/>
    </row>
    <row r="3" spans="1:9" ht="18.75" x14ac:dyDescent="0.3">
      <c r="A3" s="682" t="s">
        <v>1073</v>
      </c>
      <c r="B3" s="682"/>
      <c r="C3" s="682"/>
      <c r="D3" s="682"/>
      <c r="E3" s="682"/>
      <c r="F3" s="679"/>
      <c r="G3" s="679"/>
      <c r="H3" s="679"/>
      <c r="I3" s="679"/>
    </row>
    <row r="4" spans="1:9" ht="18.75" x14ac:dyDescent="0.3">
      <c r="A4" s="682" t="s">
        <v>1074</v>
      </c>
      <c r="B4" s="682"/>
      <c r="C4" s="682"/>
      <c r="D4" s="682"/>
      <c r="E4" s="682"/>
      <c r="F4" s="679"/>
      <c r="G4" s="679"/>
      <c r="H4" s="679"/>
      <c r="I4" s="679"/>
    </row>
    <row r="5" spans="1:9" ht="26.45" customHeight="1" x14ac:dyDescent="0.3">
      <c r="A5" s="683" t="s">
        <v>1075</v>
      </c>
      <c r="B5" s="683"/>
      <c r="C5" s="657"/>
      <c r="D5" s="657"/>
      <c r="E5" s="657"/>
      <c r="F5" s="656"/>
      <c r="G5" s="656"/>
      <c r="H5" s="656"/>
      <c r="I5" s="656"/>
    </row>
    <row r="6" spans="1:9" x14ac:dyDescent="0.25">
      <c r="A6" s="684" t="s">
        <v>1076</v>
      </c>
      <c r="B6" s="684"/>
      <c r="C6" s="684"/>
      <c r="D6" s="684"/>
      <c r="E6" s="684"/>
      <c r="F6" s="685"/>
      <c r="G6" s="685"/>
      <c r="H6" s="685"/>
      <c r="I6" s="685"/>
    </row>
    <row r="7" spans="1:9" ht="28.9" customHeight="1" x14ac:dyDescent="0.25">
      <c r="A7" s="685"/>
      <c r="B7" s="685"/>
      <c r="C7" s="685"/>
      <c r="D7" s="685"/>
      <c r="E7" s="685"/>
      <c r="F7" s="685"/>
      <c r="G7" s="685"/>
      <c r="H7" s="685"/>
      <c r="I7" s="685"/>
    </row>
    <row r="8" spans="1:9" x14ac:dyDescent="0.25">
      <c r="A8" s="658"/>
      <c r="B8" s="656"/>
      <c r="C8" s="656"/>
      <c r="D8" s="656"/>
      <c r="E8" s="656"/>
      <c r="F8" s="656"/>
      <c r="G8" s="656"/>
      <c r="H8" s="656"/>
      <c r="I8" s="656"/>
    </row>
    <row r="9" spans="1:9" x14ac:dyDescent="0.25">
      <c r="A9" s="658"/>
      <c r="B9" s="658"/>
      <c r="C9" s="658"/>
      <c r="D9" s="658"/>
      <c r="E9" s="658"/>
      <c r="F9" s="658"/>
      <c r="G9" s="658"/>
      <c r="H9" s="658"/>
      <c r="I9" s="658"/>
    </row>
    <row r="10" spans="1:9" ht="29.45" customHeight="1" x14ac:dyDescent="0.25">
      <c r="A10" s="686" t="s">
        <v>1077</v>
      </c>
      <c r="B10" s="687"/>
      <c r="C10" s="688"/>
      <c r="D10" s="688"/>
      <c r="E10" s="688"/>
      <c r="F10" s="688"/>
      <c r="G10" s="688"/>
      <c r="H10" s="688"/>
      <c r="I10" s="688"/>
    </row>
    <row r="11" spans="1:9" ht="15.75" x14ac:dyDescent="0.25">
      <c r="A11" s="659"/>
      <c r="B11" s="660"/>
      <c r="C11" s="661"/>
      <c r="D11" s="661"/>
      <c r="E11" s="661"/>
      <c r="F11" s="661"/>
      <c r="G11" s="661"/>
      <c r="H11" s="661"/>
      <c r="I11" s="661"/>
    </row>
    <row r="12" spans="1:9" ht="15.75" x14ac:dyDescent="0.25">
      <c r="A12" s="662"/>
      <c r="B12" s="660"/>
      <c r="C12" s="661"/>
      <c r="D12" s="661"/>
      <c r="E12" s="661"/>
      <c r="F12" s="661"/>
      <c r="G12" s="661"/>
      <c r="H12" s="661"/>
      <c r="I12" s="661"/>
    </row>
    <row r="13" spans="1:9" x14ac:dyDescent="0.25">
      <c r="A13" s="677" t="s">
        <v>1078</v>
      </c>
      <c r="B13" s="677"/>
      <c r="C13" s="677"/>
      <c r="D13" s="677"/>
      <c r="E13" s="677"/>
      <c r="F13" s="677"/>
      <c r="G13" s="677"/>
      <c r="H13" s="677"/>
      <c r="I13" s="677"/>
    </row>
    <row r="14" spans="1:9" x14ac:dyDescent="0.25">
      <c r="A14" s="677"/>
      <c r="B14" s="677"/>
      <c r="C14" s="677"/>
      <c r="D14" s="677"/>
      <c r="E14" s="677"/>
      <c r="F14" s="677"/>
      <c r="G14" s="677"/>
      <c r="H14" s="677"/>
      <c r="I14" s="677"/>
    </row>
    <row r="15" spans="1:9" x14ac:dyDescent="0.25">
      <c r="A15" s="659"/>
      <c r="B15" s="659"/>
      <c r="C15" s="659"/>
      <c r="D15" s="659"/>
      <c r="E15" s="659"/>
      <c r="F15" s="659"/>
      <c r="G15" s="659"/>
      <c r="H15" s="659"/>
      <c r="I15" s="659"/>
    </row>
    <row r="16" spans="1:9" ht="15.75" x14ac:dyDescent="0.25">
      <c r="A16" s="659"/>
      <c r="B16" s="660"/>
      <c r="C16" s="661"/>
      <c r="D16" s="661"/>
      <c r="E16" s="661"/>
      <c r="F16" s="661"/>
      <c r="G16" s="661"/>
      <c r="H16" s="661"/>
      <c r="I16" s="661"/>
    </row>
    <row r="17" spans="1:9" x14ac:dyDescent="0.25">
      <c r="A17" s="678" t="s">
        <v>1079</v>
      </c>
      <c r="B17" s="679"/>
      <c r="C17" s="679"/>
      <c r="D17" s="679"/>
      <c r="E17" s="679"/>
      <c r="F17" s="679"/>
      <c r="G17" s="679"/>
      <c r="H17" s="679"/>
      <c r="I17" s="679"/>
    </row>
    <row r="18" spans="1:9" ht="15.75" x14ac:dyDescent="0.25">
      <c r="A18" s="105" t="s">
        <v>1080</v>
      </c>
      <c r="B18" s="105"/>
      <c r="C18" s="105"/>
      <c r="D18" s="105"/>
      <c r="E18" s="105"/>
      <c r="F18" s="105"/>
      <c r="G18" s="105"/>
      <c r="H18" s="105"/>
      <c r="I18" s="658"/>
    </row>
    <row r="19" spans="1:9" ht="15.75" x14ac:dyDescent="0.25">
      <c r="A19" s="663" t="s">
        <v>1081</v>
      </c>
      <c r="B19" s="663"/>
      <c r="C19" s="663"/>
      <c r="D19" s="105"/>
      <c r="E19" s="105"/>
      <c r="F19" s="105"/>
      <c r="G19" s="105"/>
      <c r="H19" s="105"/>
      <c r="I19" s="658"/>
    </row>
    <row r="20" spans="1:9" ht="15.75" x14ac:dyDescent="0.25">
      <c r="A20" s="105" t="s">
        <v>1082</v>
      </c>
      <c r="B20" s="105"/>
      <c r="C20" s="105"/>
      <c r="D20" s="105"/>
      <c r="E20" s="105"/>
      <c r="F20" s="105"/>
      <c r="G20" s="105"/>
      <c r="H20" s="105"/>
      <c r="I20" s="658"/>
    </row>
    <row r="21" spans="1:9" ht="15.75" x14ac:dyDescent="0.25">
      <c r="A21" s="105" t="s">
        <v>1083</v>
      </c>
      <c r="B21" s="105"/>
      <c r="C21" s="105"/>
      <c r="D21" s="105"/>
      <c r="E21" s="105"/>
      <c r="F21" s="105"/>
      <c r="G21" s="105"/>
      <c r="H21" s="105"/>
      <c r="I21" s="658"/>
    </row>
    <row r="22" spans="1:9" ht="15.75" x14ac:dyDescent="0.25">
      <c r="A22" s="105" t="s">
        <v>1084</v>
      </c>
      <c r="B22" s="105"/>
      <c r="C22" s="105"/>
      <c r="D22" s="105"/>
      <c r="E22" s="105"/>
      <c r="F22" s="105"/>
      <c r="G22" s="105"/>
      <c r="H22" s="105"/>
      <c r="I22" s="658"/>
    </row>
    <row r="23" spans="1:9" ht="15.75" x14ac:dyDescent="0.25">
      <c r="A23" s="105" t="s">
        <v>1085</v>
      </c>
      <c r="B23" s="105"/>
      <c r="C23" s="105"/>
      <c r="D23" s="105"/>
      <c r="E23" s="664"/>
      <c r="F23" s="105"/>
      <c r="G23" s="105"/>
      <c r="H23" s="105"/>
      <c r="I23" s="658"/>
    </row>
    <row r="24" spans="1:9" ht="15.75" x14ac:dyDescent="0.25">
      <c r="A24" s="664" t="s">
        <v>1086</v>
      </c>
      <c r="B24" s="105"/>
      <c r="C24" s="105"/>
      <c r="D24" s="658"/>
      <c r="E24" s="658"/>
      <c r="F24" s="658"/>
      <c r="G24" s="658"/>
      <c r="H24" s="658"/>
      <c r="I24" s="658"/>
    </row>
    <row r="25" spans="1:9" x14ac:dyDescent="0.25">
      <c r="A25" s="665"/>
      <c r="B25" s="665"/>
      <c r="C25" s="665"/>
      <c r="D25" s="665"/>
      <c r="E25" s="665"/>
      <c r="F25" s="665"/>
      <c r="G25" s="665"/>
      <c r="H25" s="665"/>
      <c r="I25" s="665"/>
    </row>
  </sheetData>
  <mergeCells count="8">
    <mergeCell ref="A13:I14"/>
    <mergeCell ref="A17:I17"/>
    <mergeCell ref="A1:I1"/>
    <mergeCell ref="A3:I3"/>
    <mergeCell ref="A4:I4"/>
    <mergeCell ref="A5:B5"/>
    <mergeCell ref="A6:I7"/>
    <mergeCell ref="A10:I10"/>
  </mergeCells>
  <hyperlinks>
    <hyperlink ref="A24" r:id="rId1" display="mailto:kym.anderson@adelaide.edu.au"/>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2"/>
  <sheetViews>
    <sheetView view="pageBreakPreview" zoomScale="60" zoomScaleNormal="100" workbookViewId="0">
      <pane xSplit="2" ySplit="4" topLeftCell="C5" activePane="bottomRight" state="frozen"/>
      <selection pane="topRight" activeCell="C1" sqref="C1"/>
      <selection pane="bottomLeft" activeCell="A5" sqref="A5"/>
      <selection pane="bottomRight" activeCell="O56" sqref="O56"/>
    </sheetView>
  </sheetViews>
  <sheetFormatPr defaultRowHeight="15" x14ac:dyDescent="0.25"/>
  <cols>
    <col min="1" max="1" width="1.5703125" style="242" customWidth="1"/>
    <col min="2" max="2" width="5.140625" style="242" customWidth="1"/>
    <col min="3" max="4" width="7.85546875" style="242" customWidth="1"/>
    <col min="5" max="5" width="9.85546875" style="242" customWidth="1"/>
    <col min="6" max="6" width="8.5703125" style="242" customWidth="1"/>
    <col min="7" max="7" width="7.85546875" style="242" customWidth="1"/>
    <col min="8" max="8" width="8.5703125" style="242" customWidth="1"/>
    <col min="9" max="9" width="9.28515625" style="242" customWidth="1"/>
    <col min="10" max="10" width="9.140625" style="242" customWidth="1"/>
    <col min="11" max="11" width="8.140625" style="243" customWidth="1"/>
    <col min="12" max="12" width="8.5703125" style="242" customWidth="1"/>
    <col min="13" max="13" width="9.140625" style="242"/>
    <col min="14" max="14" width="9.85546875" style="242" customWidth="1"/>
    <col min="15" max="16384" width="9.140625" style="242"/>
  </cols>
  <sheetData>
    <row r="1" spans="2:11" ht="29.25" customHeight="1" x14ac:dyDescent="0.25">
      <c r="B1" s="712" t="s">
        <v>700</v>
      </c>
      <c r="C1" s="712"/>
      <c r="D1" s="712"/>
      <c r="E1" s="712"/>
      <c r="F1" s="712"/>
      <c r="G1" s="712"/>
      <c r="H1" s="712"/>
      <c r="I1" s="712"/>
      <c r="J1" s="712"/>
    </row>
    <row r="2" spans="2:11" x14ac:dyDescent="0.25">
      <c r="C2" s="425" t="s">
        <v>0</v>
      </c>
      <c r="D2" s="28"/>
      <c r="E2" s="28"/>
      <c r="F2" s="28"/>
      <c r="G2" s="425" t="s">
        <v>1</v>
      </c>
      <c r="H2" s="28"/>
      <c r="I2" s="28"/>
      <c r="J2" s="28"/>
    </row>
    <row r="3" spans="2:11" x14ac:dyDescent="0.25">
      <c r="B3" s="713" t="s">
        <v>6</v>
      </c>
      <c r="C3" s="696" t="s">
        <v>17</v>
      </c>
      <c r="D3" s="696"/>
      <c r="E3" s="39" t="s">
        <v>18</v>
      </c>
      <c r="F3" s="39" t="s">
        <v>11</v>
      </c>
      <c r="G3" s="696" t="s">
        <v>17</v>
      </c>
      <c r="H3" s="696"/>
      <c r="I3" s="39" t="s">
        <v>18</v>
      </c>
      <c r="J3" s="39" t="s">
        <v>11</v>
      </c>
    </row>
    <row r="4" spans="2:11" x14ac:dyDescent="0.25">
      <c r="B4" s="696"/>
      <c r="C4" s="39" t="s">
        <v>598</v>
      </c>
      <c r="D4" s="39" t="s">
        <v>19</v>
      </c>
      <c r="E4" s="39" t="s">
        <v>598</v>
      </c>
      <c r="F4" s="39" t="s">
        <v>598</v>
      </c>
      <c r="G4" s="39" t="s">
        <v>598</v>
      </c>
      <c r="H4" s="39" t="s">
        <v>19</v>
      </c>
      <c r="I4" s="39" t="s">
        <v>598</v>
      </c>
      <c r="J4" s="39" t="s">
        <v>598</v>
      </c>
    </row>
    <row r="5" spans="2:11" x14ac:dyDescent="0.25">
      <c r="B5" s="143">
        <v>1974</v>
      </c>
      <c r="C5" s="242">
        <v>206210</v>
      </c>
      <c r="D5" s="418">
        <v>94.008716583391077</v>
      </c>
      <c r="E5" s="242">
        <v>13142</v>
      </c>
      <c r="F5" s="242">
        <v>219352</v>
      </c>
      <c r="G5" s="242">
        <v>79229</v>
      </c>
      <c r="H5" s="418">
        <v>66.764135838880932</v>
      </c>
      <c r="I5" s="242">
        <v>39441</v>
      </c>
      <c r="J5" s="53">
        <v>118670</v>
      </c>
      <c r="K5" s="98"/>
    </row>
    <row r="6" spans="2:11" x14ac:dyDescent="0.25">
      <c r="B6" s="143">
        <v>1975</v>
      </c>
      <c r="C6" s="242">
        <v>272007</v>
      </c>
      <c r="D6" s="418">
        <v>93.614099572552504</v>
      </c>
      <c r="E6" s="242">
        <v>18555</v>
      </c>
      <c r="F6" s="242">
        <v>290562</v>
      </c>
      <c r="G6" s="242">
        <v>92015</v>
      </c>
      <c r="H6" s="418">
        <v>69.274840769126527</v>
      </c>
      <c r="I6" s="242">
        <v>40811</v>
      </c>
      <c r="J6" s="53">
        <v>132826</v>
      </c>
      <c r="K6" s="98"/>
    </row>
    <row r="7" spans="2:11" x14ac:dyDescent="0.25">
      <c r="B7" s="143">
        <v>1976</v>
      </c>
      <c r="C7" s="242">
        <v>256503</v>
      </c>
      <c r="D7" s="418">
        <v>95.125126090310332</v>
      </c>
      <c r="E7" s="242">
        <v>13145</v>
      </c>
      <c r="F7" s="242">
        <v>269648</v>
      </c>
      <c r="G7" s="242">
        <v>96435</v>
      </c>
      <c r="H7" s="418">
        <v>69.570392814630452</v>
      </c>
      <c r="I7" s="242">
        <v>42180</v>
      </c>
      <c r="J7" s="53">
        <v>138615</v>
      </c>
      <c r="K7" s="98"/>
    </row>
    <row r="8" spans="2:11" x14ac:dyDescent="0.25">
      <c r="B8" s="143">
        <v>1977</v>
      </c>
      <c r="C8" s="242">
        <v>280099</v>
      </c>
      <c r="D8" s="418">
        <v>95.43764842975375</v>
      </c>
      <c r="E8" s="242">
        <v>13390</v>
      </c>
      <c r="F8" s="242">
        <v>293489</v>
      </c>
      <c r="G8" s="242">
        <v>107558</v>
      </c>
      <c r="H8" s="418">
        <v>72.767742371964005</v>
      </c>
      <c r="I8" s="242">
        <v>40252</v>
      </c>
      <c r="J8" s="53">
        <v>147810</v>
      </c>
      <c r="K8" s="98"/>
    </row>
    <row r="9" spans="2:11" x14ac:dyDescent="0.25">
      <c r="B9" s="143">
        <v>1978</v>
      </c>
      <c r="C9" s="242">
        <v>269449</v>
      </c>
      <c r="D9" s="418">
        <v>90.912434248927909</v>
      </c>
      <c r="E9" s="242">
        <v>26934</v>
      </c>
      <c r="F9" s="242">
        <v>296383</v>
      </c>
      <c r="G9" s="242">
        <v>98320</v>
      </c>
      <c r="H9" s="418">
        <v>64.862582628544288</v>
      </c>
      <c r="I9" s="242">
        <v>53262</v>
      </c>
      <c r="J9" s="53">
        <v>151582</v>
      </c>
      <c r="K9" s="98"/>
    </row>
    <row r="10" spans="2:11" x14ac:dyDescent="0.25">
      <c r="B10" s="143">
        <v>1979</v>
      </c>
      <c r="C10" s="242">
        <v>279129</v>
      </c>
      <c r="D10" s="418">
        <v>93.603686079616907</v>
      </c>
      <c r="E10" s="242">
        <v>19074</v>
      </c>
      <c r="F10" s="242">
        <v>298203</v>
      </c>
      <c r="G10" s="242">
        <v>114401</v>
      </c>
      <c r="H10" s="418">
        <v>72.067707775558929</v>
      </c>
      <c r="I10" s="242">
        <v>44340</v>
      </c>
      <c r="J10" s="242">
        <v>158741</v>
      </c>
    </row>
    <row r="11" spans="2:11" x14ac:dyDescent="0.25">
      <c r="B11" s="143">
        <v>1980</v>
      </c>
      <c r="C11" s="242">
        <v>308475</v>
      </c>
      <c r="D11" s="418">
        <v>94.650654016918836</v>
      </c>
      <c r="E11" s="242">
        <v>17434</v>
      </c>
      <c r="F11" s="242">
        <v>325909</v>
      </c>
      <c r="G11" s="242">
        <v>113927</v>
      </c>
      <c r="H11" s="418">
        <v>68.402440049473441</v>
      </c>
      <c r="I11" s="242">
        <v>52627</v>
      </c>
      <c r="J11" s="242">
        <v>166554</v>
      </c>
    </row>
    <row r="12" spans="2:11" x14ac:dyDescent="0.25">
      <c r="B12" s="143">
        <v>1981</v>
      </c>
      <c r="C12" s="242">
        <v>284181</v>
      </c>
      <c r="D12" s="418">
        <v>95.64487195452358</v>
      </c>
      <c r="E12" s="242">
        <v>12940</v>
      </c>
      <c r="F12" s="242">
        <v>297121</v>
      </c>
      <c r="G12" s="242">
        <v>115733</v>
      </c>
      <c r="H12" s="418">
        <v>69.084842081385844</v>
      </c>
      <c r="I12" s="242">
        <v>51790</v>
      </c>
      <c r="J12" s="242">
        <v>167523</v>
      </c>
    </row>
    <row r="13" spans="2:11" x14ac:dyDescent="0.25">
      <c r="B13" s="143">
        <v>1982</v>
      </c>
      <c r="C13" s="242">
        <v>328747</v>
      </c>
      <c r="D13" s="418">
        <v>93.074355409969741</v>
      </c>
      <c r="E13" s="242">
        <v>24462</v>
      </c>
      <c r="F13" s="242">
        <v>353209</v>
      </c>
      <c r="G13" s="242">
        <v>104972</v>
      </c>
      <c r="H13" s="418">
        <v>63.168409777467538</v>
      </c>
      <c r="I13" s="242">
        <v>61206</v>
      </c>
      <c r="J13" s="242">
        <v>166178</v>
      </c>
    </row>
    <row r="14" spans="2:11" x14ac:dyDescent="0.25">
      <c r="B14" s="143">
        <v>1983</v>
      </c>
      <c r="C14" s="242">
        <v>254439</v>
      </c>
      <c r="D14" s="418">
        <v>93.523807423417054</v>
      </c>
      <c r="E14" s="242">
        <v>17619</v>
      </c>
      <c r="F14" s="242">
        <v>272058</v>
      </c>
      <c r="G14" s="242">
        <v>102843</v>
      </c>
      <c r="H14" s="418">
        <v>64.986035108117335</v>
      </c>
      <c r="I14" s="242">
        <v>55411</v>
      </c>
      <c r="J14" s="242">
        <v>158254</v>
      </c>
    </row>
    <row r="15" spans="2:11" x14ac:dyDescent="0.25">
      <c r="B15" s="143">
        <v>1984</v>
      </c>
      <c r="C15" s="242">
        <v>287648</v>
      </c>
      <c r="D15" s="418">
        <v>92.446729873051581</v>
      </c>
      <c r="E15" s="242">
        <v>23502</v>
      </c>
      <c r="F15" s="242">
        <v>311150</v>
      </c>
      <c r="G15" s="242">
        <v>115960</v>
      </c>
      <c r="H15" s="418">
        <v>67.690152355379141</v>
      </c>
      <c r="I15" s="242">
        <v>55350</v>
      </c>
      <c r="J15" s="242">
        <v>171310</v>
      </c>
    </row>
    <row r="16" spans="2:11" x14ac:dyDescent="0.25">
      <c r="B16" s="143">
        <v>1985</v>
      </c>
      <c r="C16" s="242">
        <v>321225</v>
      </c>
      <c r="D16" s="418">
        <v>94.603151229568553</v>
      </c>
      <c r="E16" s="242">
        <v>18325</v>
      </c>
      <c r="F16" s="242">
        <v>339550</v>
      </c>
      <c r="G16" s="242">
        <v>132032</v>
      </c>
      <c r="H16" s="418">
        <v>73.459259465323939</v>
      </c>
      <c r="I16" s="242">
        <v>47703</v>
      </c>
      <c r="J16" s="242">
        <v>179735</v>
      </c>
    </row>
    <row r="17" spans="2:10" x14ac:dyDescent="0.25">
      <c r="B17" s="143">
        <v>1986</v>
      </c>
      <c r="C17" s="242">
        <v>280420</v>
      </c>
      <c r="D17" s="418">
        <v>88.646249557432597</v>
      </c>
      <c r="E17" s="242">
        <v>35916</v>
      </c>
      <c r="F17" s="242">
        <v>316336</v>
      </c>
      <c r="G17" s="242">
        <v>135514</v>
      </c>
      <c r="H17" s="418">
        <v>69.35351798399148</v>
      </c>
      <c r="I17" s="242">
        <v>59882</v>
      </c>
      <c r="J17" s="242">
        <v>195396</v>
      </c>
    </row>
    <row r="18" spans="2:10" x14ac:dyDescent="0.25">
      <c r="B18" s="143">
        <v>1987</v>
      </c>
      <c r="C18" s="242">
        <v>283721</v>
      </c>
      <c r="D18" s="418">
        <v>91.087446465606362</v>
      </c>
      <c r="E18" s="242">
        <v>27761</v>
      </c>
      <c r="F18" s="242">
        <v>311482</v>
      </c>
      <c r="G18" s="242">
        <v>117800</v>
      </c>
      <c r="H18" s="418">
        <v>70.521608467382251</v>
      </c>
      <c r="I18" s="242">
        <v>49241</v>
      </c>
      <c r="J18" s="242">
        <v>167041</v>
      </c>
    </row>
    <row r="19" spans="2:10" x14ac:dyDescent="0.25">
      <c r="B19" s="143">
        <v>1988</v>
      </c>
      <c r="C19" s="242">
        <v>247413</v>
      </c>
      <c r="D19" s="418">
        <v>90.954642707467897</v>
      </c>
      <c r="E19" s="242">
        <v>24605</v>
      </c>
      <c r="F19" s="242">
        <v>272018</v>
      </c>
      <c r="G19" s="242">
        <v>126782</v>
      </c>
      <c r="H19" s="418">
        <v>69.274103215583423</v>
      </c>
      <c r="I19" s="242">
        <v>56233</v>
      </c>
      <c r="J19" s="242">
        <v>183015</v>
      </c>
    </row>
    <row r="20" spans="2:10" x14ac:dyDescent="0.25">
      <c r="B20" s="143">
        <v>1989</v>
      </c>
      <c r="C20" s="242">
        <v>310427</v>
      </c>
      <c r="D20" s="418">
        <v>94.77384786823184</v>
      </c>
      <c r="E20" s="242">
        <v>17118</v>
      </c>
      <c r="F20" s="242">
        <v>327545</v>
      </c>
      <c r="G20" s="242">
        <v>139940</v>
      </c>
      <c r="H20" s="418">
        <v>73.624731680626283</v>
      </c>
      <c r="I20" s="242">
        <v>50132</v>
      </c>
      <c r="J20" s="242">
        <v>190072</v>
      </c>
    </row>
    <row r="21" spans="2:10" x14ac:dyDescent="0.25">
      <c r="B21" s="143">
        <v>1990</v>
      </c>
      <c r="C21" s="242">
        <v>316423</v>
      </c>
      <c r="D21" s="418">
        <v>92.851756102857237</v>
      </c>
      <c r="E21" s="242">
        <v>24360</v>
      </c>
      <c r="F21" s="242">
        <v>340783</v>
      </c>
      <c r="G21" s="242">
        <v>118598</v>
      </c>
      <c r="H21" s="418">
        <v>71.669516977985126</v>
      </c>
      <c r="I21" s="242">
        <v>46881</v>
      </c>
      <c r="J21" s="242">
        <v>165479</v>
      </c>
    </row>
    <row r="22" spans="2:10" x14ac:dyDescent="0.25">
      <c r="B22" s="143">
        <v>1991</v>
      </c>
      <c r="C22" s="242">
        <v>290832</v>
      </c>
      <c r="D22" s="418">
        <v>91.783039678857818</v>
      </c>
      <c r="E22" s="242">
        <v>26037</v>
      </c>
      <c r="F22" s="242">
        <v>316869</v>
      </c>
      <c r="G22" s="242">
        <v>108457</v>
      </c>
      <c r="H22" s="418">
        <v>66.684087234003314</v>
      </c>
      <c r="I22" s="242">
        <v>54186</v>
      </c>
      <c r="J22" s="242">
        <v>162643</v>
      </c>
    </row>
    <row r="23" spans="2:10" x14ac:dyDescent="0.25">
      <c r="B23" s="143">
        <v>1992</v>
      </c>
      <c r="C23" s="242">
        <v>327839</v>
      </c>
      <c r="D23" s="418">
        <v>92.607009386713969</v>
      </c>
      <c r="E23" s="242">
        <v>26172</v>
      </c>
      <c r="F23" s="242">
        <v>354011</v>
      </c>
      <c r="G23" s="242">
        <v>120519</v>
      </c>
      <c r="H23" s="418">
        <v>65.621069482029199</v>
      </c>
      <c r="I23" s="242">
        <v>63140</v>
      </c>
      <c r="J23" s="242">
        <v>183659</v>
      </c>
    </row>
    <row r="24" spans="2:10" x14ac:dyDescent="0.25">
      <c r="B24" s="143">
        <v>1993</v>
      </c>
      <c r="C24" s="242">
        <v>274856</v>
      </c>
      <c r="D24" s="418">
        <v>96.057147250627324</v>
      </c>
      <c r="E24" s="242">
        <v>11282</v>
      </c>
      <c r="F24" s="242">
        <v>286138</v>
      </c>
      <c r="G24" s="242">
        <v>140676</v>
      </c>
      <c r="H24" s="418">
        <v>79.835647845999304</v>
      </c>
      <c r="I24" s="242">
        <v>35531</v>
      </c>
      <c r="J24" s="242">
        <v>176207</v>
      </c>
    </row>
    <row r="25" spans="2:10" x14ac:dyDescent="0.25">
      <c r="B25" s="143">
        <v>1994</v>
      </c>
      <c r="C25" s="242">
        <v>338558</v>
      </c>
      <c r="D25" s="418">
        <v>96.472861148471509</v>
      </c>
      <c r="E25" s="242">
        <v>12378</v>
      </c>
      <c r="F25" s="242">
        <v>350936</v>
      </c>
      <c r="G25" s="242">
        <v>141145</v>
      </c>
      <c r="H25" s="418">
        <v>75.283356001813473</v>
      </c>
      <c r="I25" s="242">
        <v>46340</v>
      </c>
      <c r="J25" s="242">
        <v>187485</v>
      </c>
    </row>
    <row r="26" spans="2:10" x14ac:dyDescent="0.25">
      <c r="B26" s="143">
        <v>1995</v>
      </c>
      <c r="C26" s="242">
        <v>320169</v>
      </c>
      <c r="D26" s="418">
        <v>97.080628386552931</v>
      </c>
      <c r="E26" s="242">
        <v>9628</v>
      </c>
      <c r="F26" s="242">
        <v>329797</v>
      </c>
      <c r="G26" s="242">
        <v>104687</v>
      </c>
      <c r="H26" s="418">
        <v>75.341489744512415</v>
      </c>
      <c r="I26" s="242">
        <v>34263</v>
      </c>
      <c r="J26" s="242">
        <v>138950</v>
      </c>
    </row>
    <row r="27" spans="2:10" x14ac:dyDescent="0.25">
      <c r="B27" s="143">
        <v>1996</v>
      </c>
      <c r="C27" s="242">
        <v>395835</v>
      </c>
      <c r="D27" s="418">
        <v>97.29691862980296</v>
      </c>
      <c r="E27" s="242">
        <v>10997</v>
      </c>
      <c r="F27" s="242">
        <v>406832</v>
      </c>
      <c r="G27" s="242">
        <v>167556</v>
      </c>
      <c r="H27" s="418">
        <v>74.441541824385553</v>
      </c>
      <c r="I27" s="242">
        <v>57528</v>
      </c>
      <c r="J27" s="242">
        <v>225084</v>
      </c>
    </row>
    <row r="28" spans="2:10" x14ac:dyDescent="0.25">
      <c r="B28" s="143">
        <v>1997</v>
      </c>
      <c r="C28" s="242">
        <v>367792</v>
      </c>
      <c r="D28" s="418">
        <v>98.185477950500413</v>
      </c>
      <c r="E28" s="242">
        <v>6797</v>
      </c>
      <c r="F28" s="242">
        <v>374589</v>
      </c>
      <c r="G28" s="242">
        <v>174265</v>
      </c>
      <c r="H28" s="418">
        <v>83.022472498939976</v>
      </c>
      <c r="I28" s="242">
        <v>35636</v>
      </c>
      <c r="J28" s="242">
        <v>209901</v>
      </c>
    </row>
    <row r="29" spans="2:10" x14ac:dyDescent="0.25">
      <c r="B29" s="143">
        <v>1998</v>
      </c>
      <c r="C29" s="242">
        <v>455531</v>
      </c>
      <c r="D29" s="418">
        <v>98.758609625436577</v>
      </c>
      <c r="E29" s="242">
        <v>5726</v>
      </c>
      <c r="F29" s="242">
        <v>461257</v>
      </c>
      <c r="G29" s="242">
        <v>175321</v>
      </c>
      <c r="H29" s="418">
        <v>80.427273186015682</v>
      </c>
      <c r="I29" s="242">
        <v>42666</v>
      </c>
      <c r="J29" s="242">
        <v>217987</v>
      </c>
    </row>
    <row r="30" spans="2:10" x14ac:dyDescent="0.25">
      <c r="B30" s="143">
        <v>1999</v>
      </c>
      <c r="C30" s="242">
        <v>491621</v>
      </c>
      <c r="D30" s="418">
        <v>99.010541070702104</v>
      </c>
      <c r="E30" s="242">
        <v>4913</v>
      </c>
      <c r="F30" s="242">
        <v>496534</v>
      </c>
      <c r="G30" s="242">
        <v>270236</v>
      </c>
      <c r="H30" s="418">
        <v>89.03957482841902</v>
      </c>
      <c r="I30" s="242">
        <v>33265</v>
      </c>
      <c r="J30" s="242">
        <v>303501</v>
      </c>
    </row>
    <row r="31" spans="2:10" x14ac:dyDescent="0.25">
      <c r="B31" s="143">
        <v>2000</v>
      </c>
      <c r="C31" s="242">
        <v>478355</v>
      </c>
      <c r="D31" s="418">
        <v>98.974163740681504</v>
      </c>
      <c r="E31" s="242">
        <v>4958</v>
      </c>
      <c r="F31" s="242">
        <v>483313</v>
      </c>
      <c r="G31" s="242">
        <v>287954</v>
      </c>
      <c r="H31" s="418">
        <v>88.1623180596293</v>
      </c>
      <c r="I31" s="242">
        <v>38664</v>
      </c>
      <c r="J31" s="242">
        <v>326618</v>
      </c>
    </row>
    <row r="32" spans="2:10" x14ac:dyDescent="0.25">
      <c r="B32" s="143">
        <v>2001</v>
      </c>
      <c r="C32" s="242">
        <v>670757</v>
      </c>
      <c r="D32" s="418">
        <v>99.232188322457233</v>
      </c>
      <c r="E32" s="242">
        <v>5190</v>
      </c>
      <c r="F32" s="242">
        <v>675947</v>
      </c>
      <c r="G32" s="242">
        <v>323687</v>
      </c>
      <c r="H32" s="418">
        <v>92.824389390580691</v>
      </c>
      <c r="I32" s="242">
        <v>25022</v>
      </c>
      <c r="J32" s="242">
        <v>348709</v>
      </c>
    </row>
    <row r="33" spans="2:11" x14ac:dyDescent="0.25">
      <c r="B33" s="143">
        <v>2002</v>
      </c>
      <c r="C33" s="242">
        <v>689943</v>
      </c>
      <c r="D33" s="418">
        <v>98.881117878896447</v>
      </c>
      <c r="E33" s="242">
        <v>7807</v>
      </c>
      <c r="F33" s="242">
        <v>697750</v>
      </c>
      <c r="G33" s="242">
        <v>415026</v>
      </c>
      <c r="H33" s="418">
        <v>91.759618127027153</v>
      </c>
      <c r="I33" s="242">
        <v>37271</v>
      </c>
      <c r="J33" s="242">
        <v>452297</v>
      </c>
    </row>
    <row r="34" spans="2:11" x14ac:dyDescent="0.25">
      <c r="B34" s="143">
        <v>2003</v>
      </c>
      <c r="C34" s="242">
        <v>612095</v>
      </c>
      <c r="D34" s="418">
        <v>99.206310616669256</v>
      </c>
      <c r="E34" s="242">
        <v>4897</v>
      </c>
      <c r="F34" s="242">
        <v>616992</v>
      </c>
      <c r="G34" s="242">
        <v>362526</v>
      </c>
      <c r="H34" s="418">
        <v>93.703329395921813</v>
      </c>
      <c r="I34" s="242">
        <v>24361</v>
      </c>
      <c r="J34" s="242">
        <v>386887</v>
      </c>
    </row>
    <row r="35" spans="2:11" x14ac:dyDescent="0.25">
      <c r="B35" s="143">
        <v>2004</v>
      </c>
      <c r="C35" s="242">
        <v>880075</v>
      </c>
      <c r="D35" s="418">
        <v>99.331376220514926</v>
      </c>
      <c r="E35" s="242">
        <v>5924</v>
      </c>
      <c r="F35" s="260">
        <v>885999</v>
      </c>
      <c r="G35" s="242">
        <v>450516</v>
      </c>
      <c r="H35" s="418">
        <v>93.359001829812897</v>
      </c>
      <c r="I35" s="242">
        <v>32047</v>
      </c>
      <c r="J35" s="242">
        <v>482563</v>
      </c>
    </row>
    <row r="36" spans="2:11" x14ac:dyDescent="0.25">
      <c r="B36" s="143">
        <v>2005</v>
      </c>
      <c r="C36" s="242">
        <v>856038</v>
      </c>
      <c r="D36" s="418">
        <v>99.363913464373354</v>
      </c>
      <c r="E36" s="242">
        <v>5480</v>
      </c>
      <c r="F36" s="242">
        <v>861518</v>
      </c>
      <c r="G36" s="242">
        <v>475974</v>
      </c>
      <c r="H36" s="418">
        <v>93.642949048370411</v>
      </c>
      <c r="I36" s="242">
        <v>32312</v>
      </c>
      <c r="J36" s="242">
        <v>508286</v>
      </c>
    </row>
    <row r="37" spans="2:11" x14ac:dyDescent="0.25">
      <c r="B37" s="143">
        <v>2006</v>
      </c>
      <c r="C37" s="242">
        <v>881346</v>
      </c>
      <c r="D37" s="418">
        <v>99.495605172191901</v>
      </c>
      <c r="E37" s="242">
        <v>4468</v>
      </c>
      <c r="F37" s="242">
        <v>885814</v>
      </c>
      <c r="G37" s="242">
        <v>473580</v>
      </c>
      <c r="H37" s="418">
        <v>92.87648827325981</v>
      </c>
      <c r="I37" s="242">
        <v>36323</v>
      </c>
      <c r="J37" s="242">
        <v>509903</v>
      </c>
    </row>
    <row r="38" spans="2:11" x14ac:dyDescent="0.25">
      <c r="B38" s="143">
        <v>2007</v>
      </c>
      <c r="C38" s="242">
        <v>583340</v>
      </c>
      <c r="D38" s="418">
        <v>99.548113613248063</v>
      </c>
      <c r="E38" s="242">
        <v>2648</v>
      </c>
      <c r="F38" s="242">
        <v>585988</v>
      </c>
      <c r="G38" s="242">
        <v>402777</v>
      </c>
      <c r="H38" s="418">
        <v>93.932298650870464</v>
      </c>
      <c r="I38" s="242">
        <v>26018</v>
      </c>
      <c r="J38" s="242">
        <v>428795</v>
      </c>
    </row>
    <row r="39" spans="2:11" x14ac:dyDescent="0.25">
      <c r="B39" s="143">
        <v>2008</v>
      </c>
      <c r="C39" s="260">
        <v>809113</v>
      </c>
      <c r="D39" s="418">
        <v>99.704010400300675</v>
      </c>
      <c r="E39" s="242">
        <v>2402</v>
      </c>
      <c r="F39" s="242">
        <v>811515</v>
      </c>
      <c r="G39" s="242">
        <v>535989</v>
      </c>
      <c r="H39" s="418">
        <v>96.677368734330187</v>
      </c>
      <c r="I39" s="242">
        <v>18421</v>
      </c>
      <c r="J39" s="242">
        <v>554410</v>
      </c>
    </row>
    <row r="40" spans="2:11" s="426" customFormat="1" x14ac:dyDescent="0.25">
      <c r="B40" s="278">
        <v>2009</v>
      </c>
      <c r="C40" s="260">
        <v>747592</v>
      </c>
      <c r="D40" s="427"/>
      <c r="G40" s="260">
        <v>534322</v>
      </c>
      <c r="H40" s="427"/>
      <c r="K40" s="505"/>
    </row>
    <row r="41" spans="2:11" x14ac:dyDescent="0.25">
      <c r="B41" s="143">
        <v>2010</v>
      </c>
      <c r="C41" s="428" t="s">
        <v>29</v>
      </c>
      <c r="D41" s="427"/>
      <c r="E41" s="426"/>
      <c r="F41" s="426"/>
      <c r="G41" s="284" t="s">
        <v>30</v>
      </c>
      <c r="H41" s="418">
        <v>75.48928143212143</v>
      </c>
      <c r="I41" s="242">
        <v>143711</v>
      </c>
      <c r="J41" s="242">
        <v>586319</v>
      </c>
    </row>
    <row r="42" spans="2:11" x14ac:dyDescent="0.25">
      <c r="B42" s="143">
        <v>2011</v>
      </c>
      <c r="C42" s="260">
        <v>740475</v>
      </c>
      <c r="D42" s="427"/>
      <c r="E42" s="426"/>
      <c r="F42" s="426"/>
      <c r="G42" s="242">
        <v>439752</v>
      </c>
      <c r="H42" s="418">
        <v>75.836569702070122</v>
      </c>
      <c r="I42" s="242">
        <v>140116</v>
      </c>
      <c r="J42" s="242">
        <v>579868</v>
      </c>
    </row>
    <row r="43" spans="2:11" x14ac:dyDescent="0.25">
      <c r="B43" s="143">
        <v>2012</v>
      </c>
      <c r="C43" s="260">
        <v>768919</v>
      </c>
      <c r="D43" s="427"/>
      <c r="E43" s="426"/>
      <c r="F43" s="426"/>
      <c r="G43" s="242">
        <v>460802</v>
      </c>
      <c r="H43" s="418">
        <v>89.425066078782208</v>
      </c>
      <c r="I43" s="242">
        <v>54492</v>
      </c>
      <c r="J43" s="242">
        <v>515294</v>
      </c>
    </row>
    <row r="44" spans="2:11" x14ac:dyDescent="0.25">
      <c r="B44" s="331">
        <v>2013</v>
      </c>
      <c r="C44" s="429">
        <v>716181.39</v>
      </c>
      <c r="D44" s="430">
        <v>99.070477044074039</v>
      </c>
      <c r="E44" s="41">
        <v>6719.5300000000279</v>
      </c>
      <c r="F44" s="41">
        <v>722900.92</v>
      </c>
      <c r="G44" s="41">
        <v>499890.02</v>
      </c>
      <c r="H44" s="430">
        <v>96.869310885403763</v>
      </c>
      <c r="I44" s="41">
        <v>16155.789999999979</v>
      </c>
      <c r="J44" s="431">
        <v>516045.81</v>
      </c>
    </row>
    <row r="45" spans="2:11" x14ac:dyDescent="0.25">
      <c r="B45" s="332"/>
      <c r="C45" s="156"/>
      <c r="D45" s="437"/>
      <c r="E45" s="243"/>
      <c r="F45" s="243"/>
      <c r="G45" s="243"/>
      <c r="H45" s="437"/>
      <c r="I45" s="243"/>
      <c r="J45" s="438"/>
    </row>
    <row r="46" spans="2:11" x14ac:dyDescent="0.25">
      <c r="B46" s="332"/>
      <c r="C46" s="156"/>
      <c r="D46" s="437"/>
      <c r="E46" s="243"/>
      <c r="F46" s="243"/>
      <c r="G46" s="243"/>
      <c r="H46" s="437"/>
      <c r="I46" s="243"/>
      <c r="J46" s="438"/>
    </row>
    <row r="47" spans="2:11" x14ac:dyDescent="0.25">
      <c r="B47" s="332"/>
      <c r="C47" s="156"/>
      <c r="D47" s="437"/>
      <c r="E47" s="243"/>
      <c r="F47" s="243"/>
      <c r="G47" s="243"/>
      <c r="H47" s="437"/>
      <c r="I47" s="243"/>
      <c r="J47" s="438"/>
    </row>
    <row r="48" spans="2:11" x14ac:dyDescent="0.25">
      <c r="B48" s="332"/>
      <c r="C48" s="156"/>
      <c r="D48" s="437"/>
      <c r="E48" s="243"/>
      <c r="F48" s="243"/>
      <c r="G48" s="243"/>
      <c r="H48" s="437"/>
      <c r="I48" s="243"/>
      <c r="J48" s="438"/>
    </row>
    <row r="49" spans="2:10" x14ac:dyDescent="0.25">
      <c r="B49" s="332"/>
      <c r="C49" s="156"/>
      <c r="D49" s="437"/>
      <c r="E49" s="243"/>
      <c r="F49" s="243"/>
      <c r="G49" s="243"/>
      <c r="H49" s="437"/>
      <c r="I49" s="243"/>
      <c r="J49" s="438"/>
    </row>
    <row r="50" spans="2:10" ht="27.75" customHeight="1" x14ac:dyDescent="0.25">
      <c r="B50" s="712" t="s">
        <v>699</v>
      </c>
      <c r="C50" s="712"/>
      <c r="D50" s="712"/>
      <c r="E50" s="712"/>
      <c r="F50" s="712"/>
      <c r="G50" s="712"/>
      <c r="H50" s="712"/>
      <c r="I50" s="712"/>
      <c r="J50" s="712"/>
    </row>
    <row r="51" spans="2:10" x14ac:dyDescent="0.25">
      <c r="C51" s="432" t="s">
        <v>13</v>
      </c>
      <c r="D51" s="433"/>
      <c r="E51" s="433"/>
      <c r="F51" s="28"/>
      <c r="G51" s="425" t="s">
        <v>3</v>
      </c>
      <c r="H51" s="28"/>
      <c r="I51" s="28"/>
      <c r="J51" s="28"/>
    </row>
    <row r="52" spans="2:10" x14ac:dyDescent="0.25">
      <c r="B52" s="695" t="s">
        <v>6</v>
      </c>
      <c r="C52" s="696" t="s">
        <v>17</v>
      </c>
      <c r="D52" s="696"/>
      <c r="E52" s="39" t="s">
        <v>18</v>
      </c>
      <c r="F52" s="39" t="s">
        <v>11</v>
      </c>
      <c r="G52" s="696" t="s">
        <v>17</v>
      </c>
      <c r="H52" s="696"/>
      <c r="I52" s="39" t="s">
        <v>18</v>
      </c>
      <c r="J52" s="39" t="s">
        <v>11</v>
      </c>
    </row>
    <row r="53" spans="2:10" x14ac:dyDescent="0.25">
      <c r="B53" s="696"/>
      <c r="C53" s="39" t="s">
        <v>598</v>
      </c>
      <c r="D53" s="39" t="s">
        <v>19</v>
      </c>
      <c r="E53" s="39" t="s">
        <v>598</v>
      </c>
      <c r="F53" s="39" t="s">
        <v>598</v>
      </c>
      <c r="G53" s="39" t="s">
        <v>598</v>
      </c>
      <c r="H53" s="39" t="s">
        <v>19</v>
      </c>
      <c r="I53" s="39" t="s">
        <v>598</v>
      </c>
      <c r="J53" s="39" t="s">
        <v>598</v>
      </c>
    </row>
    <row r="54" spans="2:10" x14ac:dyDescent="0.25">
      <c r="B54" s="143">
        <v>1974</v>
      </c>
      <c r="C54" s="242">
        <v>36547</v>
      </c>
      <c r="D54" s="7">
        <v>18.410102963992827</v>
      </c>
      <c r="E54" s="7">
        <v>161969</v>
      </c>
      <c r="F54" s="242">
        <v>198516</v>
      </c>
      <c r="G54" s="242">
        <v>5938</v>
      </c>
      <c r="H54" s="7">
        <v>56.082357385719682</v>
      </c>
      <c r="I54" s="7">
        <v>4650</v>
      </c>
      <c r="J54" s="242">
        <v>10588</v>
      </c>
    </row>
    <row r="55" spans="2:10" x14ac:dyDescent="0.25">
      <c r="B55" s="143">
        <v>1975</v>
      </c>
      <c r="C55" s="242">
        <v>54109</v>
      </c>
      <c r="D55" s="7">
        <v>18.819867135056175</v>
      </c>
      <c r="E55" s="7">
        <v>233401</v>
      </c>
      <c r="F55" s="242">
        <v>287510</v>
      </c>
      <c r="G55" s="242">
        <v>6248</v>
      </c>
      <c r="H55" s="7">
        <v>52.005993008157148</v>
      </c>
      <c r="I55" s="7">
        <v>5766</v>
      </c>
      <c r="J55" s="242">
        <v>12014</v>
      </c>
    </row>
    <row r="56" spans="2:10" x14ac:dyDescent="0.25">
      <c r="B56" s="143">
        <v>1976</v>
      </c>
      <c r="C56" s="242">
        <v>59189</v>
      </c>
      <c r="D56" s="7">
        <v>20.723496479501982</v>
      </c>
      <c r="E56" s="7">
        <v>226424</v>
      </c>
      <c r="F56" s="242">
        <v>285613</v>
      </c>
      <c r="G56" s="242">
        <v>6023</v>
      </c>
      <c r="H56" s="7">
        <v>58.069803316621673</v>
      </c>
      <c r="I56" s="7">
        <v>4349</v>
      </c>
      <c r="J56" s="242">
        <v>10372</v>
      </c>
    </row>
    <row r="57" spans="2:10" x14ac:dyDescent="0.25">
      <c r="B57" s="143">
        <v>1977</v>
      </c>
      <c r="C57" s="242">
        <v>63252</v>
      </c>
      <c r="D57" s="7">
        <v>23.272122534428775</v>
      </c>
      <c r="E57" s="7">
        <v>208541</v>
      </c>
      <c r="F57" s="242">
        <v>271793</v>
      </c>
      <c r="G57" s="242">
        <v>6273</v>
      </c>
      <c r="H57" s="7">
        <v>62.925067709900695</v>
      </c>
      <c r="I57" s="7">
        <v>3696</v>
      </c>
      <c r="J57" s="242">
        <v>9969</v>
      </c>
    </row>
    <row r="58" spans="2:10" x14ac:dyDescent="0.25">
      <c r="B58" s="143">
        <v>1978</v>
      </c>
      <c r="C58" s="242">
        <v>56224</v>
      </c>
      <c r="D58" s="7">
        <v>24.436611454226988</v>
      </c>
      <c r="E58" s="7">
        <v>173857</v>
      </c>
      <c r="F58" s="242">
        <v>230081</v>
      </c>
      <c r="G58" s="242">
        <v>6076</v>
      </c>
      <c r="H58" s="7">
        <v>61.206809710889502</v>
      </c>
      <c r="I58" s="7">
        <v>3851</v>
      </c>
      <c r="J58" s="242">
        <v>9927</v>
      </c>
    </row>
    <row r="59" spans="2:10" x14ac:dyDescent="0.25">
      <c r="B59" s="143">
        <v>1979</v>
      </c>
      <c r="C59" s="242">
        <v>65201</v>
      </c>
      <c r="D59" s="7">
        <v>26.851134978420582</v>
      </c>
      <c r="E59" s="7">
        <v>177623</v>
      </c>
      <c r="F59" s="242">
        <v>242824</v>
      </c>
      <c r="G59" s="242">
        <v>6572</v>
      </c>
      <c r="H59" s="7">
        <v>62.662090007627768</v>
      </c>
      <c r="I59" s="7">
        <v>3916</v>
      </c>
      <c r="J59" s="242">
        <v>10488</v>
      </c>
    </row>
    <row r="60" spans="2:10" x14ac:dyDescent="0.25">
      <c r="B60" s="143">
        <v>1980</v>
      </c>
      <c r="C60" s="242">
        <v>72483</v>
      </c>
      <c r="D60" s="7">
        <v>20.346961977346414</v>
      </c>
      <c r="E60" s="7">
        <v>283752</v>
      </c>
      <c r="F60" s="242">
        <v>356235</v>
      </c>
      <c r="G60" s="242">
        <v>7221</v>
      </c>
      <c r="H60" s="7">
        <v>64.072759538598049</v>
      </c>
      <c r="I60" s="7">
        <v>4049</v>
      </c>
      <c r="J60" s="242">
        <v>11270</v>
      </c>
    </row>
    <row r="61" spans="2:10" x14ac:dyDescent="0.25">
      <c r="B61" s="143">
        <v>1981</v>
      </c>
      <c r="C61" s="242">
        <v>65076</v>
      </c>
      <c r="D61" s="7">
        <v>24.837883535684707</v>
      </c>
      <c r="E61" s="7">
        <v>196927</v>
      </c>
      <c r="F61" s="242">
        <v>262003</v>
      </c>
      <c r="G61" s="242">
        <v>7541</v>
      </c>
      <c r="H61" s="7">
        <v>66.995380241648888</v>
      </c>
      <c r="I61" s="7">
        <v>3715</v>
      </c>
      <c r="J61" s="242">
        <v>11256</v>
      </c>
    </row>
    <row r="62" spans="2:10" x14ac:dyDescent="0.25">
      <c r="B62" s="143">
        <v>1982</v>
      </c>
      <c r="C62" s="242">
        <v>57699</v>
      </c>
      <c r="D62" s="7">
        <v>16.493722557628978</v>
      </c>
      <c r="E62" s="7">
        <v>292125</v>
      </c>
      <c r="F62" s="242">
        <v>349824</v>
      </c>
      <c r="G62" s="242">
        <v>7942</v>
      </c>
      <c r="H62" s="7">
        <v>70.214835116258513</v>
      </c>
      <c r="I62" s="7">
        <v>3369</v>
      </c>
      <c r="J62" s="242">
        <v>11311</v>
      </c>
    </row>
    <row r="63" spans="2:10" x14ac:dyDescent="0.25">
      <c r="B63" s="143">
        <v>1983</v>
      </c>
      <c r="C63" s="242">
        <v>64900</v>
      </c>
      <c r="D63" s="7">
        <v>20.343679666978041</v>
      </c>
      <c r="E63" s="7">
        <v>254118</v>
      </c>
      <c r="F63" s="242">
        <v>319018</v>
      </c>
      <c r="G63" s="242">
        <v>8496</v>
      </c>
      <c r="H63" s="7">
        <v>66.147617564621612</v>
      </c>
      <c r="I63" s="7">
        <v>4348</v>
      </c>
      <c r="J63" s="242">
        <v>12844</v>
      </c>
    </row>
    <row r="64" spans="2:10" x14ac:dyDescent="0.25">
      <c r="B64" s="143">
        <v>1984</v>
      </c>
      <c r="C64" s="242">
        <v>82973</v>
      </c>
      <c r="D64" s="7">
        <v>24.251679902260232</v>
      </c>
      <c r="E64" s="7">
        <v>259160</v>
      </c>
      <c r="F64" s="242">
        <v>342133</v>
      </c>
      <c r="G64" s="242">
        <v>7841</v>
      </c>
      <c r="H64" s="7">
        <v>65.467145361943722</v>
      </c>
      <c r="I64" s="7">
        <v>4136</v>
      </c>
      <c r="J64" s="242">
        <v>11977</v>
      </c>
    </row>
    <row r="65" spans="2:10" x14ac:dyDescent="0.25">
      <c r="B65" s="143">
        <v>1985</v>
      </c>
      <c r="C65" s="242">
        <v>96807</v>
      </c>
      <c r="D65" s="7">
        <v>27.467809941039274</v>
      </c>
      <c r="E65" s="7">
        <v>255631</v>
      </c>
      <c r="F65" s="242">
        <v>352438</v>
      </c>
      <c r="G65" s="242">
        <v>8410</v>
      </c>
      <c r="H65" s="7">
        <v>66.47695834321398</v>
      </c>
      <c r="I65" s="7">
        <v>4241</v>
      </c>
      <c r="J65" s="242">
        <v>12651</v>
      </c>
    </row>
    <row r="66" spans="2:10" x14ac:dyDescent="0.25">
      <c r="B66" s="143">
        <v>1986</v>
      </c>
      <c r="C66" s="242">
        <v>68086</v>
      </c>
      <c r="D66" s="7">
        <v>19.100493180198729</v>
      </c>
      <c r="E66" s="7">
        <v>288376</v>
      </c>
      <c r="F66" s="242">
        <v>356462</v>
      </c>
      <c r="G66" s="242">
        <v>6570</v>
      </c>
      <c r="H66" s="7">
        <v>67.384615384615387</v>
      </c>
      <c r="I66" s="7">
        <v>3180</v>
      </c>
      <c r="J66" s="242">
        <v>9750</v>
      </c>
    </row>
    <row r="67" spans="2:10" x14ac:dyDescent="0.25">
      <c r="B67" s="143">
        <v>1987</v>
      </c>
      <c r="C67" s="242">
        <v>67133</v>
      </c>
      <c r="D67" s="7">
        <v>23.26047939462396</v>
      </c>
      <c r="E67" s="7">
        <v>221481</v>
      </c>
      <c r="F67" s="242">
        <v>288614</v>
      </c>
      <c r="G67" s="242">
        <v>7705</v>
      </c>
      <c r="H67" s="7">
        <v>69.264653002517079</v>
      </c>
      <c r="I67" s="7">
        <v>3419</v>
      </c>
      <c r="J67" s="242">
        <v>11124</v>
      </c>
    </row>
    <row r="68" spans="2:10" x14ac:dyDescent="0.25">
      <c r="B68" s="143">
        <v>1988</v>
      </c>
      <c r="C68" s="242">
        <v>78407</v>
      </c>
      <c r="D68" s="7">
        <v>23.817725610274728</v>
      </c>
      <c r="E68" s="7">
        <v>250789</v>
      </c>
      <c r="F68" s="242">
        <v>329196</v>
      </c>
      <c r="G68" s="242">
        <v>7001</v>
      </c>
      <c r="H68" s="7">
        <v>69.800598205383849</v>
      </c>
      <c r="I68" s="7">
        <v>3029</v>
      </c>
      <c r="J68" s="242">
        <v>10030</v>
      </c>
    </row>
    <row r="69" spans="2:10" x14ac:dyDescent="0.25">
      <c r="B69" s="143">
        <v>1989</v>
      </c>
      <c r="C69" s="242">
        <v>104274</v>
      </c>
      <c r="D69" s="7">
        <v>31.96676834408866</v>
      </c>
      <c r="E69" s="7">
        <v>221921</v>
      </c>
      <c r="F69" s="242">
        <v>326195</v>
      </c>
      <c r="G69" s="242">
        <v>7645</v>
      </c>
      <c r="H69" s="7">
        <v>71.308646581475614</v>
      </c>
      <c r="I69" s="7">
        <v>3076</v>
      </c>
      <c r="J69" s="242">
        <v>10721</v>
      </c>
    </row>
    <row r="70" spans="2:10" x14ac:dyDescent="0.25">
      <c r="B70" s="143">
        <v>1990</v>
      </c>
      <c r="C70" s="242">
        <v>85225</v>
      </c>
      <c r="D70" s="7">
        <v>28.360215501033249</v>
      </c>
      <c r="E70" s="7">
        <v>215284</v>
      </c>
      <c r="F70" s="242">
        <v>300509</v>
      </c>
      <c r="G70" s="242">
        <v>8911</v>
      </c>
      <c r="H70" s="7">
        <v>75.344550604548914</v>
      </c>
      <c r="I70" s="7">
        <v>2916</v>
      </c>
      <c r="J70" s="242">
        <v>11827</v>
      </c>
    </row>
    <row r="71" spans="2:10" x14ac:dyDescent="0.25">
      <c r="B71" s="143">
        <v>1991</v>
      </c>
      <c r="C71" s="242">
        <v>78674</v>
      </c>
      <c r="D71" s="7">
        <v>22.135377101023572</v>
      </c>
      <c r="E71" s="7">
        <v>276748</v>
      </c>
      <c r="F71" s="242">
        <v>355422</v>
      </c>
      <c r="G71" s="242">
        <v>7809</v>
      </c>
      <c r="H71" s="7">
        <v>70.573881608676004</v>
      </c>
      <c r="I71" s="7">
        <v>3256</v>
      </c>
      <c r="J71" s="242">
        <v>11065</v>
      </c>
    </row>
    <row r="72" spans="2:10" x14ac:dyDescent="0.25">
      <c r="B72" s="143">
        <v>1992</v>
      </c>
      <c r="C72" s="242">
        <v>104398</v>
      </c>
      <c r="D72" s="7">
        <v>24.17874082857778</v>
      </c>
      <c r="E72" s="7">
        <v>327378</v>
      </c>
      <c r="F72" s="242">
        <v>431776</v>
      </c>
      <c r="G72" s="242">
        <v>9763</v>
      </c>
      <c r="H72" s="7">
        <v>77.687594493514752</v>
      </c>
      <c r="I72" s="7">
        <v>2804</v>
      </c>
      <c r="J72" s="242">
        <v>12567</v>
      </c>
    </row>
    <row r="73" spans="2:10" x14ac:dyDescent="0.25">
      <c r="B73" s="143">
        <v>1993</v>
      </c>
      <c r="C73" s="242">
        <v>118444</v>
      </c>
      <c r="D73" s="7">
        <v>38.11798024007981</v>
      </c>
      <c r="E73" s="7">
        <v>192286</v>
      </c>
      <c r="F73" s="242">
        <v>310730</v>
      </c>
      <c r="G73" s="242">
        <v>10167</v>
      </c>
      <c r="H73" s="7">
        <v>73.450368443866495</v>
      </c>
      <c r="I73" s="7">
        <v>3675</v>
      </c>
      <c r="J73" s="242">
        <v>13842</v>
      </c>
    </row>
    <row r="74" spans="2:10" x14ac:dyDescent="0.25">
      <c r="B74" s="143">
        <v>1994</v>
      </c>
      <c r="C74" s="242">
        <v>167083</v>
      </c>
      <c r="D74" s="7">
        <v>46.511038796547091</v>
      </c>
      <c r="E74" s="7">
        <v>192150</v>
      </c>
      <c r="F74" s="242">
        <v>359233</v>
      </c>
      <c r="G74" s="242">
        <v>12959</v>
      </c>
      <c r="H74" s="7">
        <v>77.224241701924797</v>
      </c>
      <c r="I74" s="7">
        <v>3822</v>
      </c>
      <c r="J74" s="242">
        <v>16781</v>
      </c>
    </row>
    <row r="75" spans="2:10" x14ac:dyDescent="0.25">
      <c r="B75" s="143">
        <v>1995</v>
      </c>
      <c r="C75" s="242">
        <v>137613</v>
      </c>
      <c r="D75" s="7">
        <v>49.60188873069368</v>
      </c>
      <c r="E75" s="7">
        <v>139822</v>
      </c>
      <c r="F75" s="242">
        <v>277435</v>
      </c>
      <c r="G75" s="242">
        <v>12314</v>
      </c>
      <c r="H75" s="7">
        <v>74.445317695423498</v>
      </c>
      <c r="I75" s="7">
        <v>4227</v>
      </c>
      <c r="J75" s="242">
        <v>16541</v>
      </c>
    </row>
    <row r="76" spans="2:10" x14ac:dyDescent="0.25">
      <c r="B76" s="143">
        <v>1996</v>
      </c>
      <c r="C76" s="242">
        <v>199141</v>
      </c>
      <c r="D76" s="7">
        <v>46.671010168951305</v>
      </c>
      <c r="E76" s="7">
        <v>227550</v>
      </c>
      <c r="F76" s="242">
        <v>426691</v>
      </c>
      <c r="G76" s="242">
        <v>17234</v>
      </c>
      <c r="H76" s="7">
        <v>78.622262773722625</v>
      </c>
      <c r="I76" s="7">
        <v>4686</v>
      </c>
      <c r="J76" s="242">
        <v>21920</v>
      </c>
    </row>
    <row r="77" spans="2:10" x14ac:dyDescent="0.25">
      <c r="B77" s="143">
        <v>1997</v>
      </c>
      <c r="C77" s="242">
        <v>181772</v>
      </c>
      <c r="D77" s="7">
        <v>55.134718687725027</v>
      </c>
      <c r="E77" s="7">
        <v>147915</v>
      </c>
      <c r="F77" s="242">
        <v>329687</v>
      </c>
      <c r="G77" s="242">
        <v>17295</v>
      </c>
      <c r="H77" s="7">
        <v>79.349421912277478</v>
      </c>
      <c r="I77" s="7">
        <v>4501</v>
      </c>
      <c r="J77" s="242">
        <v>21796</v>
      </c>
    </row>
    <row r="78" spans="2:10" x14ac:dyDescent="0.25">
      <c r="B78" s="143">
        <v>1998</v>
      </c>
      <c r="C78" s="242">
        <v>214462</v>
      </c>
      <c r="D78" s="7">
        <v>54.021199206037338</v>
      </c>
      <c r="E78" s="7">
        <v>182534</v>
      </c>
      <c r="F78" s="242">
        <v>396996</v>
      </c>
      <c r="G78" s="242">
        <v>21406</v>
      </c>
      <c r="H78" s="7">
        <v>81.040357386234575</v>
      </c>
      <c r="I78" s="7">
        <v>5008</v>
      </c>
      <c r="J78" s="242">
        <v>26414</v>
      </c>
    </row>
    <row r="79" spans="2:10" x14ac:dyDescent="0.25">
      <c r="B79" s="143">
        <v>1999</v>
      </c>
      <c r="C79" s="242">
        <v>277869</v>
      </c>
      <c r="D79" s="7">
        <v>66.627582436554064</v>
      </c>
      <c r="E79" s="7">
        <v>139179</v>
      </c>
      <c r="F79" s="242">
        <v>417048</v>
      </c>
      <c r="G79" s="242">
        <v>32067</v>
      </c>
      <c r="H79" s="7">
        <v>88.224612760337848</v>
      </c>
      <c r="I79" s="7">
        <v>4280</v>
      </c>
      <c r="J79" s="242">
        <v>36347</v>
      </c>
    </row>
    <row r="80" spans="2:10" x14ac:dyDescent="0.25">
      <c r="B80" s="143">
        <v>2000</v>
      </c>
      <c r="C80" s="242">
        <v>301908</v>
      </c>
      <c r="D80" s="7">
        <v>67.235147528132671</v>
      </c>
      <c r="E80" s="7">
        <v>147125</v>
      </c>
      <c r="F80" s="242">
        <v>449033</v>
      </c>
      <c r="G80" s="242">
        <v>37547</v>
      </c>
      <c r="H80" s="7">
        <v>91.491020736372718</v>
      </c>
      <c r="I80" s="7">
        <v>3492</v>
      </c>
      <c r="J80" s="242">
        <v>41039</v>
      </c>
    </row>
    <row r="81" spans="2:11" x14ac:dyDescent="0.25">
      <c r="B81" s="143">
        <v>2001</v>
      </c>
      <c r="C81" s="242">
        <v>327554</v>
      </c>
      <c r="D81" s="7">
        <v>74.496577133889787</v>
      </c>
      <c r="E81" s="7">
        <v>112136</v>
      </c>
      <c r="F81" s="242">
        <v>439690</v>
      </c>
      <c r="G81" s="242">
        <v>61537</v>
      </c>
      <c r="H81" s="7">
        <v>92.299500532465402</v>
      </c>
      <c r="I81" s="7">
        <v>5134</v>
      </c>
      <c r="J81" s="242">
        <v>66671</v>
      </c>
    </row>
    <row r="82" spans="2:11" x14ac:dyDescent="0.25">
      <c r="B82" s="143">
        <v>2002</v>
      </c>
      <c r="C82" s="242">
        <v>338536</v>
      </c>
      <c r="D82" s="7">
        <v>65.847790103069528</v>
      </c>
      <c r="E82" s="7">
        <v>175583</v>
      </c>
      <c r="F82" s="242">
        <v>514119</v>
      </c>
      <c r="G82" s="242">
        <v>63559</v>
      </c>
      <c r="H82" s="7">
        <v>90.823223446364011</v>
      </c>
      <c r="I82" s="7">
        <v>6422</v>
      </c>
      <c r="J82" s="242">
        <v>69981</v>
      </c>
    </row>
    <row r="83" spans="2:11" x14ac:dyDescent="0.25">
      <c r="B83" s="143">
        <v>2003</v>
      </c>
      <c r="C83" s="242">
        <v>282439</v>
      </c>
      <c r="D83" s="7">
        <v>69.66766894666867</v>
      </c>
      <c r="E83" s="7">
        <v>122970</v>
      </c>
      <c r="F83" s="242">
        <v>405409</v>
      </c>
      <c r="G83" s="242">
        <v>62683</v>
      </c>
      <c r="H83" s="7">
        <v>92.403738427973352</v>
      </c>
      <c r="I83" s="7">
        <v>5153</v>
      </c>
      <c r="J83" s="242">
        <v>67836</v>
      </c>
    </row>
    <row r="84" spans="2:11" x14ac:dyDescent="0.25">
      <c r="B84" s="143">
        <v>2004</v>
      </c>
      <c r="C84" s="242">
        <v>384896</v>
      </c>
      <c r="D84" s="7">
        <v>72.314753753398293</v>
      </c>
      <c r="E84" s="7">
        <v>147355</v>
      </c>
      <c r="F84" s="242">
        <v>532251</v>
      </c>
      <c r="G84" s="242">
        <v>87523</v>
      </c>
      <c r="H84" s="7">
        <v>95.061366351688932</v>
      </c>
      <c r="I84" s="279">
        <v>4547</v>
      </c>
      <c r="J84" s="260">
        <v>92070</v>
      </c>
    </row>
    <row r="85" spans="2:11" x14ac:dyDescent="0.25">
      <c r="B85" s="143">
        <v>2005</v>
      </c>
      <c r="C85" s="242">
        <v>392963</v>
      </c>
      <c r="D85" s="7">
        <v>71.290460692217536</v>
      </c>
      <c r="E85" s="7">
        <v>158251</v>
      </c>
      <c r="F85" s="242">
        <v>551214</v>
      </c>
      <c r="G85" s="242">
        <v>79948</v>
      </c>
      <c r="H85" s="7">
        <v>93.998965338851519</v>
      </c>
      <c r="I85" s="279">
        <v>5104</v>
      </c>
      <c r="J85" s="428" t="s">
        <v>21</v>
      </c>
    </row>
    <row r="86" spans="2:11" x14ac:dyDescent="0.25">
      <c r="B86" s="143">
        <v>2006</v>
      </c>
      <c r="C86" s="242">
        <v>354796</v>
      </c>
      <c r="D86" s="7">
        <v>71.362541082196572</v>
      </c>
      <c r="E86" s="7">
        <v>142378</v>
      </c>
      <c r="F86" s="242">
        <v>497174</v>
      </c>
      <c r="G86" s="242">
        <v>60840</v>
      </c>
      <c r="H86" s="7">
        <v>93.088728062793578</v>
      </c>
      <c r="I86" s="279">
        <v>4517</v>
      </c>
      <c r="J86" s="428" t="s">
        <v>23</v>
      </c>
    </row>
    <row r="87" spans="2:11" x14ac:dyDescent="0.25">
      <c r="B87" s="143">
        <v>2007</v>
      </c>
      <c r="C87" s="242">
        <v>308501</v>
      </c>
      <c r="D87" s="7">
        <v>73.541218706346214</v>
      </c>
      <c r="E87" s="7">
        <v>110993</v>
      </c>
      <c r="F87" s="242">
        <v>419494</v>
      </c>
      <c r="G87" s="242">
        <v>68252</v>
      </c>
      <c r="H87" s="7">
        <v>94.239478625869879</v>
      </c>
      <c r="I87" s="279">
        <v>4172</v>
      </c>
      <c r="J87" s="428" t="s">
        <v>25</v>
      </c>
    </row>
    <row r="88" spans="2:11" x14ac:dyDescent="0.25">
      <c r="B88" s="143">
        <v>2008</v>
      </c>
      <c r="C88" s="260">
        <v>394551</v>
      </c>
      <c r="D88" s="7">
        <v>82.742501709161516</v>
      </c>
      <c r="E88" s="7">
        <v>82291</v>
      </c>
      <c r="F88" s="242">
        <v>476842</v>
      </c>
      <c r="G88" s="242">
        <v>82197</v>
      </c>
      <c r="H88" s="7">
        <v>95.112299093970222</v>
      </c>
      <c r="I88" s="279">
        <v>4224</v>
      </c>
      <c r="J88" s="428" t="s">
        <v>27</v>
      </c>
    </row>
    <row r="89" spans="2:11" s="260" customFormat="1" x14ac:dyDescent="0.25">
      <c r="B89" s="278">
        <v>2009</v>
      </c>
      <c r="C89" s="260">
        <v>329499</v>
      </c>
      <c r="D89" s="279"/>
      <c r="E89" s="279"/>
      <c r="G89" s="260">
        <v>62688</v>
      </c>
      <c r="H89" s="279"/>
      <c r="I89" s="279"/>
      <c r="K89" s="156"/>
    </row>
    <row r="90" spans="2:11" x14ac:dyDescent="0.25">
      <c r="B90" s="143">
        <v>2010</v>
      </c>
      <c r="C90" s="428" t="s">
        <v>31</v>
      </c>
      <c r="D90" s="65"/>
      <c r="E90" s="65"/>
      <c r="F90" s="426"/>
      <c r="G90" s="284" t="s">
        <v>32</v>
      </c>
      <c r="H90" s="7">
        <v>94.602826684125873</v>
      </c>
      <c r="I90" s="7">
        <v>3792</v>
      </c>
      <c r="J90" s="242">
        <v>70259</v>
      </c>
    </row>
    <row r="91" spans="2:11" x14ac:dyDescent="0.25">
      <c r="B91" s="143">
        <v>2011</v>
      </c>
      <c r="C91" s="260">
        <v>303270</v>
      </c>
      <c r="D91" s="65"/>
      <c r="E91" s="65"/>
      <c r="F91" s="426"/>
      <c r="G91" s="242">
        <v>70488</v>
      </c>
      <c r="H91" s="65"/>
      <c r="I91" s="65"/>
      <c r="J91" s="426"/>
    </row>
    <row r="92" spans="2:11" x14ac:dyDescent="0.25">
      <c r="B92" s="143">
        <v>2012</v>
      </c>
      <c r="C92" s="260">
        <v>277754</v>
      </c>
      <c r="D92" s="7">
        <v>90.850928121677981</v>
      </c>
      <c r="E92" s="7">
        <v>27971</v>
      </c>
      <c r="F92" s="242">
        <v>305725</v>
      </c>
      <c r="G92" s="242">
        <v>68022</v>
      </c>
      <c r="H92" s="65"/>
      <c r="I92" s="65"/>
      <c r="J92" s="426"/>
    </row>
    <row r="93" spans="2:11" x14ac:dyDescent="0.25">
      <c r="B93" s="331">
        <v>2013</v>
      </c>
      <c r="C93" s="434">
        <v>358718.67</v>
      </c>
      <c r="D93" s="40">
        <v>82.333309203072019</v>
      </c>
      <c r="E93" s="40">
        <v>76972.150000000023</v>
      </c>
      <c r="F93" s="40">
        <v>435690.82</v>
      </c>
      <c r="G93" s="40">
        <v>54426.69</v>
      </c>
      <c r="H93" s="40">
        <v>94.539922313786036</v>
      </c>
      <c r="I93" s="40">
        <v>3143.3699999999953</v>
      </c>
      <c r="J93" s="40">
        <v>57570.06</v>
      </c>
    </row>
    <row r="100" spans="2:10" ht="27.75" customHeight="1" x14ac:dyDescent="0.25">
      <c r="B100" s="712" t="s">
        <v>699</v>
      </c>
      <c r="C100" s="712"/>
      <c r="D100" s="712"/>
      <c r="E100" s="712"/>
      <c r="F100" s="712"/>
      <c r="G100" s="712"/>
      <c r="H100" s="712"/>
      <c r="I100" s="712"/>
      <c r="J100" s="712"/>
    </row>
    <row r="101" spans="2:10" x14ac:dyDescent="0.25">
      <c r="C101" s="425" t="s">
        <v>4</v>
      </c>
      <c r="D101" s="433"/>
      <c r="E101" s="433"/>
      <c r="F101" s="433"/>
      <c r="G101" s="425" t="s">
        <v>5</v>
      </c>
      <c r="H101" s="28"/>
      <c r="I101" s="28"/>
      <c r="J101" s="28"/>
    </row>
    <row r="102" spans="2:10" x14ac:dyDescent="0.25">
      <c r="B102" s="695" t="s">
        <v>6</v>
      </c>
      <c r="C102" s="696" t="s">
        <v>17</v>
      </c>
      <c r="D102" s="696"/>
      <c r="E102" s="39" t="s">
        <v>18</v>
      </c>
      <c r="F102" s="39" t="s">
        <v>11</v>
      </c>
      <c r="G102" s="696" t="s">
        <v>17</v>
      </c>
      <c r="H102" s="696"/>
      <c r="I102" s="39" t="s">
        <v>18</v>
      </c>
      <c r="J102" s="39" t="s">
        <v>11</v>
      </c>
    </row>
    <row r="103" spans="2:10" x14ac:dyDescent="0.25">
      <c r="B103" s="696"/>
      <c r="C103" s="39" t="s">
        <v>598</v>
      </c>
      <c r="D103" s="39" t="s">
        <v>19</v>
      </c>
      <c r="E103" s="39" t="s">
        <v>598</v>
      </c>
      <c r="F103" s="39" t="s">
        <v>598</v>
      </c>
      <c r="G103" s="39" t="s">
        <v>598</v>
      </c>
      <c r="H103" s="39" t="s">
        <v>19</v>
      </c>
      <c r="I103" s="39" t="s">
        <v>598</v>
      </c>
      <c r="J103" s="39" t="s">
        <v>598</v>
      </c>
    </row>
    <row r="104" spans="2:10" x14ac:dyDescent="0.25">
      <c r="B104" s="143">
        <v>1981</v>
      </c>
      <c r="C104" s="242">
        <v>466</v>
      </c>
      <c r="D104" s="7">
        <v>8.6440363568911138</v>
      </c>
      <c r="E104" s="7">
        <v>4925</v>
      </c>
      <c r="F104" s="242">
        <v>5391</v>
      </c>
      <c r="G104" s="242">
        <v>112</v>
      </c>
      <c r="H104" s="7">
        <v>100</v>
      </c>
      <c r="I104" s="7">
        <v>0</v>
      </c>
      <c r="J104" s="242">
        <v>112</v>
      </c>
    </row>
    <row r="105" spans="2:10" x14ac:dyDescent="0.25">
      <c r="B105" s="143">
        <v>1982</v>
      </c>
      <c r="C105" s="242">
        <v>380</v>
      </c>
      <c r="D105" s="7">
        <v>9.0218423551756874</v>
      </c>
      <c r="E105" s="7">
        <v>3832</v>
      </c>
      <c r="F105" s="242">
        <v>4212</v>
      </c>
      <c r="G105" s="242">
        <v>151</v>
      </c>
      <c r="H105" s="7">
        <v>100</v>
      </c>
      <c r="I105" s="7">
        <v>0</v>
      </c>
      <c r="J105" s="242">
        <v>151</v>
      </c>
    </row>
    <row r="106" spans="2:10" x14ac:dyDescent="0.25">
      <c r="B106" s="143">
        <v>1983</v>
      </c>
      <c r="C106" s="242">
        <v>462</v>
      </c>
      <c r="D106" s="7">
        <v>8.0967402733964242</v>
      </c>
      <c r="E106" s="7">
        <v>5244</v>
      </c>
      <c r="F106" s="242">
        <v>5706</v>
      </c>
      <c r="G106" s="242">
        <v>164</v>
      </c>
      <c r="H106" s="7">
        <v>100</v>
      </c>
      <c r="I106" s="7">
        <v>0</v>
      </c>
      <c r="J106" s="242">
        <v>164</v>
      </c>
    </row>
    <row r="107" spans="2:10" x14ac:dyDescent="0.25">
      <c r="B107" s="143">
        <v>1984</v>
      </c>
      <c r="C107" s="242">
        <v>388</v>
      </c>
      <c r="D107" s="7">
        <v>9.6182449181953409</v>
      </c>
      <c r="E107" s="7">
        <v>3646</v>
      </c>
      <c r="F107" s="242">
        <v>4034</v>
      </c>
      <c r="G107" s="242">
        <v>241</v>
      </c>
      <c r="H107" s="7">
        <v>100</v>
      </c>
      <c r="I107" s="7">
        <v>0</v>
      </c>
      <c r="J107" s="242">
        <v>241</v>
      </c>
    </row>
    <row r="108" spans="2:10" x14ac:dyDescent="0.25">
      <c r="B108" s="143">
        <v>1985</v>
      </c>
      <c r="C108" s="242">
        <v>467</v>
      </c>
      <c r="D108" s="7">
        <v>9.1407320414954008</v>
      </c>
      <c r="E108" s="7">
        <v>4642</v>
      </c>
      <c r="F108" s="242">
        <v>5109</v>
      </c>
      <c r="G108" s="242">
        <v>100</v>
      </c>
      <c r="H108" s="7">
        <v>100</v>
      </c>
      <c r="I108" s="7">
        <v>0</v>
      </c>
      <c r="J108" s="242">
        <v>100</v>
      </c>
    </row>
    <row r="109" spans="2:10" x14ac:dyDescent="0.25">
      <c r="B109" s="143">
        <v>1986</v>
      </c>
      <c r="C109" s="242">
        <v>481</v>
      </c>
      <c r="D109" s="7">
        <v>9.5893141945773532</v>
      </c>
      <c r="E109" s="7">
        <v>4535</v>
      </c>
      <c r="F109" s="242">
        <v>5016</v>
      </c>
      <c r="G109" s="242">
        <v>118</v>
      </c>
      <c r="H109" s="7">
        <v>100</v>
      </c>
      <c r="I109" s="7">
        <v>0</v>
      </c>
      <c r="J109" s="242">
        <v>118</v>
      </c>
    </row>
    <row r="110" spans="2:10" x14ac:dyDescent="0.25">
      <c r="B110" s="143">
        <v>1987</v>
      </c>
      <c r="C110" s="242">
        <v>389</v>
      </c>
      <c r="D110" s="7">
        <v>9.2817943211643996</v>
      </c>
      <c r="E110" s="7">
        <v>3802</v>
      </c>
      <c r="F110" s="242">
        <v>4191</v>
      </c>
      <c r="G110" s="242">
        <v>148</v>
      </c>
      <c r="H110" s="7">
        <v>100</v>
      </c>
      <c r="I110" s="7">
        <v>0</v>
      </c>
      <c r="J110" s="242">
        <v>148</v>
      </c>
    </row>
    <row r="111" spans="2:10" x14ac:dyDescent="0.25">
      <c r="B111" s="143">
        <v>1988</v>
      </c>
      <c r="C111" s="242">
        <v>334</v>
      </c>
      <c r="D111" s="7">
        <v>7.971360381861575</v>
      </c>
      <c r="E111" s="7">
        <v>3856</v>
      </c>
      <c r="F111" s="242">
        <v>4190</v>
      </c>
      <c r="G111" s="242">
        <v>211</v>
      </c>
      <c r="H111" s="7">
        <v>100</v>
      </c>
      <c r="I111" s="7">
        <v>0</v>
      </c>
      <c r="J111" s="242">
        <v>211</v>
      </c>
    </row>
    <row r="112" spans="2:10" x14ac:dyDescent="0.25">
      <c r="B112" s="143">
        <v>1989</v>
      </c>
      <c r="C112" s="242">
        <v>315</v>
      </c>
      <c r="D112" s="7">
        <v>7.9908675799086755</v>
      </c>
      <c r="E112" s="7">
        <v>3627</v>
      </c>
      <c r="F112" s="242">
        <v>3942</v>
      </c>
      <c r="G112" s="242">
        <v>340</v>
      </c>
      <c r="H112" s="7">
        <v>100</v>
      </c>
      <c r="I112" s="7">
        <v>0</v>
      </c>
      <c r="J112" s="242">
        <v>340</v>
      </c>
    </row>
    <row r="113" spans="2:10" x14ac:dyDescent="0.25">
      <c r="B113" s="143">
        <v>1990</v>
      </c>
      <c r="C113" s="242">
        <v>416</v>
      </c>
      <c r="D113" s="7">
        <v>9.8508169547714886</v>
      </c>
      <c r="E113" s="7">
        <v>3807</v>
      </c>
      <c r="F113" s="242">
        <v>4223</v>
      </c>
      <c r="G113" s="242">
        <v>693</v>
      </c>
      <c r="H113" s="7">
        <v>100</v>
      </c>
      <c r="I113" s="7">
        <v>0</v>
      </c>
      <c r="J113" s="242">
        <v>693</v>
      </c>
    </row>
    <row r="114" spans="2:10" x14ac:dyDescent="0.25">
      <c r="B114" s="143">
        <v>1991</v>
      </c>
      <c r="C114" s="242">
        <v>360</v>
      </c>
      <c r="D114" s="7">
        <v>10.132282578103013</v>
      </c>
      <c r="E114" s="7">
        <v>3193</v>
      </c>
      <c r="F114" s="242">
        <v>3553</v>
      </c>
      <c r="G114" s="242">
        <v>766</v>
      </c>
      <c r="H114" s="7">
        <v>100</v>
      </c>
      <c r="I114" s="7">
        <v>0</v>
      </c>
      <c r="J114" s="242">
        <v>766</v>
      </c>
    </row>
    <row r="115" spans="2:10" x14ac:dyDescent="0.25">
      <c r="B115" s="143">
        <v>1992</v>
      </c>
      <c r="C115" s="242">
        <v>464</v>
      </c>
      <c r="D115" s="7">
        <v>12.846068660022148</v>
      </c>
      <c r="E115" s="7">
        <v>3148</v>
      </c>
      <c r="F115" s="242">
        <v>3612</v>
      </c>
      <c r="G115" s="242">
        <v>629</v>
      </c>
      <c r="H115" s="7">
        <v>100</v>
      </c>
      <c r="I115" s="7">
        <v>0</v>
      </c>
      <c r="J115" s="242">
        <v>629</v>
      </c>
    </row>
    <row r="116" spans="2:10" x14ac:dyDescent="0.25">
      <c r="B116" s="143">
        <v>1993</v>
      </c>
      <c r="C116" s="242">
        <v>593</v>
      </c>
      <c r="D116" s="7">
        <v>12.521114864864865</v>
      </c>
      <c r="E116" s="7">
        <v>4143</v>
      </c>
      <c r="F116" s="242">
        <v>4736</v>
      </c>
      <c r="G116" s="242">
        <v>1087</v>
      </c>
      <c r="H116" s="7">
        <v>100</v>
      </c>
      <c r="I116" s="7">
        <v>0</v>
      </c>
      <c r="J116" s="242">
        <v>1087</v>
      </c>
    </row>
    <row r="117" spans="2:10" x14ac:dyDescent="0.25">
      <c r="B117" s="143">
        <v>1994</v>
      </c>
      <c r="C117" s="242">
        <v>413</v>
      </c>
      <c r="D117" s="7">
        <v>10.200049394912323</v>
      </c>
      <c r="E117" s="7">
        <v>3636</v>
      </c>
      <c r="F117" s="242">
        <v>4049</v>
      </c>
      <c r="G117" s="242">
        <v>1125</v>
      </c>
      <c r="H117" s="7">
        <v>100</v>
      </c>
      <c r="I117" s="7">
        <v>0</v>
      </c>
      <c r="J117" s="242">
        <v>1125</v>
      </c>
    </row>
    <row r="118" spans="2:10" x14ac:dyDescent="0.25">
      <c r="B118" s="143">
        <v>1995</v>
      </c>
      <c r="C118" s="242">
        <v>380</v>
      </c>
      <c r="D118" s="7">
        <v>9.7361004355623884</v>
      </c>
      <c r="E118" s="7">
        <v>3523</v>
      </c>
      <c r="F118" s="242">
        <v>3903</v>
      </c>
      <c r="G118" s="242">
        <v>2200</v>
      </c>
      <c r="H118" s="7">
        <v>100</v>
      </c>
      <c r="I118" s="7">
        <v>0</v>
      </c>
      <c r="J118" s="242">
        <v>2200</v>
      </c>
    </row>
    <row r="119" spans="2:10" x14ac:dyDescent="0.25">
      <c r="B119" s="143">
        <v>1996</v>
      </c>
      <c r="C119" s="242">
        <v>618</v>
      </c>
      <c r="D119" s="7">
        <v>15.512048192771086</v>
      </c>
      <c r="E119" s="7">
        <v>3366</v>
      </c>
      <c r="F119" s="242">
        <v>3984</v>
      </c>
      <c r="G119" s="242">
        <v>1988</v>
      </c>
      <c r="H119" s="7">
        <v>99.949723479135244</v>
      </c>
      <c r="I119" s="7">
        <v>1</v>
      </c>
      <c r="J119" s="242">
        <v>1989</v>
      </c>
    </row>
    <row r="120" spans="2:10" x14ac:dyDescent="0.25">
      <c r="B120" s="143">
        <v>1997</v>
      </c>
      <c r="C120" s="242">
        <v>746</v>
      </c>
      <c r="D120" s="7">
        <v>16.467991169977925</v>
      </c>
      <c r="E120" s="7">
        <v>3784</v>
      </c>
      <c r="F120" s="242">
        <v>4530</v>
      </c>
      <c r="G120" s="242">
        <v>1497</v>
      </c>
      <c r="H120" s="7">
        <v>100</v>
      </c>
      <c r="I120" s="7">
        <v>0</v>
      </c>
      <c r="J120" s="242">
        <v>1497</v>
      </c>
    </row>
    <row r="121" spans="2:10" x14ac:dyDescent="0.25">
      <c r="B121" s="143">
        <v>1998</v>
      </c>
      <c r="C121" s="242">
        <v>693</v>
      </c>
      <c r="D121" s="7">
        <v>14.419475655430711</v>
      </c>
      <c r="E121" s="7">
        <v>4113</v>
      </c>
      <c r="F121" s="242">
        <v>4806</v>
      </c>
      <c r="G121" s="242">
        <v>3136</v>
      </c>
      <c r="H121" s="7">
        <v>100</v>
      </c>
      <c r="I121" s="7">
        <v>0</v>
      </c>
      <c r="J121" s="242">
        <v>3136</v>
      </c>
    </row>
    <row r="122" spans="2:10" x14ac:dyDescent="0.25">
      <c r="B122" s="143">
        <v>1999</v>
      </c>
      <c r="C122" s="242">
        <v>1264</v>
      </c>
      <c r="D122" s="7">
        <v>18.45255474452555</v>
      </c>
      <c r="E122" s="7">
        <v>5586</v>
      </c>
      <c r="F122" s="242">
        <v>6850</v>
      </c>
      <c r="G122" s="242">
        <v>3121</v>
      </c>
      <c r="H122" s="7">
        <v>100</v>
      </c>
      <c r="I122" s="7">
        <v>0</v>
      </c>
      <c r="J122" s="242">
        <v>3121</v>
      </c>
    </row>
    <row r="123" spans="2:10" x14ac:dyDescent="0.25">
      <c r="B123" s="143">
        <v>2000</v>
      </c>
      <c r="C123" s="242">
        <v>1919</v>
      </c>
      <c r="D123" s="7">
        <v>28.603368609330747</v>
      </c>
      <c r="E123" s="7">
        <v>4790</v>
      </c>
      <c r="F123" s="242">
        <v>6709</v>
      </c>
      <c r="G123" s="242">
        <v>3367</v>
      </c>
      <c r="H123" s="7">
        <v>100</v>
      </c>
      <c r="I123" s="7">
        <v>0</v>
      </c>
      <c r="J123" s="242">
        <v>3367</v>
      </c>
    </row>
    <row r="124" spans="2:10" x14ac:dyDescent="0.25">
      <c r="B124" s="143">
        <v>2001</v>
      </c>
      <c r="C124" s="242">
        <v>2449</v>
      </c>
      <c r="D124" s="7">
        <v>32.635927505330493</v>
      </c>
      <c r="E124" s="7">
        <v>5055</v>
      </c>
      <c r="F124" s="242">
        <v>7504</v>
      </c>
      <c r="G124" s="242">
        <v>4974</v>
      </c>
      <c r="H124" s="7">
        <v>100</v>
      </c>
      <c r="I124" s="7">
        <v>0</v>
      </c>
      <c r="J124" s="242">
        <v>4974</v>
      </c>
    </row>
    <row r="125" spans="2:10" x14ac:dyDescent="0.25">
      <c r="B125" s="143">
        <v>2002</v>
      </c>
      <c r="C125" s="242">
        <v>4363</v>
      </c>
      <c r="D125" s="7">
        <v>35.256565656565655</v>
      </c>
      <c r="E125" s="7">
        <v>8012</v>
      </c>
      <c r="F125" s="242">
        <v>12375</v>
      </c>
      <c r="G125" s="242">
        <v>3147</v>
      </c>
      <c r="H125" s="7">
        <v>99.968233799237609</v>
      </c>
      <c r="I125" s="7">
        <v>1</v>
      </c>
      <c r="J125" s="242">
        <v>3148</v>
      </c>
    </row>
    <row r="126" spans="2:10" x14ac:dyDescent="0.25">
      <c r="B126" s="143">
        <v>2003</v>
      </c>
      <c r="C126" s="242">
        <v>3211</v>
      </c>
      <c r="D126" s="7">
        <v>29.567219152854513</v>
      </c>
      <c r="E126" s="7">
        <v>7649</v>
      </c>
      <c r="F126" s="242">
        <v>10860</v>
      </c>
      <c r="G126" s="242">
        <v>6390</v>
      </c>
      <c r="H126" s="7">
        <v>100</v>
      </c>
      <c r="I126" s="7">
        <v>0</v>
      </c>
      <c r="J126" s="242">
        <v>6390</v>
      </c>
    </row>
    <row r="127" spans="2:10" x14ac:dyDescent="0.25">
      <c r="B127" s="143">
        <v>2004</v>
      </c>
      <c r="C127" s="242">
        <v>5162</v>
      </c>
      <c r="D127" s="7">
        <v>41.253096779349477</v>
      </c>
      <c r="E127" s="7">
        <v>7351</v>
      </c>
      <c r="F127" s="242">
        <v>12513</v>
      </c>
      <c r="G127" s="435">
        <v>7861</v>
      </c>
      <c r="H127" s="3">
        <v>100</v>
      </c>
      <c r="I127" s="3">
        <v>0</v>
      </c>
      <c r="J127" s="428" t="s">
        <v>20</v>
      </c>
    </row>
    <row r="128" spans="2:10" x14ac:dyDescent="0.25">
      <c r="B128" s="143">
        <v>2005</v>
      </c>
      <c r="C128" s="242">
        <v>6689</v>
      </c>
      <c r="D128" s="7">
        <v>55.058029467445877</v>
      </c>
      <c r="E128" s="7">
        <v>5460</v>
      </c>
      <c r="F128" s="242">
        <v>12149</v>
      </c>
      <c r="G128" s="435">
        <v>6136</v>
      </c>
      <c r="H128" s="3">
        <v>100</v>
      </c>
      <c r="I128" s="3">
        <v>0</v>
      </c>
      <c r="J128" s="428" t="s">
        <v>22</v>
      </c>
    </row>
    <row r="129" spans="2:10" x14ac:dyDescent="0.25">
      <c r="B129" s="143">
        <v>2006</v>
      </c>
      <c r="C129" s="242">
        <v>4764</v>
      </c>
      <c r="D129" s="7">
        <v>31.625066383430696</v>
      </c>
      <c r="E129" s="7">
        <v>10300</v>
      </c>
      <c r="F129" s="242">
        <v>15064</v>
      </c>
      <c r="G129" s="435">
        <v>5571</v>
      </c>
      <c r="H129" s="3">
        <v>100</v>
      </c>
      <c r="I129" s="3">
        <v>0</v>
      </c>
      <c r="J129" s="428" t="s">
        <v>24</v>
      </c>
    </row>
    <row r="130" spans="2:10" x14ac:dyDescent="0.25">
      <c r="B130" s="278">
        <v>2007</v>
      </c>
      <c r="C130" s="242">
        <v>2205</v>
      </c>
      <c r="D130" s="7">
        <v>13.128907412920512</v>
      </c>
      <c r="E130" s="7">
        <v>14590</v>
      </c>
      <c r="F130" s="242">
        <v>16795</v>
      </c>
      <c r="G130" s="435">
        <v>5058</v>
      </c>
      <c r="H130" s="3">
        <v>100</v>
      </c>
      <c r="I130" s="3">
        <v>0</v>
      </c>
      <c r="J130" s="428" t="s">
        <v>26</v>
      </c>
    </row>
    <row r="131" spans="2:10" x14ac:dyDescent="0.25">
      <c r="B131" s="278">
        <v>2008</v>
      </c>
      <c r="C131" s="242">
        <v>3307</v>
      </c>
      <c r="D131" s="7">
        <v>22.632083219271831</v>
      </c>
      <c r="E131" s="7">
        <v>11305</v>
      </c>
      <c r="F131" s="242">
        <v>14612</v>
      </c>
      <c r="G131" s="435">
        <v>10749</v>
      </c>
      <c r="H131" s="3">
        <v>100</v>
      </c>
      <c r="I131" s="3">
        <v>0</v>
      </c>
      <c r="J131" s="428" t="s">
        <v>28</v>
      </c>
    </row>
    <row r="132" spans="2:10" x14ac:dyDescent="0.25">
      <c r="B132" s="278">
        <v>2009</v>
      </c>
      <c r="C132" s="260">
        <v>2752</v>
      </c>
      <c r="D132" s="65"/>
      <c r="E132" s="65"/>
      <c r="F132" s="426"/>
      <c r="G132" s="260">
        <v>6239</v>
      </c>
      <c r="H132" s="279">
        <v>100</v>
      </c>
      <c r="I132" s="279">
        <v>0</v>
      </c>
      <c r="J132" s="260">
        <v>6239</v>
      </c>
    </row>
    <row r="133" spans="2:10" x14ac:dyDescent="0.25">
      <c r="B133" s="278">
        <v>2010</v>
      </c>
      <c r="C133" s="428" t="s">
        <v>33</v>
      </c>
      <c r="D133" s="65"/>
      <c r="E133" s="65"/>
      <c r="F133" s="426"/>
      <c r="G133" s="428" t="s">
        <v>34</v>
      </c>
      <c r="H133" s="279">
        <v>100</v>
      </c>
      <c r="I133" s="279">
        <v>0</v>
      </c>
      <c r="J133" s="428" t="s">
        <v>34</v>
      </c>
    </row>
    <row r="134" spans="2:10" x14ac:dyDescent="0.25">
      <c r="B134" s="278">
        <v>2011</v>
      </c>
      <c r="C134" s="260">
        <v>1074</v>
      </c>
      <c r="D134" s="65"/>
      <c r="E134" s="65"/>
      <c r="F134" s="426"/>
      <c r="G134" s="260">
        <v>7388</v>
      </c>
      <c r="H134" s="279">
        <v>100</v>
      </c>
      <c r="I134" s="279">
        <v>0</v>
      </c>
      <c r="J134" s="260">
        <v>7388</v>
      </c>
    </row>
    <row r="135" spans="2:10" x14ac:dyDescent="0.25">
      <c r="B135" s="278">
        <v>2012</v>
      </c>
      <c r="C135" s="242">
        <v>1129</v>
      </c>
      <c r="D135" s="65"/>
      <c r="E135" s="65"/>
      <c r="F135" s="426"/>
      <c r="G135" s="260">
        <v>5379</v>
      </c>
      <c r="H135" s="279">
        <v>100</v>
      </c>
      <c r="I135" s="279">
        <v>0</v>
      </c>
      <c r="J135" s="260">
        <v>5379</v>
      </c>
    </row>
    <row r="136" spans="2:10" x14ac:dyDescent="0.25">
      <c r="B136" s="436">
        <v>2013</v>
      </c>
      <c r="C136" s="40">
        <v>1507.33</v>
      </c>
      <c r="D136" s="45">
        <v>7.9047546627579814</v>
      </c>
      <c r="E136" s="40">
        <v>17561.32</v>
      </c>
      <c r="F136" s="40">
        <v>19068.650000000001</v>
      </c>
      <c r="G136" s="40">
        <v>10884.83</v>
      </c>
      <c r="H136" s="40">
        <v>100</v>
      </c>
      <c r="I136" s="40">
        <v>0</v>
      </c>
      <c r="J136" s="40">
        <v>10884.83</v>
      </c>
    </row>
    <row r="150" spans="2:11" ht="30.75" customHeight="1" x14ac:dyDescent="0.25">
      <c r="B150" s="710" t="s">
        <v>699</v>
      </c>
      <c r="C150" s="710"/>
      <c r="D150" s="710"/>
      <c r="E150" s="710"/>
      <c r="F150" s="710"/>
      <c r="G150" s="710"/>
      <c r="H150" s="710"/>
      <c r="I150" s="710"/>
      <c r="J150" s="710"/>
      <c r="K150" s="710"/>
    </row>
    <row r="151" spans="2:11" x14ac:dyDescent="0.25">
      <c r="C151" s="711" t="s">
        <v>7</v>
      </c>
      <c r="D151" s="711"/>
      <c r="E151" s="711"/>
      <c r="F151" s="41"/>
    </row>
    <row r="152" spans="2:11" x14ac:dyDescent="0.25">
      <c r="B152" s="695" t="s">
        <v>6</v>
      </c>
      <c r="C152" s="709" t="s">
        <v>17</v>
      </c>
      <c r="D152" s="709"/>
      <c r="E152" s="331" t="s">
        <v>18</v>
      </c>
      <c r="F152" s="331" t="s">
        <v>11</v>
      </c>
      <c r="G152" s="695" t="s">
        <v>6</v>
      </c>
      <c r="H152" s="709" t="s">
        <v>17</v>
      </c>
      <c r="I152" s="709"/>
      <c r="J152" s="450" t="s">
        <v>18</v>
      </c>
      <c r="K152" s="500" t="s">
        <v>11</v>
      </c>
    </row>
    <row r="153" spans="2:11" x14ac:dyDescent="0.25">
      <c r="B153" s="696"/>
      <c r="C153" s="614" t="s">
        <v>598</v>
      </c>
      <c r="D153" s="614" t="s">
        <v>19</v>
      </c>
      <c r="E153" s="614" t="s">
        <v>598</v>
      </c>
      <c r="F153" s="614" t="s">
        <v>598</v>
      </c>
      <c r="G153" s="696"/>
      <c r="H153" s="614" t="s">
        <v>598</v>
      </c>
      <c r="I153" s="614" t="s">
        <v>19</v>
      </c>
      <c r="J153" s="614" t="s">
        <v>598</v>
      </c>
      <c r="K153" s="614" t="s">
        <v>598</v>
      </c>
    </row>
    <row r="154" spans="2:11" x14ac:dyDescent="0.25">
      <c r="B154" s="85">
        <v>1937</v>
      </c>
      <c r="C154" s="526">
        <v>105700</v>
      </c>
      <c r="D154" s="526"/>
      <c r="E154" s="526"/>
      <c r="F154" s="526"/>
      <c r="G154" s="524">
        <v>1976</v>
      </c>
      <c r="H154" s="7">
        <v>413100</v>
      </c>
      <c r="I154" s="7">
        <v>57.808564231738032</v>
      </c>
      <c r="J154" s="7">
        <v>301500</v>
      </c>
      <c r="K154" s="7">
        <v>714600</v>
      </c>
    </row>
    <row r="155" spans="2:11" x14ac:dyDescent="0.25">
      <c r="B155" s="85">
        <v>1938</v>
      </c>
      <c r="C155" s="526">
        <v>105500</v>
      </c>
      <c r="D155" s="526"/>
      <c r="E155" s="526"/>
      <c r="F155" s="526"/>
      <c r="G155" s="524">
        <v>1977</v>
      </c>
      <c r="H155" s="7">
        <v>458300</v>
      </c>
      <c r="I155" s="7">
        <v>62.918725974739139</v>
      </c>
      <c r="J155" s="7">
        <v>270100.00000000012</v>
      </c>
      <c r="K155" s="7">
        <v>728400.00000000012</v>
      </c>
    </row>
    <row r="156" spans="2:11" x14ac:dyDescent="0.25">
      <c r="B156" s="85">
        <v>1939</v>
      </c>
      <c r="C156" s="526">
        <v>59400</v>
      </c>
      <c r="D156" s="471">
        <f>C156/F156*100</f>
        <v>12.298136645962733</v>
      </c>
      <c r="E156" s="526">
        <f>(F156-C156)</f>
        <v>423600</v>
      </c>
      <c r="F156" s="526">
        <v>483000</v>
      </c>
      <c r="G156" s="524">
        <v>1978</v>
      </c>
      <c r="H156" s="7">
        <v>423700</v>
      </c>
      <c r="I156" s="7">
        <v>58.304664923627357</v>
      </c>
      <c r="J156" s="7">
        <v>303000</v>
      </c>
      <c r="K156" s="7">
        <v>726700</v>
      </c>
    </row>
    <row r="157" spans="2:11" x14ac:dyDescent="0.25">
      <c r="B157" s="85">
        <v>1940</v>
      </c>
      <c r="C157" s="526">
        <v>70400</v>
      </c>
      <c r="D157" s="471">
        <f t="shared" ref="D157:D176" si="0">C157/F157*100</f>
        <v>16.073059360730593</v>
      </c>
      <c r="E157" s="526">
        <f t="shared" ref="E157:E176" si="1">(F157-C157)</f>
        <v>367600</v>
      </c>
      <c r="F157" s="526">
        <v>438000</v>
      </c>
      <c r="G157" s="524">
        <v>1979</v>
      </c>
      <c r="H157" s="7">
        <v>466100</v>
      </c>
      <c r="I157" s="7">
        <v>61.29668595476064</v>
      </c>
      <c r="J157" s="7">
        <v>294300.00000000012</v>
      </c>
      <c r="K157" s="7">
        <v>760400.00000000012</v>
      </c>
    </row>
    <row r="158" spans="2:11" x14ac:dyDescent="0.25">
      <c r="B158" s="85">
        <v>1941</v>
      </c>
      <c r="C158" s="526">
        <v>84700</v>
      </c>
      <c r="D158" s="471">
        <f t="shared" si="0"/>
        <v>17.944915254237287</v>
      </c>
      <c r="E158" s="526">
        <f t="shared" si="1"/>
        <v>387300</v>
      </c>
      <c r="F158" s="526">
        <v>472000</v>
      </c>
      <c r="G158" s="524">
        <v>1980</v>
      </c>
      <c r="H158" s="7">
        <v>503200</v>
      </c>
      <c r="I158" s="7">
        <v>55.054704595185996</v>
      </c>
      <c r="J158" s="7">
        <v>410800</v>
      </c>
      <c r="K158" s="7">
        <v>914000</v>
      </c>
    </row>
    <row r="159" spans="2:11" x14ac:dyDescent="0.25">
      <c r="B159" s="85">
        <v>1942</v>
      </c>
      <c r="C159" s="526">
        <v>94600</v>
      </c>
      <c r="D159" s="471">
        <f t="shared" si="0"/>
        <v>19.385245901639344</v>
      </c>
      <c r="E159" s="526">
        <f t="shared" si="1"/>
        <v>393400</v>
      </c>
      <c r="F159" s="526">
        <v>488000</v>
      </c>
      <c r="G159" s="524">
        <v>1981</v>
      </c>
      <c r="H159" s="7">
        <v>486800</v>
      </c>
      <c r="I159" s="7">
        <v>64.493905670376265</v>
      </c>
      <c r="J159" s="7">
        <v>268000</v>
      </c>
      <c r="K159" s="7">
        <v>754800</v>
      </c>
    </row>
    <row r="160" spans="2:11" x14ac:dyDescent="0.25">
      <c r="B160" s="85">
        <v>1943</v>
      </c>
      <c r="C160" s="526">
        <v>114500</v>
      </c>
      <c r="D160" s="471">
        <f t="shared" si="0"/>
        <v>21.361940298507463</v>
      </c>
      <c r="E160" s="526">
        <f t="shared" si="1"/>
        <v>421500</v>
      </c>
      <c r="F160" s="526">
        <v>536000</v>
      </c>
      <c r="G160" s="524">
        <v>1982</v>
      </c>
      <c r="H160" s="7">
        <v>499900</v>
      </c>
      <c r="I160" s="7">
        <v>53.017287093010921</v>
      </c>
      <c r="J160" s="7">
        <v>443000</v>
      </c>
      <c r="K160" s="7">
        <v>942900</v>
      </c>
    </row>
    <row r="161" spans="2:11" x14ac:dyDescent="0.25">
      <c r="B161" s="85">
        <v>1944</v>
      </c>
      <c r="C161" s="526">
        <v>114700</v>
      </c>
      <c r="D161" s="471">
        <f t="shared" si="0"/>
        <v>30.668449197860966</v>
      </c>
      <c r="E161" s="526">
        <f t="shared" si="1"/>
        <v>259300</v>
      </c>
      <c r="F161" s="526">
        <v>374000</v>
      </c>
      <c r="G161" s="524">
        <v>1983</v>
      </c>
      <c r="H161" s="7">
        <v>431300</v>
      </c>
      <c r="I161" s="7">
        <v>53.424996903257771</v>
      </c>
      <c r="J161" s="7">
        <v>376000</v>
      </c>
      <c r="K161" s="7">
        <v>807300</v>
      </c>
    </row>
    <row r="162" spans="2:11" x14ac:dyDescent="0.25">
      <c r="B162" s="85">
        <v>1945</v>
      </c>
      <c r="C162" s="526">
        <v>77700</v>
      </c>
      <c r="D162" s="471"/>
      <c r="E162" s="526"/>
      <c r="F162" s="526"/>
      <c r="G162" s="524">
        <v>1984</v>
      </c>
      <c r="H162" s="7">
        <v>495100</v>
      </c>
      <c r="I162" s="7">
        <v>56.191124730450568</v>
      </c>
      <c r="J162" s="7">
        <v>386000</v>
      </c>
      <c r="K162" s="7">
        <v>881100</v>
      </c>
    </row>
    <row r="163" spans="2:11" x14ac:dyDescent="0.25">
      <c r="B163" s="85">
        <v>1946</v>
      </c>
      <c r="C163" s="526">
        <v>144900</v>
      </c>
      <c r="D163" s="471"/>
      <c r="E163" s="526"/>
      <c r="F163" s="526"/>
      <c r="G163" s="524">
        <v>1985</v>
      </c>
      <c r="H163" s="7">
        <v>559000</v>
      </c>
      <c r="I163" s="7">
        <v>62.808988764044948</v>
      </c>
      <c r="J163" s="7">
        <v>331000</v>
      </c>
      <c r="K163" s="7">
        <v>890000</v>
      </c>
    </row>
    <row r="164" spans="2:11" x14ac:dyDescent="0.25">
      <c r="B164" s="85">
        <v>1947</v>
      </c>
      <c r="C164" s="526">
        <v>168600</v>
      </c>
      <c r="D164" s="471"/>
      <c r="E164" s="526"/>
      <c r="F164" s="526"/>
      <c r="G164" s="524">
        <v>1986</v>
      </c>
      <c r="H164" s="7">
        <v>509900</v>
      </c>
      <c r="I164" s="7">
        <v>56.243106110743447</v>
      </c>
      <c r="J164" s="7">
        <v>396699.99999999988</v>
      </c>
      <c r="K164" s="7">
        <v>906599.99999999988</v>
      </c>
    </row>
    <row r="165" spans="2:11" x14ac:dyDescent="0.25">
      <c r="B165" s="85">
        <v>1948</v>
      </c>
      <c r="C165" s="526">
        <v>181400</v>
      </c>
      <c r="D165" s="471">
        <f t="shared" si="0"/>
        <v>42.186046511627907</v>
      </c>
      <c r="E165" s="526">
        <f t="shared" si="1"/>
        <v>248600</v>
      </c>
      <c r="F165" s="526">
        <v>430000</v>
      </c>
      <c r="G165" s="524">
        <v>1987</v>
      </c>
      <c r="H165" s="7">
        <v>523500</v>
      </c>
      <c r="I165" s="7">
        <v>60.928770949720665</v>
      </c>
      <c r="J165" s="7">
        <v>335700</v>
      </c>
      <c r="K165" s="7">
        <v>859200</v>
      </c>
    </row>
    <row r="166" spans="2:11" x14ac:dyDescent="0.25">
      <c r="B166" s="85">
        <v>1949</v>
      </c>
      <c r="C166" s="526">
        <v>187600</v>
      </c>
      <c r="D166" s="471">
        <f t="shared" si="0"/>
        <v>43.325635103926096</v>
      </c>
      <c r="E166" s="526">
        <f t="shared" si="1"/>
        <v>245400</v>
      </c>
      <c r="F166" s="526">
        <v>433000</v>
      </c>
      <c r="G166" s="524">
        <v>1988</v>
      </c>
      <c r="H166" s="7">
        <v>498000</v>
      </c>
      <c r="I166" s="7">
        <v>57.612216566404442</v>
      </c>
      <c r="J166" s="7">
        <v>366400</v>
      </c>
      <c r="K166" s="7">
        <v>864400</v>
      </c>
    </row>
    <row r="167" spans="2:11" x14ac:dyDescent="0.25">
      <c r="B167" s="85">
        <v>1950</v>
      </c>
      <c r="C167" s="526">
        <v>175700</v>
      </c>
      <c r="D167" s="471">
        <f t="shared" si="0"/>
        <v>49.492957746478872</v>
      </c>
      <c r="E167" s="526">
        <f t="shared" si="1"/>
        <v>179300</v>
      </c>
      <c r="F167" s="526">
        <v>355000</v>
      </c>
      <c r="G167" s="524">
        <v>1989</v>
      </c>
      <c r="H167" s="7">
        <v>640600</v>
      </c>
      <c r="I167" s="7">
        <v>65.561355030191379</v>
      </c>
      <c r="J167" s="7">
        <v>336500</v>
      </c>
      <c r="K167" s="7">
        <v>977100</v>
      </c>
    </row>
    <row r="168" spans="2:11" x14ac:dyDescent="0.25">
      <c r="B168" s="85">
        <v>1951</v>
      </c>
      <c r="C168" s="526">
        <v>138100</v>
      </c>
      <c r="D168" s="471">
        <f t="shared" si="0"/>
        <v>28.651452282157674</v>
      </c>
      <c r="E168" s="526">
        <f t="shared" si="1"/>
        <v>343900</v>
      </c>
      <c r="F168" s="526">
        <v>482000</v>
      </c>
      <c r="G168" s="524">
        <v>1990</v>
      </c>
      <c r="H168" s="7">
        <v>602600</v>
      </c>
      <c r="I168" s="7">
        <v>64.373464373464373</v>
      </c>
      <c r="J168" s="7">
        <v>333500</v>
      </c>
      <c r="K168" s="7">
        <v>936100</v>
      </c>
    </row>
    <row r="169" spans="2:11" x14ac:dyDescent="0.25">
      <c r="B169" s="85">
        <v>1952</v>
      </c>
      <c r="C169" s="526">
        <v>186800</v>
      </c>
      <c r="D169" s="471">
        <f t="shared" si="0"/>
        <v>32.829525483304039</v>
      </c>
      <c r="E169" s="526">
        <f t="shared" si="1"/>
        <v>382200</v>
      </c>
      <c r="F169" s="526">
        <v>569000</v>
      </c>
      <c r="G169" s="524">
        <v>1991</v>
      </c>
      <c r="H169" s="7">
        <v>487300</v>
      </c>
      <c r="I169" s="7">
        <v>57.25531664904242</v>
      </c>
      <c r="J169" s="7">
        <v>363800</v>
      </c>
      <c r="K169" s="7">
        <v>851100</v>
      </c>
    </row>
    <row r="170" spans="2:11" x14ac:dyDescent="0.25">
      <c r="B170" s="85">
        <v>1953</v>
      </c>
      <c r="C170" s="526">
        <v>164500</v>
      </c>
      <c r="D170" s="471">
        <f t="shared" si="0"/>
        <v>30.633147113594038</v>
      </c>
      <c r="E170" s="526">
        <f t="shared" si="1"/>
        <v>372500</v>
      </c>
      <c r="F170" s="526">
        <v>537000</v>
      </c>
      <c r="G170" s="524">
        <v>1992</v>
      </c>
      <c r="H170" s="7">
        <v>564100</v>
      </c>
      <c r="I170" s="7">
        <v>57.141410048622362</v>
      </c>
      <c r="J170" s="7">
        <v>423100</v>
      </c>
      <c r="K170" s="7">
        <v>987200</v>
      </c>
    </row>
    <row r="171" spans="2:11" x14ac:dyDescent="0.25">
      <c r="B171" s="85">
        <v>1954</v>
      </c>
      <c r="C171" s="526">
        <v>169900</v>
      </c>
      <c r="D171" s="471">
        <f t="shared" si="0"/>
        <v>35.768421052631574</v>
      </c>
      <c r="E171" s="526">
        <f t="shared" si="1"/>
        <v>305100</v>
      </c>
      <c r="F171" s="526">
        <v>475000</v>
      </c>
      <c r="G171" s="524">
        <v>1993</v>
      </c>
      <c r="H171" s="7">
        <v>544500</v>
      </c>
      <c r="I171" s="7">
        <v>68.819514661274013</v>
      </c>
      <c r="J171" s="7">
        <v>246700</v>
      </c>
      <c r="K171" s="7">
        <v>791200</v>
      </c>
    </row>
    <row r="172" spans="2:11" x14ac:dyDescent="0.25">
      <c r="B172" s="85">
        <v>1955</v>
      </c>
      <c r="C172" s="526">
        <v>128400</v>
      </c>
      <c r="D172" s="471">
        <f t="shared" si="0"/>
        <v>33.350649350649356</v>
      </c>
      <c r="E172" s="526">
        <f t="shared" si="1"/>
        <v>256600</v>
      </c>
      <c r="F172" s="526">
        <v>385000</v>
      </c>
      <c r="G172" s="524">
        <v>1994</v>
      </c>
      <c r="H172" s="7">
        <v>661282</v>
      </c>
      <c r="I172" s="7">
        <v>71.909117798018286</v>
      </c>
      <c r="J172" s="7">
        <v>258326</v>
      </c>
      <c r="K172" s="7">
        <v>919608</v>
      </c>
    </row>
    <row r="173" spans="2:11" x14ac:dyDescent="0.25">
      <c r="B173" s="85">
        <v>1956</v>
      </c>
      <c r="C173" s="526">
        <v>127200</v>
      </c>
      <c r="D173" s="471">
        <f t="shared" si="0"/>
        <v>25.338645418326696</v>
      </c>
      <c r="E173" s="526">
        <f t="shared" si="1"/>
        <v>374800</v>
      </c>
      <c r="F173" s="526">
        <v>502000</v>
      </c>
      <c r="G173" s="524">
        <v>1995</v>
      </c>
      <c r="H173" s="7">
        <v>577363</v>
      </c>
      <c r="I173" s="7">
        <v>75.096608209649247</v>
      </c>
      <c r="J173" s="7">
        <v>191464</v>
      </c>
      <c r="K173" s="7">
        <v>768827</v>
      </c>
    </row>
    <row r="174" spans="2:11" x14ac:dyDescent="0.25">
      <c r="B174" s="85">
        <v>1957</v>
      </c>
      <c r="C174" s="526">
        <v>167300</v>
      </c>
      <c r="D174" s="471">
        <f t="shared" si="0"/>
        <v>29.928443649373882</v>
      </c>
      <c r="E174" s="526">
        <f t="shared" si="1"/>
        <v>391700</v>
      </c>
      <c r="F174" s="526">
        <v>559000</v>
      </c>
      <c r="G174" s="524">
        <v>1996</v>
      </c>
      <c r="H174" s="7">
        <v>782381</v>
      </c>
      <c r="I174" s="7">
        <v>72.008699421725908</v>
      </c>
      <c r="J174" s="7">
        <v>304128</v>
      </c>
      <c r="K174" s="7">
        <v>1086509</v>
      </c>
    </row>
    <row r="175" spans="2:11" x14ac:dyDescent="0.25">
      <c r="B175" s="85">
        <v>1958</v>
      </c>
      <c r="C175" s="526">
        <v>185300</v>
      </c>
      <c r="D175" s="471">
        <f t="shared" si="0"/>
        <v>34</v>
      </c>
      <c r="E175" s="526">
        <f t="shared" si="1"/>
        <v>359700</v>
      </c>
      <c r="F175" s="526">
        <v>545000</v>
      </c>
      <c r="G175" s="524">
        <v>1997</v>
      </c>
      <c r="H175" s="7">
        <v>743382</v>
      </c>
      <c r="I175" s="7">
        <v>78.822155987670612</v>
      </c>
      <c r="J175" s="7">
        <v>199731</v>
      </c>
      <c r="K175" s="7">
        <v>943113</v>
      </c>
    </row>
    <row r="176" spans="2:11" x14ac:dyDescent="0.25">
      <c r="B176" s="85">
        <v>1959</v>
      </c>
      <c r="C176" s="526">
        <v>184400</v>
      </c>
      <c r="D176" s="471">
        <f t="shared" si="0"/>
        <v>41.069042316258354</v>
      </c>
      <c r="E176" s="526">
        <f t="shared" si="1"/>
        <v>264600</v>
      </c>
      <c r="F176" s="526">
        <v>449000</v>
      </c>
      <c r="G176" s="524">
        <v>1998</v>
      </c>
      <c r="H176" s="7">
        <v>870627</v>
      </c>
      <c r="I176" s="7">
        <v>78.281827418470201</v>
      </c>
      <c r="J176" s="7">
        <v>241543</v>
      </c>
      <c r="K176" s="7">
        <v>1112170</v>
      </c>
    </row>
    <row r="177" spans="2:11" x14ac:dyDescent="0.25">
      <c r="B177" s="85">
        <v>1960</v>
      </c>
      <c r="C177" s="526">
        <v>151300</v>
      </c>
      <c r="D177" s="526"/>
      <c r="E177" s="526"/>
      <c r="F177" s="526"/>
      <c r="G177" s="524">
        <v>1999</v>
      </c>
      <c r="H177" s="7">
        <v>1076207</v>
      </c>
      <c r="I177" s="7">
        <v>85.039619576211194</v>
      </c>
      <c r="J177" s="7">
        <v>189329</v>
      </c>
      <c r="K177" s="7">
        <v>1265536</v>
      </c>
    </row>
    <row r="178" spans="2:11" x14ac:dyDescent="0.25">
      <c r="B178" s="143">
        <v>1961</v>
      </c>
      <c r="C178" s="7">
        <v>187000</v>
      </c>
      <c r="D178" s="7">
        <v>35.018726591760299</v>
      </c>
      <c r="E178" s="7">
        <v>347000</v>
      </c>
      <c r="F178" s="7">
        <v>534000</v>
      </c>
      <c r="G178" s="524">
        <v>2000</v>
      </c>
      <c r="H178" s="7">
        <v>1111137</v>
      </c>
      <c r="I178" s="7">
        <v>84.730231160714425</v>
      </c>
      <c r="J178" s="7">
        <v>200245</v>
      </c>
      <c r="K178" s="7">
        <v>1311382</v>
      </c>
    </row>
    <row r="179" spans="2:11" x14ac:dyDescent="0.25">
      <c r="B179" s="143">
        <v>1962</v>
      </c>
      <c r="C179" s="7">
        <v>234500</v>
      </c>
      <c r="D179" s="7">
        <v>36.755485893416932</v>
      </c>
      <c r="E179" s="7">
        <v>403500</v>
      </c>
      <c r="F179" s="7">
        <v>638000</v>
      </c>
      <c r="G179" s="524">
        <v>2001</v>
      </c>
      <c r="H179" s="7">
        <v>1391074</v>
      </c>
      <c r="I179" s="7">
        <v>89.978796922643042</v>
      </c>
      <c r="J179" s="7">
        <v>154928</v>
      </c>
      <c r="K179" s="7">
        <v>1546002</v>
      </c>
    </row>
    <row r="180" spans="2:11" x14ac:dyDescent="0.25">
      <c r="B180" s="143">
        <v>1963</v>
      </c>
      <c r="C180" s="7">
        <v>169300</v>
      </c>
      <c r="D180" s="7">
        <v>35.34446764091858</v>
      </c>
      <c r="E180" s="7">
        <v>309700</v>
      </c>
      <c r="F180" s="7">
        <v>479000</v>
      </c>
      <c r="G180" s="523">
        <v>2002</v>
      </c>
      <c r="H180" s="67">
        <v>1514501</v>
      </c>
      <c r="I180" s="67">
        <v>86.351066886825151</v>
      </c>
      <c r="J180" s="67">
        <v>239387</v>
      </c>
      <c r="K180" s="67">
        <v>1753888</v>
      </c>
    </row>
    <row r="181" spans="2:11" x14ac:dyDescent="0.25">
      <c r="B181" s="143">
        <v>1964</v>
      </c>
      <c r="C181" s="7">
        <v>214300</v>
      </c>
      <c r="D181" s="7">
        <v>32.211032616864571</v>
      </c>
      <c r="E181" s="7">
        <v>451000</v>
      </c>
      <c r="F181" s="7">
        <v>665300</v>
      </c>
      <c r="G181" s="143">
        <v>2003</v>
      </c>
      <c r="H181" s="7">
        <v>1329595</v>
      </c>
      <c r="I181" s="7">
        <v>88.820920558553155</v>
      </c>
      <c r="J181" s="7">
        <v>167344</v>
      </c>
      <c r="K181" s="67">
        <v>1496939</v>
      </c>
    </row>
    <row r="182" spans="2:11" x14ac:dyDescent="0.25">
      <c r="B182" s="143">
        <v>1965</v>
      </c>
      <c r="C182" s="7">
        <v>225400</v>
      </c>
      <c r="D182" s="7">
        <v>32.643012309920351</v>
      </c>
      <c r="E182" s="7">
        <v>465100</v>
      </c>
      <c r="F182" s="7">
        <v>690500</v>
      </c>
      <c r="G182" s="143">
        <v>2004</v>
      </c>
      <c r="H182" s="7">
        <v>1816556</v>
      </c>
      <c r="I182" s="7">
        <v>90.153228467988271</v>
      </c>
      <c r="J182" s="7">
        <v>198409</v>
      </c>
      <c r="K182" s="67">
        <v>2014965</v>
      </c>
    </row>
    <row r="183" spans="2:11" x14ac:dyDescent="0.25">
      <c r="B183" s="143">
        <v>1966</v>
      </c>
      <c r="C183" s="7">
        <v>186700</v>
      </c>
      <c r="D183" s="7">
        <v>31.563820794590026</v>
      </c>
      <c r="E183" s="7">
        <v>404800</v>
      </c>
      <c r="F183" s="7">
        <v>591500</v>
      </c>
      <c r="G183" s="143">
        <v>2005</v>
      </c>
      <c r="H183" s="7">
        <v>1818426</v>
      </c>
      <c r="I183" s="7">
        <v>89.732346410066626</v>
      </c>
      <c r="J183" s="7">
        <v>208074</v>
      </c>
      <c r="K183" s="67">
        <v>2026500</v>
      </c>
    </row>
    <row r="184" spans="2:11" x14ac:dyDescent="0.25">
      <c r="B184" s="143">
        <v>1967</v>
      </c>
      <c r="C184" s="7">
        <v>241500</v>
      </c>
      <c r="D184" s="7">
        <v>34.763207139772561</v>
      </c>
      <c r="E184" s="7">
        <v>453200</v>
      </c>
      <c r="F184" s="7">
        <v>694700</v>
      </c>
      <c r="G184" s="143">
        <v>2006</v>
      </c>
      <c r="H184" s="7">
        <v>1781668</v>
      </c>
      <c r="I184" s="7">
        <v>89.928820844761603</v>
      </c>
      <c r="J184" s="7">
        <v>199530</v>
      </c>
      <c r="K184" s="67">
        <v>1981198</v>
      </c>
    </row>
    <row r="185" spans="2:11" x14ac:dyDescent="0.25">
      <c r="B185" s="143">
        <v>1968</v>
      </c>
      <c r="C185" s="7">
        <v>253400</v>
      </c>
      <c r="D185" s="7">
        <v>39.680551205762605</v>
      </c>
      <c r="E185" s="7">
        <v>385200</v>
      </c>
      <c r="F185" s="7">
        <v>638600</v>
      </c>
      <c r="G185" s="143">
        <v>2007</v>
      </c>
      <c r="H185" s="7">
        <v>1370690</v>
      </c>
      <c r="I185" s="7">
        <v>89.561883877763179</v>
      </c>
      <c r="J185" s="7">
        <v>159749</v>
      </c>
      <c r="K185" s="67">
        <v>1530439</v>
      </c>
    </row>
    <row r="186" spans="2:11" x14ac:dyDescent="0.25">
      <c r="B186" s="143">
        <v>1969</v>
      </c>
      <c r="C186" s="7">
        <v>299600</v>
      </c>
      <c r="D186" s="7">
        <v>54.13805565594506</v>
      </c>
      <c r="E186" s="7">
        <v>253800.00000000012</v>
      </c>
      <c r="F186" s="7">
        <v>553400.00000000012</v>
      </c>
      <c r="G186" s="143">
        <v>2008</v>
      </c>
      <c r="H186" s="7">
        <v>1837034</v>
      </c>
      <c r="I186" s="7">
        <v>93.879784995252436</v>
      </c>
      <c r="J186" s="7">
        <v>119760</v>
      </c>
      <c r="K186" s="67">
        <v>1956794</v>
      </c>
    </row>
    <row r="187" spans="2:11" x14ac:dyDescent="0.25">
      <c r="B187" s="524">
        <v>1970</v>
      </c>
      <c r="C187" s="7">
        <v>357700</v>
      </c>
      <c r="D187" s="7">
        <v>47.214889123548055</v>
      </c>
      <c r="E187" s="7">
        <v>399899.99999999988</v>
      </c>
      <c r="F187" s="7">
        <v>757599.99999999988</v>
      </c>
      <c r="G187" s="143">
        <v>2009</v>
      </c>
      <c r="H187" s="7">
        <v>1683643</v>
      </c>
      <c r="I187" s="7">
        <v>90.713523706896552</v>
      </c>
      <c r="J187" s="7">
        <v>172357</v>
      </c>
      <c r="K187" s="67">
        <v>1856000</v>
      </c>
    </row>
    <row r="188" spans="2:11" x14ac:dyDescent="0.25">
      <c r="B188" s="524">
        <v>1971</v>
      </c>
      <c r="C188" s="7">
        <v>293600</v>
      </c>
      <c r="D188" s="7">
        <v>53.576642335766422</v>
      </c>
      <c r="E188" s="7">
        <v>254400</v>
      </c>
      <c r="F188" s="7">
        <v>548000</v>
      </c>
      <c r="G188" s="143">
        <v>2010</v>
      </c>
      <c r="H188" s="7">
        <v>1533246</v>
      </c>
      <c r="I188" s="7">
        <v>91.031645193849073</v>
      </c>
      <c r="J188" s="7">
        <v>151054</v>
      </c>
      <c r="K188" s="67">
        <v>1684300</v>
      </c>
    </row>
    <row r="189" spans="2:11" x14ac:dyDescent="0.25">
      <c r="B189" s="524">
        <v>1972</v>
      </c>
      <c r="C189" s="7">
        <v>345400</v>
      </c>
      <c r="D189" s="7">
        <v>41.765417170495766</v>
      </c>
      <c r="E189" s="7">
        <v>481600</v>
      </c>
      <c r="F189" s="7">
        <v>827000</v>
      </c>
      <c r="G189" s="143">
        <v>2011</v>
      </c>
      <c r="H189" s="7">
        <v>1563009</v>
      </c>
      <c r="I189" s="7">
        <v>88.923536439665469</v>
      </c>
      <c r="J189" s="7">
        <v>194691</v>
      </c>
      <c r="K189" s="67">
        <v>1757700</v>
      </c>
    </row>
    <row r="190" spans="2:11" x14ac:dyDescent="0.25">
      <c r="B190" s="524">
        <v>1973</v>
      </c>
      <c r="C190" s="7">
        <v>330500</v>
      </c>
      <c r="D190" s="7">
        <v>54.5109681675738</v>
      </c>
      <c r="E190" s="7">
        <v>275800</v>
      </c>
      <c r="F190" s="7">
        <v>606300</v>
      </c>
      <c r="G190" s="143">
        <v>2012</v>
      </c>
      <c r="H190" s="7">
        <v>1582049</v>
      </c>
      <c r="I190" s="7">
        <v>95.499758541591206</v>
      </c>
      <c r="J190" s="7">
        <v>74551</v>
      </c>
      <c r="K190" s="67">
        <v>1656600</v>
      </c>
    </row>
    <row r="191" spans="2:11" x14ac:dyDescent="0.25">
      <c r="B191" s="524">
        <v>1974</v>
      </c>
      <c r="C191" s="7">
        <v>344000</v>
      </c>
      <c r="D191" s="7">
        <v>61.959654178674349</v>
      </c>
      <c r="E191" s="7">
        <v>211200</v>
      </c>
      <c r="F191" s="7">
        <v>555200</v>
      </c>
      <c r="G191" s="523">
        <v>2013</v>
      </c>
      <c r="H191" s="67">
        <v>1641678</v>
      </c>
      <c r="I191" s="67">
        <v>93.141046153008219</v>
      </c>
      <c r="J191" s="277">
        <v>120894</v>
      </c>
      <c r="K191" s="277">
        <v>1762572</v>
      </c>
    </row>
    <row r="192" spans="2:11" x14ac:dyDescent="0.25">
      <c r="B192" s="637">
        <v>1975</v>
      </c>
      <c r="C192" s="40">
        <v>432500</v>
      </c>
      <c r="D192" s="40">
        <v>58.955834242093786</v>
      </c>
      <c r="E192" s="40">
        <v>301100</v>
      </c>
      <c r="F192" s="40">
        <v>733600</v>
      </c>
      <c r="G192" s="41"/>
      <c r="H192" s="41"/>
      <c r="I192" s="41"/>
      <c r="J192" s="41"/>
      <c r="K192" s="41"/>
    </row>
    <row r="202" spans="7:10" x14ac:dyDescent="0.25">
      <c r="G202" s="426"/>
      <c r="H202" s="426"/>
      <c r="I202" s="426"/>
      <c r="J202" s="426"/>
    </row>
  </sheetData>
  <mergeCells count="18">
    <mergeCell ref="B1:J1"/>
    <mergeCell ref="B50:J50"/>
    <mergeCell ref="B100:J100"/>
    <mergeCell ref="B3:B4"/>
    <mergeCell ref="C3:D3"/>
    <mergeCell ref="G3:H3"/>
    <mergeCell ref="B52:B53"/>
    <mergeCell ref="C52:D52"/>
    <mergeCell ref="G52:H52"/>
    <mergeCell ref="B102:B103"/>
    <mergeCell ref="C102:D102"/>
    <mergeCell ref="G152:G153"/>
    <mergeCell ref="H152:I152"/>
    <mergeCell ref="B150:K150"/>
    <mergeCell ref="C151:E151"/>
    <mergeCell ref="B152:B153"/>
    <mergeCell ref="C152:D152"/>
    <mergeCell ref="G102:H102"/>
  </mergeCells>
  <pageMargins left="0.7" right="0.7" top="0.75" bottom="0.75" header="0.3" footer="0.3"/>
  <pageSetup paperSize="9" orientation="portrait" r:id="rId1"/>
  <rowBreaks count="1" manualBreakCount="1">
    <brk id="4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3"/>
  <sheetViews>
    <sheetView view="pageBreakPreview" zoomScale="60" zoomScaleNormal="112" workbookViewId="0">
      <pane xSplit="2" ySplit="2" topLeftCell="C3" activePane="bottomRight" state="frozen"/>
      <selection pane="topRight" activeCell="B1" sqref="B1"/>
      <selection pane="bottomLeft" activeCell="A4" sqref="A4"/>
      <selection pane="bottomRight" activeCell="B49" sqref="B49:J49"/>
    </sheetView>
  </sheetViews>
  <sheetFormatPr defaultRowHeight="15" customHeight="1" x14ac:dyDescent="0.2"/>
  <cols>
    <col min="1" max="1" width="1.7109375" style="225" customWidth="1"/>
    <col min="2" max="2" width="5.140625" style="225" customWidth="1"/>
    <col min="3" max="3" width="8.7109375" style="225" customWidth="1"/>
    <col min="4" max="4" width="8.140625" style="225" customWidth="1"/>
    <col min="5" max="5" width="9.28515625" style="225" customWidth="1"/>
    <col min="6" max="6" width="8.28515625" style="225" customWidth="1"/>
    <col min="7" max="7" width="8.42578125" style="225" customWidth="1"/>
    <col min="8" max="8" width="7.28515625" style="225" customWidth="1"/>
    <col min="9" max="9" width="9.28515625" style="225" customWidth="1"/>
    <col min="10" max="10" width="14.5703125" style="224" customWidth="1"/>
    <col min="11" max="16384" width="9.140625" style="225"/>
  </cols>
  <sheetData>
    <row r="1" spans="2:10" ht="15" customHeight="1" x14ac:dyDescent="0.2">
      <c r="B1" s="714" t="s">
        <v>698</v>
      </c>
      <c r="C1" s="714"/>
      <c r="D1" s="714"/>
      <c r="E1" s="714"/>
      <c r="F1" s="714"/>
      <c r="G1" s="714"/>
      <c r="H1" s="714"/>
      <c r="I1" s="714"/>
    </row>
    <row r="2" spans="2:10" s="228" customFormat="1" ht="16.5" customHeight="1" x14ac:dyDescent="0.2">
      <c r="B2" s="226" t="s">
        <v>6</v>
      </c>
      <c r="C2" s="226" t="s">
        <v>0</v>
      </c>
      <c r="D2" s="226" t="s">
        <v>1</v>
      </c>
      <c r="E2" s="226" t="s">
        <v>2</v>
      </c>
      <c r="F2" s="226" t="s">
        <v>3</v>
      </c>
      <c r="G2" s="226" t="s">
        <v>5</v>
      </c>
      <c r="H2" s="226" t="s">
        <v>4</v>
      </c>
      <c r="I2" s="226" t="s">
        <v>11</v>
      </c>
      <c r="J2" s="498" t="s">
        <v>658</v>
      </c>
    </row>
    <row r="3" spans="2:10" ht="17.25" customHeight="1" x14ac:dyDescent="0.2">
      <c r="B3" s="224">
        <v>1843</v>
      </c>
      <c r="C3" s="224">
        <v>1</v>
      </c>
      <c r="D3" s="227">
        <v>130</v>
      </c>
      <c r="E3" s="224">
        <v>0</v>
      </c>
      <c r="F3" s="224"/>
      <c r="G3" s="224"/>
      <c r="H3" s="224"/>
      <c r="I3" s="32">
        <v>131</v>
      </c>
      <c r="J3" s="32"/>
    </row>
    <row r="4" spans="2:10" ht="15" customHeight="1" x14ac:dyDescent="0.2">
      <c r="B4" s="224">
        <v>1844</v>
      </c>
      <c r="C4" s="224">
        <v>2</v>
      </c>
      <c r="D4" s="224">
        <v>135</v>
      </c>
      <c r="E4" s="224">
        <v>0</v>
      </c>
      <c r="F4" s="224"/>
      <c r="G4" s="224"/>
      <c r="H4" s="224"/>
      <c r="I4" s="32">
        <v>137</v>
      </c>
      <c r="J4" s="32">
        <f>(I4-I3)/I3*100</f>
        <v>4.5801526717557248</v>
      </c>
    </row>
    <row r="5" spans="2:10" ht="15" customHeight="1" x14ac:dyDescent="0.2">
      <c r="B5" s="224">
        <v>1845</v>
      </c>
      <c r="C5" s="227">
        <v>10</v>
      </c>
      <c r="D5" s="224">
        <v>218</v>
      </c>
      <c r="E5" s="32">
        <v>0.45454545454545459</v>
      </c>
      <c r="F5" s="224"/>
      <c r="G5" s="32"/>
      <c r="H5" s="224"/>
      <c r="I5" s="32">
        <v>228.45454545454547</v>
      </c>
      <c r="J5" s="32">
        <f t="shared" ref="J5:J65" si="0">(I5-I4)/I4*100</f>
        <v>66.755142667551439</v>
      </c>
    </row>
    <row r="6" spans="2:10" ht="15" customHeight="1" x14ac:dyDescent="0.2">
      <c r="B6" s="224">
        <v>1846</v>
      </c>
      <c r="C6" s="227">
        <v>40</v>
      </c>
      <c r="D6" s="224">
        <v>233</v>
      </c>
      <c r="E6" s="32">
        <v>0.97272727272727277</v>
      </c>
      <c r="F6" s="224"/>
      <c r="G6" s="32"/>
      <c r="H6" s="224"/>
      <c r="I6" s="32">
        <v>273.9727272727273</v>
      </c>
      <c r="J6" s="32">
        <f t="shared" si="0"/>
        <v>19.924393155590931</v>
      </c>
    </row>
    <row r="7" spans="2:10" ht="15" customHeight="1" x14ac:dyDescent="0.2">
      <c r="B7" s="224">
        <v>1847</v>
      </c>
      <c r="C7" s="32">
        <v>85.780292399999993</v>
      </c>
      <c r="D7" s="32">
        <v>238</v>
      </c>
      <c r="E7" s="32">
        <v>11.818181818181818</v>
      </c>
      <c r="F7" s="31"/>
      <c r="G7" s="32"/>
      <c r="H7" s="32"/>
      <c r="I7" s="32">
        <v>335.59847421818182</v>
      </c>
      <c r="J7" s="32">
        <f t="shared" si="0"/>
        <v>22.493387410823896</v>
      </c>
    </row>
    <row r="8" spans="2:10" ht="15" customHeight="1" x14ac:dyDescent="0.2">
      <c r="B8" s="224">
        <v>1848</v>
      </c>
      <c r="C8" s="32">
        <v>94.878202200000018</v>
      </c>
      <c r="D8" s="32">
        <v>246</v>
      </c>
      <c r="E8" s="32">
        <v>5.9090909090909092</v>
      </c>
      <c r="F8" s="31"/>
      <c r="G8" s="32"/>
      <c r="H8" s="32"/>
      <c r="I8" s="32">
        <v>346.78729310909091</v>
      </c>
      <c r="J8" s="32">
        <f t="shared" si="0"/>
        <v>3.333989797472956</v>
      </c>
    </row>
    <row r="9" spans="2:10" ht="15" customHeight="1" x14ac:dyDescent="0.2">
      <c r="B9" s="224">
        <v>1849</v>
      </c>
      <c r="C9" s="32">
        <v>85.347058599999997</v>
      </c>
      <c r="D9" s="32">
        <v>442.27272727272731</v>
      </c>
      <c r="E9" s="32">
        <v>28.663636363636364</v>
      </c>
      <c r="F9" s="31"/>
      <c r="G9" s="32"/>
      <c r="H9" s="32"/>
      <c r="I9" s="32">
        <v>556.28342223636366</v>
      </c>
      <c r="J9" s="32">
        <f t="shared" si="0"/>
        <v>60.410555199140568</v>
      </c>
    </row>
    <row r="10" spans="2:10" ht="15" customHeight="1" x14ac:dyDescent="0.2">
      <c r="B10" s="224">
        <v>1850</v>
      </c>
      <c r="C10" s="32">
        <v>122.17193159999999</v>
      </c>
      <c r="D10" s="32">
        <v>435.65</v>
      </c>
      <c r="E10" s="32">
        <v>23.727272727272727</v>
      </c>
      <c r="F10" s="31"/>
      <c r="G10" s="32"/>
      <c r="H10" s="32"/>
      <c r="I10" s="32">
        <v>581.54920432727272</v>
      </c>
      <c r="J10" s="32">
        <f t="shared" si="0"/>
        <v>4.5418901734184125</v>
      </c>
    </row>
    <row r="11" spans="2:10" ht="15" customHeight="1" x14ac:dyDescent="0.2">
      <c r="B11" s="224">
        <v>1851</v>
      </c>
      <c r="C11" s="32">
        <v>163.787834</v>
      </c>
      <c r="D11" s="32">
        <v>504.61363636363637</v>
      </c>
      <c r="E11" s="32">
        <v>21.004545454545458</v>
      </c>
      <c r="F11" s="31"/>
      <c r="G11" s="32"/>
      <c r="H11" s="32"/>
      <c r="I11" s="32">
        <v>689.4060158181818</v>
      </c>
      <c r="J11" s="32">
        <f t="shared" si="0"/>
        <v>18.546463599013293</v>
      </c>
    </row>
    <row r="12" spans="2:10" ht="15" customHeight="1" x14ac:dyDescent="0.2">
      <c r="B12" s="224">
        <v>1852</v>
      </c>
      <c r="C12" s="32">
        <v>149.87252800000002</v>
      </c>
      <c r="D12" s="32">
        <v>385.65</v>
      </c>
      <c r="E12" s="32">
        <v>29.304545454545455</v>
      </c>
      <c r="F12" s="31"/>
      <c r="G12" s="32"/>
      <c r="H12" s="32"/>
      <c r="I12" s="32">
        <v>564.82707345454548</v>
      </c>
      <c r="J12" s="32">
        <f t="shared" si="0"/>
        <v>-18.070475090906623</v>
      </c>
    </row>
    <row r="13" spans="2:10" ht="15" customHeight="1" x14ac:dyDescent="0.2">
      <c r="B13" s="224">
        <v>1853</v>
      </c>
      <c r="C13" s="32">
        <v>135.952676</v>
      </c>
      <c r="D13" s="32">
        <v>421.56363636363636</v>
      </c>
      <c r="E13" s="32">
        <v>20.454545454545457</v>
      </c>
      <c r="F13" s="31"/>
      <c r="G13" s="32"/>
      <c r="H13" s="32"/>
      <c r="I13" s="32">
        <v>577.9708578181818</v>
      </c>
      <c r="J13" s="32">
        <f t="shared" si="0"/>
        <v>2.3270457422034427</v>
      </c>
    </row>
    <row r="14" spans="2:10" ht="15" customHeight="1" x14ac:dyDescent="0.2">
      <c r="B14" s="224">
        <v>1854</v>
      </c>
      <c r="C14" s="32">
        <v>177.19262419999998</v>
      </c>
      <c r="D14" s="32">
        <v>261.32272727272726</v>
      </c>
      <c r="E14" s="32">
        <v>44</v>
      </c>
      <c r="F14" s="31"/>
      <c r="G14" s="32"/>
      <c r="H14" s="32"/>
      <c r="I14" s="32">
        <v>482.51535147272727</v>
      </c>
      <c r="J14" s="32">
        <f t="shared" si="0"/>
        <v>-16.515626186724269</v>
      </c>
    </row>
    <row r="15" spans="2:10" ht="15" customHeight="1" x14ac:dyDescent="0.2">
      <c r="B15" s="224">
        <v>1855</v>
      </c>
      <c r="C15" s="32">
        <v>178.49232560000002</v>
      </c>
      <c r="D15" s="32">
        <v>263.45</v>
      </c>
      <c r="E15" s="32">
        <v>43.63636363636364</v>
      </c>
      <c r="F15" s="31"/>
      <c r="G15" s="32"/>
      <c r="H15" s="32"/>
      <c r="I15" s="32">
        <v>485.57868923636363</v>
      </c>
      <c r="J15" s="32">
        <f t="shared" si="0"/>
        <v>0.63486845636858469</v>
      </c>
    </row>
    <row r="16" spans="2:10" ht="15" customHeight="1" x14ac:dyDescent="0.2">
      <c r="B16" s="224">
        <v>1856</v>
      </c>
      <c r="C16" s="32">
        <v>326.22505139999998</v>
      </c>
      <c r="D16" s="32">
        <v>525.5181818181818</v>
      </c>
      <c r="E16" s="32">
        <v>42.6</v>
      </c>
      <c r="F16" s="31"/>
      <c r="G16" s="32"/>
      <c r="H16" s="32"/>
      <c r="I16" s="32">
        <v>894.34323321818181</v>
      </c>
      <c r="J16" s="32">
        <f t="shared" si="0"/>
        <v>84.180906831939879</v>
      </c>
    </row>
    <row r="17" spans="2:10" ht="15" customHeight="1" x14ac:dyDescent="0.2">
      <c r="B17" s="224">
        <v>1857</v>
      </c>
      <c r="C17" s="32">
        <v>457</v>
      </c>
      <c r="D17" s="32">
        <v>434.75</v>
      </c>
      <c r="E17" s="32">
        <v>49.709090909090911</v>
      </c>
      <c r="F17" s="31"/>
      <c r="G17" s="32"/>
      <c r="H17" s="32"/>
      <c r="I17" s="32">
        <v>941.45909090909095</v>
      </c>
      <c r="J17" s="32">
        <f t="shared" si="0"/>
        <v>5.2682075450348789</v>
      </c>
    </row>
    <row r="18" spans="2:10" ht="15" customHeight="1" x14ac:dyDescent="0.2">
      <c r="B18" s="224">
        <v>1858</v>
      </c>
      <c r="C18" s="32">
        <v>641</v>
      </c>
      <c r="D18" s="32">
        <v>491.7</v>
      </c>
      <c r="E18" s="32">
        <v>26.186363636363637</v>
      </c>
      <c r="F18" s="224"/>
      <c r="G18" s="32"/>
      <c r="H18" s="32"/>
      <c r="I18" s="32">
        <v>1158.8863636363635</v>
      </c>
      <c r="J18" s="32">
        <f t="shared" si="0"/>
        <v>23.094712752449034</v>
      </c>
    </row>
    <row r="19" spans="2:10" ht="15" customHeight="1" x14ac:dyDescent="0.2">
      <c r="B19" s="224">
        <v>1859</v>
      </c>
      <c r="C19" s="32">
        <v>820</v>
      </c>
      <c r="D19" s="32">
        <v>263.63636363636363</v>
      </c>
      <c r="E19" s="32">
        <v>35.181818181818187</v>
      </c>
      <c r="F19" s="32"/>
      <c r="G19" s="32"/>
      <c r="H19" s="32"/>
      <c r="I19" s="32">
        <v>1118.8181818181818</v>
      </c>
      <c r="J19" s="32">
        <f t="shared" si="0"/>
        <v>-3.4574728873722766</v>
      </c>
    </row>
    <row r="20" spans="2:10" ht="15" customHeight="1" x14ac:dyDescent="0.2">
      <c r="B20" s="224">
        <v>1860</v>
      </c>
      <c r="C20" s="32">
        <v>828</v>
      </c>
      <c r="D20" s="32">
        <v>436.85909090909087</v>
      </c>
      <c r="E20" s="32">
        <v>63.481818181818184</v>
      </c>
      <c r="F20" s="32"/>
      <c r="G20" s="32"/>
      <c r="H20" s="32"/>
      <c r="I20" s="32">
        <v>1341.4818181818182</v>
      </c>
      <c r="J20" s="32">
        <f t="shared" si="0"/>
        <v>19.901681969610799</v>
      </c>
    </row>
    <row r="21" spans="2:10" ht="15" customHeight="1" x14ac:dyDescent="0.2">
      <c r="B21" s="224">
        <v>1861</v>
      </c>
      <c r="C21" s="32">
        <v>1418</v>
      </c>
      <c r="D21" s="32">
        <v>453.59545454545452</v>
      </c>
      <c r="E21" s="32">
        <v>55.131818181818183</v>
      </c>
      <c r="F21" s="32"/>
      <c r="G21" s="32"/>
      <c r="H21" s="32"/>
      <c r="I21" s="32">
        <v>1926.7272727272727</v>
      </c>
      <c r="J21" s="32">
        <f t="shared" si="0"/>
        <v>43.626789913460691</v>
      </c>
    </row>
    <row r="22" spans="2:10" ht="15" customHeight="1" x14ac:dyDescent="0.2">
      <c r="B22" s="224">
        <v>1862</v>
      </c>
      <c r="C22" s="32">
        <v>2149</v>
      </c>
      <c r="D22" s="32">
        <v>387.85454545454547</v>
      </c>
      <c r="E22" s="32">
        <v>216.21818181818182</v>
      </c>
      <c r="F22" s="32"/>
      <c r="G22" s="32"/>
      <c r="H22" s="32"/>
      <c r="I22" s="32">
        <v>2762.1636363636362</v>
      </c>
      <c r="J22" s="32">
        <f t="shared" si="0"/>
        <v>43.360385014626772</v>
      </c>
    </row>
    <row r="23" spans="2:10" ht="15" customHeight="1" x14ac:dyDescent="0.2">
      <c r="B23" s="224">
        <v>1863</v>
      </c>
      <c r="C23" s="32">
        <v>2757</v>
      </c>
      <c r="D23" s="32">
        <v>658.58181818181822</v>
      </c>
      <c r="E23" s="32">
        <v>417.69545454545454</v>
      </c>
      <c r="F23" s="32"/>
      <c r="G23" s="32"/>
      <c r="H23" s="32"/>
      <c r="I23" s="32">
        <v>3833.2772727272727</v>
      </c>
      <c r="J23" s="32">
        <f t="shared" si="0"/>
        <v>38.778065943035436</v>
      </c>
    </row>
    <row r="24" spans="2:10" ht="15" customHeight="1" x14ac:dyDescent="0.2">
      <c r="B24" s="224">
        <v>1864</v>
      </c>
      <c r="C24" s="32">
        <v>3631</v>
      </c>
      <c r="D24" s="32">
        <v>622.61818181818171</v>
      </c>
      <c r="E24" s="32">
        <v>549.5181818181818</v>
      </c>
      <c r="F24" s="32"/>
      <c r="G24" s="32"/>
      <c r="H24" s="32"/>
      <c r="I24" s="32">
        <v>4803.136363636364</v>
      </c>
      <c r="J24" s="32">
        <f t="shared" si="0"/>
        <v>25.301041951996933</v>
      </c>
    </row>
    <row r="25" spans="2:10" ht="15" customHeight="1" x14ac:dyDescent="0.2">
      <c r="B25" s="224">
        <v>1865</v>
      </c>
      <c r="C25" s="32">
        <v>3819</v>
      </c>
      <c r="D25" s="32">
        <v>732.76363636363635</v>
      </c>
      <c r="E25" s="32">
        <v>500.19090909090914</v>
      </c>
      <c r="F25" s="32"/>
      <c r="G25" s="32"/>
      <c r="H25" s="32"/>
      <c r="I25" s="32">
        <v>5051.954545454546</v>
      </c>
      <c r="J25" s="32">
        <f t="shared" si="0"/>
        <v>5.1803272482942049</v>
      </c>
    </row>
    <row r="26" spans="2:10" ht="15" customHeight="1" x14ac:dyDescent="0.25">
      <c r="B26" s="224">
        <v>1866</v>
      </c>
      <c r="C26" s="32">
        <v>3341</v>
      </c>
      <c r="D26" s="32">
        <v>764.1954545454546</v>
      </c>
      <c r="E26" s="32">
        <v>804.35909090909092</v>
      </c>
      <c r="F26" s="32"/>
      <c r="G26" s="32"/>
      <c r="H26" s="32"/>
      <c r="I26" s="328">
        <v>5387</v>
      </c>
      <c r="J26" s="32">
        <f t="shared" si="0"/>
        <v>6.6319966169709188</v>
      </c>
    </row>
    <row r="27" spans="2:10" ht="15" customHeight="1" x14ac:dyDescent="0.2">
      <c r="B27" s="224">
        <v>1867</v>
      </c>
      <c r="C27" s="32">
        <v>3926</v>
      </c>
      <c r="D27" s="32">
        <v>1100.8318181818181</v>
      </c>
      <c r="E27" s="32">
        <v>1291.4454545454546</v>
      </c>
      <c r="F27" s="32"/>
      <c r="G27" s="32"/>
      <c r="H27" s="32"/>
      <c r="I27" s="31">
        <v>6322.6071999999995</v>
      </c>
      <c r="J27" s="32">
        <f t="shared" si="0"/>
        <v>17.367870800074243</v>
      </c>
    </row>
    <row r="28" spans="2:10" ht="15" customHeight="1" x14ac:dyDescent="0.2">
      <c r="B28" s="224">
        <v>1868</v>
      </c>
      <c r="C28" s="32">
        <v>3692</v>
      </c>
      <c r="D28" s="439">
        <v>1296.7409090909091</v>
      </c>
      <c r="E28" s="32">
        <v>2086.6909090909094</v>
      </c>
      <c r="F28" s="32"/>
      <c r="G28" s="32"/>
      <c r="H28" s="32"/>
      <c r="I28" s="31">
        <v>7080.3369000000002</v>
      </c>
      <c r="J28" s="32">
        <f t="shared" si="0"/>
        <v>11.984450022452776</v>
      </c>
    </row>
    <row r="29" spans="2:10" ht="15" customHeight="1" x14ac:dyDescent="0.2">
      <c r="B29" s="224">
        <v>1869</v>
      </c>
      <c r="C29" s="32">
        <v>4072</v>
      </c>
      <c r="D29" s="439">
        <v>1875.3954545454546</v>
      </c>
      <c r="E29" s="32">
        <v>2038.85</v>
      </c>
      <c r="F29" s="32"/>
      <c r="G29" s="32"/>
      <c r="H29" s="32"/>
      <c r="I29" s="31">
        <v>7997.9672499999997</v>
      </c>
      <c r="J29" s="32">
        <f t="shared" si="0"/>
        <v>12.960263938852959</v>
      </c>
    </row>
    <row r="30" spans="2:10" ht="15" customHeight="1" x14ac:dyDescent="0.2">
      <c r="B30" s="224">
        <v>1870</v>
      </c>
      <c r="C30" s="32">
        <v>3644.5009239999999</v>
      </c>
      <c r="D30" s="439">
        <v>2092.3681818181817</v>
      </c>
      <c r="E30" s="32">
        <v>2624.0318181818184</v>
      </c>
      <c r="F30" s="32"/>
      <c r="G30" s="32"/>
      <c r="H30" s="32"/>
      <c r="I30" s="446">
        <v>8366.0576999999994</v>
      </c>
      <c r="J30" s="32">
        <f t="shared" si="0"/>
        <v>4.6023000406759564</v>
      </c>
    </row>
    <row r="31" spans="2:10" ht="15" customHeight="1" x14ac:dyDescent="0.2">
      <c r="B31" s="224">
        <v>1871</v>
      </c>
      <c r="C31" s="32">
        <v>3874.62399</v>
      </c>
      <c r="D31" s="439">
        <v>1557.6090909090908</v>
      </c>
      <c r="E31" s="32">
        <v>2860.0863636363638</v>
      </c>
      <c r="F31" s="32"/>
      <c r="G31" s="32"/>
      <c r="H31" s="32"/>
      <c r="I31" s="32">
        <v>8292.3194445454537</v>
      </c>
      <c r="J31" s="32">
        <f t="shared" si="0"/>
        <v>-0.88139788295442489</v>
      </c>
    </row>
    <row r="32" spans="2:10" ht="15" customHeight="1" x14ac:dyDescent="0.2">
      <c r="B32" s="224">
        <v>1872</v>
      </c>
      <c r="C32" s="32">
        <v>2989.4677839999999</v>
      </c>
      <c r="D32" s="439">
        <v>1878.7318181818182</v>
      </c>
      <c r="E32" s="32">
        <v>3243.5863636363638</v>
      </c>
      <c r="F32" s="32"/>
      <c r="G32" s="32"/>
      <c r="H32" s="32"/>
      <c r="I32" s="32">
        <v>8215.4982</v>
      </c>
      <c r="J32" s="32">
        <f t="shared" si="0"/>
        <v>-0.92641443759122721</v>
      </c>
    </row>
    <row r="33" spans="2:10" ht="15" customHeight="1" x14ac:dyDescent="0.2">
      <c r="B33" s="224">
        <v>1873</v>
      </c>
      <c r="C33" s="32">
        <v>3334.3909880000006</v>
      </c>
      <c r="D33" s="439">
        <v>2052.0454545454545</v>
      </c>
      <c r="E33" s="32">
        <v>2398.1454545454544</v>
      </c>
      <c r="F33" s="32"/>
      <c r="G33" s="32"/>
      <c r="H33" s="32">
        <v>188.63636363636363</v>
      </c>
      <c r="I33" s="32">
        <v>7991.9748999999993</v>
      </c>
      <c r="J33" s="32">
        <f t="shared" si="0"/>
        <v>-2.7207516155258937</v>
      </c>
    </row>
    <row r="34" spans="2:10" ht="15" customHeight="1" x14ac:dyDescent="0.2">
      <c r="B34" s="224">
        <v>1874</v>
      </c>
      <c r="C34" s="32">
        <v>2492.0535560000003</v>
      </c>
      <c r="D34" s="32">
        <v>2627.659090909091</v>
      </c>
      <c r="E34" s="32">
        <v>2557.7863636363636</v>
      </c>
      <c r="F34" s="32"/>
      <c r="G34" s="32"/>
      <c r="H34" s="32">
        <v>320</v>
      </c>
      <c r="I34" s="32">
        <v>8458.8413</v>
      </c>
      <c r="J34" s="32">
        <f t="shared" si="0"/>
        <v>5.8416900183207634</v>
      </c>
    </row>
    <row r="35" spans="2:10" ht="15" customHeight="1" x14ac:dyDescent="0.2">
      <c r="B35" s="224">
        <v>1875</v>
      </c>
      <c r="C35" s="32">
        <v>3309.3925340000001</v>
      </c>
      <c r="D35" s="32">
        <v>3110.2636363636361</v>
      </c>
      <c r="E35" s="32">
        <v>2624.9681818181816</v>
      </c>
      <c r="F35" s="32"/>
      <c r="G35" s="32"/>
      <c r="H35" s="32">
        <v>351.81818181818187</v>
      </c>
      <c r="I35" s="32">
        <v>9400.2044499999993</v>
      </c>
      <c r="J35" s="32">
        <f t="shared" si="0"/>
        <v>11.128748212831457</v>
      </c>
    </row>
    <row r="36" spans="2:10" ht="15" customHeight="1" x14ac:dyDescent="0.2">
      <c r="B36" s="224">
        <v>1876</v>
      </c>
      <c r="C36" s="32">
        <v>2242.1644820000001</v>
      </c>
      <c r="D36" s="32">
        <v>2871.5863636363638</v>
      </c>
      <c r="E36" s="32">
        <v>3431.8181818181815</v>
      </c>
      <c r="F36" s="32"/>
      <c r="G36" s="32"/>
      <c r="H36" s="32">
        <v>426.36363636363637</v>
      </c>
      <c r="I36" s="32">
        <v>10875</v>
      </c>
      <c r="J36" s="32">
        <f t="shared" si="0"/>
        <v>15.688973126536634</v>
      </c>
    </row>
    <row r="37" spans="2:10" ht="15" customHeight="1" x14ac:dyDescent="0.2">
      <c r="B37" s="224">
        <v>1877</v>
      </c>
      <c r="C37" s="32">
        <v>1512.7724200000002</v>
      </c>
      <c r="D37" s="32">
        <v>3185.0409090909093</v>
      </c>
      <c r="E37" s="32">
        <v>2189.0363636363636</v>
      </c>
      <c r="F37" s="32"/>
      <c r="G37" s="32"/>
      <c r="H37" s="32">
        <v>395.90909090909088</v>
      </c>
      <c r="I37" s="32">
        <v>7697.5535</v>
      </c>
      <c r="J37" s="32">
        <f t="shared" si="0"/>
        <v>-29.217898850574713</v>
      </c>
    </row>
    <row r="38" spans="2:10" ht="15" customHeight="1" x14ac:dyDescent="0.2">
      <c r="B38" s="224">
        <v>1878</v>
      </c>
      <c r="C38" s="32">
        <v>2083.4454380000002</v>
      </c>
      <c r="D38" s="32">
        <v>3220.1409090909092</v>
      </c>
      <c r="E38" s="32">
        <v>2079.7045454545455</v>
      </c>
      <c r="F38" s="32"/>
      <c r="G38" s="32"/>
      <c r="H38" s="32">
        <v>292.72727272727275</v>
      </c>
      <c r="I38" s="32">
        <v>7676.0181652727288</v>
      </c>
      <c r="J38" s="32">
        <f t="shared" si="0"/>
        <v>-0.27976856188490562</v>
      </c>
    </row>
    <row r="39" spans="2:10" ht="15" customHeight="1" x14ac:dyDescent="0.2">
      <c r="B39" s="224">
        <v>1879</v>
      </c>
      <c r="C39" s="32">
        <v>2088.741528</v>
      </c>
      <c r="D39" s="32">
        <v>3112.4227272727271</v>
      </c>
      <c r="E39" s="32">
        <v>1865.15</v>
      </c>
      <c r="F39" s="32"/>
      <c r="G39" s="32"/>
      <c r="H39" s="32">
        <v>475.90909090909093</v>
      </c>
      <c r="I39" s="32">
        <v>7542.2233461818187</v>
      </c>
      <c r="J39" s="32">
        <f t="shared" si="0"/>
        <v>-1.7430237423904842</v>
      </c>
    </row>
    <row r="40" spans="2:10" ht="15" customHeight="1" x14ac:dyDescent="0.2">
      <c r="B40" s="224">
        <v>1880</v>
      </c>
      <c r="C40" s="32">
        <v>2277.3414299999999</v>
      </c>
      <c r="D40" s="32">
        <v>3334.409090909091</v>
      </c>
      <c r="E40" s="32">
        <v>3427.9227272727271</v>
      </c>
      <c r="F40" s="32"/>
      <c r="G40" s="32"/>
      <c r="H40" s="32">
        <v>388.63636363636363</v>
      </c>
      <c r="I40" s="32">
        <v>9515.6732481818181</v>
      </c>
      <c r="J40" s="32">
        <f t="shared" si="0"/>
        <v>26.165360152043764</v>
      </c>
    </row>
    <row r="41" spans="2:10" ht="15" customHeight="1" x14ac:dyDescent="0.2">
      <c r="B41" s="224">
        <v>1881</v>
      </c>
      <c r="C41" s="32">
        <v>1423.17076</v>
      </c>
      <c r="D41" s="32">
        <v>2736.3954545454544</v>
      </c>
      <c r="E41" s="32">
        <v>2200.1272727272731</v>
      </c>
      <c r="F41" s="32">
        <v>452.72727272727269</v>
      </c>
      <c r="G41" s="32"/>
      <c r="H41" s="32">
        <v>327.82272727272732</v>
      </c>
      <c r="I41" s="32">
        <v>7603</v>
      </c>
      <c r="J41" s="32">
        <f t="shared" si="0"/>
        <v>-20.100240921442705</v>
      </c>
    </row>
    <row r="42" spans="2:10" ht="15" customHeight="1" x14ac:dyDescent="0.2">
      <c r="B42" s="224">
        <v>1882</v>
      </c>
      <c r="C42" s="32">
        <v>1579.00764</v>
      </c>
      <c r="D42" s="230">
        <v>2336.3636363636365</v>
      </c>
      <c r="E42" s="32">
        <v>2450.8681818181817</v>
      </c>
      <c r="F42" s="230" t="s">
        <v>8</v>
      </c>
      <c r="G42" s="32"/>
      <c r="H42" s="230">
        <v>402.27272727272725</v>
      </c>
      <c r="I42" s="32">
        <v>8819.4470000000001</v>
      </c>
      <c r="J42" s="32">
        <f t="shared" si="0"/>
        <v>15.999565960804945</v>
      </c>
    </row>
    <row r="43" spans="2:10" ht="15" customHeight="1" x14ac:dyDescent="0.2">
      <c r="B43" s="224">
        <v>1883</v>
      </c>
      <c r="C43" s="32">
        <v>1630.2228760000003</v>
      </c>
      <c r="D43" s="230">
        <v>2472.7272727272725</v>
      </c>
      <c r="E43" s="32">
        <v>2348.9227272727271</v>
      </c>
      <c r="F43" s="230" t="s">
        <v>8</v>
      </c>
      <c r="G43" s="32"/>
      <c r="H43" s="230">
        <v>542.27272727272725</v>
      </c>
      <c r="I43" s="32">
        <v>6996.1072999999997</v>
      </c>
      <c r="J43" s="32">
        <f t="shared" si="0"/>
        <v>-20.674081946407753</v>
      </c>
    </row>
    <row r="44" spans="2:10" ht="15" customHeight="1" x14ac:dyDescent="0.2">
      <c r="B44" s="224">
        <v>1884</v>
      </c>
      <c r="C44" s="32">
        <v>2152.3264300000001</v>
      </c>
      <c r="D44" s="230">
        <v>2681.818181818182</v>
      </c>
      <c r="E44" s="32">
        <v>3288.909090909091</v>
      </c>
      <c r="F44" s="230">
        <v>371.81818181818181</v>
      </c>
      <c r="G44" s="32"/>
      <c r="H44" s="230">
        <v>433.63636363636368</v>
      </c>
      <c r="I44" s="32">
        <v>8928.508248181819</v>
      </c>
      <c r="J44" s="32">
        <f t="shared" si="0"/>
        <v>27.621087918160136</v>
      </c>
    </row>
    <row r="45" spans="2:10" ht="15" customHeight="1" x14ac:dyDescent="0.2">
      <c r="B45" s="224">
        <v>1885</v>
      </c>
      <c r="C45" s="32">
        <v>1898.6101249999999</v>
      </c>
      <c r="D45" s="32">
        <v>2013.6363636363637</v>
      </c>
      <c r="E45" s="32">
        <v>3457.9636363636364</v>
      </c>
      <c r="F45" s="230">
        <v>270.45454545454544</v>
      </c>
      <c r="G45" s="32"/>
      <c r="H45" s="230">
        <v>605.90909090909099</v>
      </c>
      <c r="I45" s="32">
        <v>8246.5737613636356</v>
      </c>
      <c r="J45" s="32">
        <f t="shared" si="0"/>
        <v>-7.6377202984278023</v>
      </c>
    </row>
    <row r="46" spans="2:10" ht="15" customHeight="1" x14ac:dyDescent="0.2">
      <c r="B46" s="224">
        <v>1886</v>
      </c>
      <c r="C46" s="32">
        <v>1643</v>
      </c>
      <c r="D46" s="32">
        <v>2522.7272727272725</v>
      </c>
      <c r="E46" s="32">
        <v>4562.8500000000004</v>
      </c>
      <c r="F46" s="230">
        <v>447.27272727272731</v>
      </c>
      <c r="G46" s="32"/>
      <c r="H46" s="230">
        <v>670</v>
      </c>
      <c r="I46" s="32">
        <v>9845.85</v>
      </c>
      <c r="J46" s="32">
        <f t="shared" si="0"/>
        <v>19.393220565481389</v>
      </c>
    </row>
    <row r="47" spans="2:10" ht="15" customHeight="1" x14ac:dyDescent="0.2">
      <c r="B47" s="224">
        <v>1887</v>
      </c>
      <c r="C47" s="32">
        <v>2318.46</v>
      </c>
      <c r="D47" s="32">
        <v>2736.3636363636365</v>
      </c>
      <c r="E47" s="32">
        <v>4482.0045454545461</v>
      </c>
      <c r="F47" s="230">
        <v>564.5454545454545</v>
      </c>
      <c r="G47" s="230"/>
      <c r="H47" s="230">
        <v>539.5454545454545</v>
      </c>
      <c r="I47" s="32">
        <v>10640.91909090909</v>
      </c>
      <c r="J47" s="32">
        <f t="shared" si="0"/>
        <v>8.075169649233839</v>
      </c>
    </row>
    <row r="48" spans="2:10" ht="15" customHeight="1" x14ac:dyDescent="0.2">
      <c r="B48" s="224">
        <v>1888</v>
      </c>
      <c r="C48" s="32">
        <v>3218.4770800000001</v>
      </c>
      <c r="D48" s="32">
        <v>3027.2727272727275</v>
      </c>
      <c r="E48" s="32">
        <v>5308.5181818181818</v>
      </c>
      <c r="F48" s="230">
        <v>617.72727272727275</v>
      </c>
      <c r="G48" s="230"/>
      <c r="H48" s="230">
        <v>655.45454545454538</v>
      </c>
      <c r="I48" s="32">
        <v>13126.659</v>
      </c>
      <c r="J48" s="32">
        <f t="shared" si="0"/>
        <v>23.360199319761428</v>
      </c>
    </row>
    <row r="49" spans="2:10" ht="15" customHeight="1" x14ac:dyDescent="0.2">
      <c r="B49" s="224">
        <v>1889</v>
      </c>
      <c r="C49" s="32">
        <v>2321.5240040000003</v>
      </c>
      <c r="D49" s="32">
        <v>3663.6363636363635</v>
      </c>
      <c r="E49" s="32">
        <v>5497.4636363636364</v>
      </c>
      <c r="F49" s="230">
        <v>934.5454545454545</v>
      </c>
      <c r="G49" s="230"/>
      <c r="H49" s="230">
        <v>748.18181818181813</v>
      </c>
      <c r="I49" s="32">
        <v>13165.351276727273</v>
      </c>
      <c r="J49" s="32">
        <f>(I49-I48)/I48*100</f>
        <v>0.29476104107887285</v>
      </c>
    </row>
    <row r="50" spans="2:10" ht="15" customHeight="1" x14ac:dyDescent="0.2">
      <c r="B50" s="224">
        <v>1890</v>
      </c>
      <c r="C50" s="32">
        <v>3471</v>
      </c>
      <c r="D50" s="32">
        <v>3131.818181818182</v>
      </c>
      <c r="E50" s="32">
        <v>7175.409090909091</v>
      </c>
      <c r="F50" s="230">
        <v>885.90909090909088</v>
      </c>
      <c r="G50" s="230"/>
      <c r="H50" s="32">
        <v>860.4545454545455</v>
      </c>
      <c r="I50" s="32">
        <v>15524.590909090908</v>
      </c>
      <c r="J50" s="32">
        <f>(I50-I49)/I49*100</f>
        <v>17.920065957785138</v>
      </c>
    </row>
    <row r="51" spans="2:10" ht="15" customHeight="1" x14ac:dyDescent="0.2">
      <c r="B51" s="224">
        <v>1891</v>
      </c>
      <c r="C51" s="32">
        <v>3648</v>
      </c>
      <c r="D51" s="32">
        <v>3827.2727272727275</v>
      </c>
      <c r="E51" s="32">
        <v>9129.5136363636375</v>
      </c>
      <c r="F51" s="32">
        <v>757.56363636363631</v>
      </c>
      <c r="G51" s="230"/>
      <c r="H51" s="32">
        <v>765.90909090909088</v>
      </c>
      <c r="I51" s="32">
        <v>18128.377272727274</v>
      </c>
      <c r="J51" s="32">
        <f t="shared" si="0"/>
        <v>16.772012730536023</v>
      </c>
    </row>
    <row r="52" spans="2:10" ht="15" customHeight="1" x14ac:dyDescent="0.2">
      <c r="B52" s="224">
        <v>1892</v>
      </c>
      <c r="C52" s="32">
        <v>2703</v>
      </c>
      <c r="D52" s="32">
        <v>4150</v>
      </c>
      <c r="E52" s="32">
        <v>7064.2272727272721</v>
      </c>
      <c r="F52" s="230">
        <v>730.90909090909099</v>
      </c>
      <c r="G52" s="230"/>
      <c r="H52" s="230">
        <v>878.63636363636374</v>
      </c>
      <c r="I52" s="32">
        <v>15526.772727272728</v>
      </c>
      <c r="J52" s="32">
        <f t="shared" si="0"/>
        <v>-14.351006194958533</v>
      </c>
    </row>
    <row r="53" spans="2:10" ht="15" customHeight="1" x14ac:dyDescent="0.2">
      <c r="B53" s="224">
        <v>1893</v>
      </c>
      <c r="C53" s="32">
        <v>3243</v>
      </c>
      <c r="D53" s="32">
        <v>4231.818181818182</v>
      </c>
      <c r="E53" s="32">
        <v>7703.3863636363631</v>
      </c>
      <c r="F53" s="230">
        <v>352.27272727272725</v>
      </c>
      <c r="G53" s="230"/>
      <c r="H53" s="230">
        <v>461.36363636363637</v>
      </c>
      <c r="I53" s="32">
        <v>15991.840909090908</v>
      </c>
      <c r="J53" s="32">
        <f t="shared" si="0"/>
        <v>2.9952662410089212</v>
      </c>
    </row>
    <row r="54" spans="2:10" ht="15" customHeight="1" x14ac:dyDescent="0.2">
      <c r="B54" s="224">
        <v>1894</v>
      </c>
      <c r="C54" s="439">
        <v>5268.3594000000003</v>
      </c>
      <c r="D54" s="32">
        <v>3404.5454545454545</v>
      </c>
      <c r="E54" s="32">
        <v>6773.5636363636368</v>
      </c>
      <c r="F54" s="230">
        <v>344.5454545454545</v>
      </c>
      <c r="G54" s="230"/>
      <c r="H54" s="230">
        <v>802.27272727272725</v>
      </c>
      <c r="I54" s="32">
        <v>18131.363166666666</v>
      </c>
      <c r="J54" s="32">
        <f t="shared" si="0"/>
        <v>13.37883655633105</v>
      </c>
    </row>
    <row r="55" spans="2:10" ht="15" customHeight="1" x14ac:dyDescent="0.2">
      <c r="B55" s="224">
        <v>1895</v>
      </c>
      <c r="C55" s="439">
        <v>7176.2701400000005</v>
      </c>
      <c r="D55" s="32">
        <v>3322.7272727272725</v>
      </c>
      <c r="E55" s="32">
        <v>8681.6909090909085</v>
      </c>
      <c r="F55" s="230">
        <v>361.81818181818181</v>
      </c>
      <c r="G55" s="230"/>
      <c r="H55" s="230">
        <v>1082.7272727272727</v>
      </c>
      <c r="I55" s="32">
        <v>20625.233776363635</v>
      </c>
      <c r="J55" s="32">
        <f t="shared" si="0"/>
        <v>13.754457327741292</v>
      </c>
    </row>
    <row r="56" spans="2:10" ht="15" customHeight="1" x14ac:dyDescent="0.2">
      <c r="B56" s="224">
        <v>1896</v>
      </c>
      <c r="C56" s="32">
        <v>6703</v>
      </c>
      <c r="D56" s="32">
        <v>4027.2727272727275</v>
      </c>
      <c r="E56" s="32">
        <v>10122.722727272727</v>
      </c>
      <c r="F56" s="230">
        <v>344.09090909090912</v>
      </c>
      <c r="G56" s="230"/>
      <c r="H56" s="230">
        <v>775.90909090909088</v>
      </c>
      <c r="I56" s="32">
        <v>22409</v>
      </c>
      <c r="J56" s="32">
        <f t="shared" si="0"/>
        <v>8.64846548154304</v>
      </c>
    </row>
    <row r="57" spans="2:10" ht="15" customHeight="1" x14ac:dyDescent="0.2">
      <c r="B57" s="224">
        <v>1897</v>
      </c>
      <c r="C57" s="32">
        <v>5838</v>
      </c>
      <c r="D57" s="32">
        <v>3609.090909090909</v>
      </c>
      <c r="E57" s="32">
        <v>12828.468181818182</v>
      </c>
      <c r="F57" s="32">
        <v>116.81818181818181</v>
      </c>
      <c r="G57" s="230"/>
      <c r="H57" s="230">
        <v>945</v>
      </c>
      <c r="I57" s="32">
        <v>23337.37727272727</v>
      </c>
      <c r="J57" s="32">
        <f t="shared" si="0"/>
        <v>4.1428768473705651</v>
      </c>
    </row>
    <row r="58" spans="2:10" ht="15" customHeight="1" x14ac:dyDescent="0.2">
      <c r="B58" s="224">
        <v>1898</v>
      </c>
      <c r="C58" s="32">
        <v>4918</v>
      </c>
      <c r="D58" s="32">
        <v>3931.818181818182</v>
      </c>
      <c r="E58" s="32">
        <v>8724.4954545454548</v>
      </c>
      <c r="F58" s="32">
        <v>405</v>
      </c>
      <c r="G58" s="230"/>
      <c r="H58" s="230">
        <v>610.4545454545455</v>
      </c>
      <c r="I58" s="32">
        <v>18589.768181818181</v>
      </c>
      <c r="J58" s="32">
        <f t="shared" si="0"/>
        <v>-20.343370360033049</v>
      </c>
    </row>
    <row r="59" spans="2:10" ht="15" customHeight="1" x14ac:dyDescent="0.2">
      <c r="B59" s="224">
        <v>1899</v>
      </c>
      <c r="C59" s="32">
        <v>4342</v>
      </c>
      <c r="D59" s="32">
        <v>3840.909090909091</v>
      </c>
      <c r="E59" s="32">
        <v>8555.4954545454548</v>
      </c>
      <c r="F59" s="32">
        <v>517.27272727272725</v>
      </c>
      <c r="G59" s="230"/>
      <c r="H59" s="440">
        <v>600</v>
      </c>
      <c r="I59" s="32">
        <v>17855.677272727273</v>
      </c>
      <c r="J59" s="32">
        <f t="shared" si="0"/>
        <v>-3.9488975973831106</v>
      </c>
    </row>
    <row r="60" spans="2:10" ht="15" customHeight="1" x14ac:dyDescent="0.2">
      <c r="B60" s="224">
        <v>1900</v>
      </c>
      <c r="C60" s="32">
        <v>6319</v>
      </c>
      <c r="D60" s="32">
        <v>3363.6363636363635</v>
      </c>
      <c r="E60" s="32">
        <v>4242.1909090909094</v>
      </c>
      <c r="F60" s="32">
        <v>394.5454545454545</v>
      </c>
      <c r="G60" s="230"/>
      <c r="H60" s="440">
        <v>600</v>
      </c>
      <c r="I60" s="32">
        <v>14919.372727272728</v>
      </c>
      <c r="J60" s="32">
        <f t="shared" si="0"/>
        <v>-16.44465511223957</v>
      </c>
    </row>
    <row r="61" spans="2:10" ht="15" customHeight="1" x14ac:dyDescent="0.2">
      <c r="B61" s="224">
        <v>1901</v>
      </c>
      <c r="C61" s="31">
        <v>6314</v>
      </c>
      <c r="D61" s="32">
        <v>6314</v>
      </c>
      <c r="E61" s="32">
        <v>11720</v>
      </c>
      <c r="F61" s="32">
        <v>543.18181818181824</v>
      </c>
      <c r="G61" s="230"/>
      <c r="H61" s="224">
        <v>602</v>
      </c>
      <c r="I61" s="32">
        <v>25493.18181818182</v>
      </c>
      <c r="J61" s="32">
        <f t="shared" si="0"/>
        <v>70.873013793536288</v>
      </c>
    </row>
    <row r="62" spans="2:10" ht="15" customHeight="1" x14ac:dyDescent="0.2">
      <c r="B62" s="224">
        <v>1902</v>
      </c>
      <c r="C62" s="32">
        <v>11963.085397999999</v>
      </c>
      <c r="D62" s="32">
        <v>3948.4</v>
      </c>
      <c r="E62" s="32">
        <v>9007.4</v>
      </c>
      <c r="F62" s="32">
        <v>844.4</v>
      </c>
      <c r="G62" s="230"/>
      <c r="H62" s="32">
        <v>676.4</v>
      </c>
      <c r="I62" s="32">
        <v>26439.685398000001</v>
      </c>
      <c r="J62" s="32">
        <f t="shared" si="0"/>
        <v>3.7127714640278136</v>
      </c>
    </row>
    <row r="63" spans="2:10" ht="15" customHeight="1" x14ac:dyDescent="0.2">
      <c r="B63" s="224">
        <v>1903</v>
      </c>
      <c r="C63" s="32">
        <v>11698.785504000001</v>
      </c>
      <c r="D63" s="32">
        <v>3664</v>
      </c>
      <c r="E63" s="32">
        <v>7033</v>
      </c>
      <c r="F63" s="32">
        <v>722</v>
      </c>
      <c r="G63" s="230"/>
      <c r="H63" s="32">
        <v>458</v>
      </c>
      <c r="I63" s="32">
        <v>23575.785503999999</v>
      </c>
      <c r="J63" s="32">
        <f t="shared" si="0"/>
        <v>-10.831822886276242</v>
      </c>
    </row>
    <row r="64" spans="2:10" ht="15" customHeight="1" x14ac:dyDescent="0.2">
      <c r="B64" s="224">
        <v>1904</v>
      </c>
      <c r="C64" s="32">
        <v>11116</v>
      </c>
      <c r="D64" s="32">
        <v>4940.3999999999996</v>
      </c>
      <c r="E64" s="32">
        <v>11597.4</v>
      </c>
      <c r="F64" s="32">
        <v>629.4</v>
      </c>
      <c r="G64" s="230"/>
      <c r="H64" s="32">
        <v>175.4</v>
      </c>
      <c r="I64" s="32">
        <v>28458.600000000002</v>
      </c>
      <c r="J64" s="32">
        <f t="shared" si="0"/>
        <v>20.711142350576431</v>
      </c>
    </row>
    <row r="65" spans="2:10" ht="15" customHeight="1" x14ac:dyDescent="0.2">
      <c r="B65" s="224">
        <v>1905</v>
      </c>
      <c r="C65" s="32">
        <v>12937.247738</v>
      </c>
      <c r="D65" s="32">
        <v>4219.3999999999996</v>
      </c>
      <c r="E65" s="32">
        <v>8330.4</v>
      </c>
      <c r="F65" s="32">
        <v>841.4</v>
      </c>
      <c r="G65" s="230"/>
      <c r="H65" s="32">
        <v>274.39999999999998</v>
      </c>
      <c r="I65" s="32">
        <v>26602.847738</v>
      </c>
      <c r="J65" s="32">
        <f t="shared" si="0"/>
        <v>-6.5208838874716317</v>
      </c>
    </row>
    <row r="66" spans="2:10" ht="15" customHeight="1" x14ac:dyDescent="0.2">
      <c r="B66" s="224">
        <v>1906</v>
      </c>
      <c r="C66" s="224">
        <v>12529</v>
      </c>
      <c r="D66" s="32">
        <v>3781</v>
      </c>
      <c r="E66" s="32">
        <v>7848</v>
      </c>
      <c r="F66" s="32">
        <v>950</v>
      </c>
      <c r="G66" s="230"/>
      <c r="H66" s="32">
        <v>304</v>
      </c>
      <c r="I66" s="32">
        <v>25412</v>
      </c>
      <c r="J66" s="32">
        <f t="shared" ref="J66:J126" si="1">(I66-I65)/I65*100</f>
        <v>-4.4763919627257476</v>
      </c>
    </row>
    <row r="67" spans="2:10" ht="15" customHeight="1" x14ac:dyDescent="0.2">
      <c r="B67" s="224">
        <v>1907</v>
      </c>
      <c r="C67" s="32">
        <v>11344</v>
      </c>
      <c r="D67" s="32">
        <v>5182</v>
      </c>
      <c r="E67" s="32">
        <v>9296</v>
      </c>
      <c r="F67" s="32">
        <v>889.4</v>
      </c>
      <c r="G67" s="230"/>
      <c r="H67" s="32">
        <v>296.39999999999998</v>
      </c>
      <c r="I67" s="32">
        <v>27007.800000000003</v>
      </c>
      <c r="J67" s="32">
        <f t="shared" si="1"/>
        <v>6.2797103730521124</v>
      </c>
    </row>
    <row r="68" spans="2:10" ht="15" customHeight="1" x14ac:dyDescent="0.2">
      <c r="B68" s="224">
        <v>1908</v>
      </c>
      <c r="C68" s="32">
        <v>9374</v>
      </c>
      <c r="D68" s="32">
        <v>3539</v>
      </c>
      <c r="E68" s="32">
        <v>6208</v>
      </c>
      <c r="F68" s="32">
        <v>699</v>
      </c>
      <c r="G68" s="230"/>
      <c r="H68" s="32">
        <v>410</v>
      </c>
      <c r="I68" s="32">
        <v>20230</v>
      </c>
      <c r="J68" s="32">
        <f t="shared" si="1"/>
        <v>-25.095713090292442</v>
      </c>
    </row>
    <row r="69" spans="2:10" ht="15" customHeight="1" x14ac:dyDescent="0.2">
      <c r="B69" s="224">
        <v>1909</v>
      </c>
      <c r="C69" s="32">
        <v>14239</v>
      </c>
      <c r="D69" s="32">
        <v>3347</v>
      </c>
      <c r="E69" s="32">
        <v>6533</v>
      </c>
      <c r="F69" s="32">
        <v>602.4</v>
      </c>
      <c r="G69" s="230"/>
      <c r="H69" s="32">
        <v>353.4</v>
      </c>
      <c r="I69" s="32">
        <v>25074.800000000003</v>
      </c>
      <c r="J69" s="32">
        <f t="shared" si="1"/>
        <v>23.948591201186371</v>
      </c>
    </row>
    <row r="70" spans="2:10" ht="15" customHeight="1" x14ac:dyDescent="0.2">
      <c r="B70" s="224">
        <v>1910</v>
      </c>
      <c r="C70" s="32">
        <v>11682</v>
      </c>
      <c r="D70" s="32">
        <v>3677</v>
      </c>
      <c r="E70" s="32">
        <v>4509</v>
      </c>
      <c r="F70" s="32">
        <v>639</v>
      </c>
      <c r="G70" s="230"/>
      <c r="H70" s="32">
        <v>416</v>
      </c>
      <c r="I70" s="32">
        <v>20923</v>
      </c>
      <c r="J70" s="32">
        <f t="shared" si="1"/>
        <v>-16.55765948282739</v>
      </c>
    </row>
    <row r="71" spans="2:10" ht="15" customHeight="1" x14ac:dyDescent="0.2">
      <c r="B71" s="224">
        <v>1911</v>
      </c>
      <c r="C71" s="32">
        <v>15774.6</v>
      </c>
      <c r="D71" s="32">
        <v>3662</v>
      </c>
      <c r="E71" s="32">
        <v>6194</v>
      </c>
      <c r="F71" s="32">
        <v>698.6</v>
      </c>
      <c r="G71" s="230"/>
      <c r="H71" s="32">
        <v>337.6</v>
      </c>
      <c r="I71" s="32">
        <v>26666.799999999999</v>
      </c>
      <c r="J71" s="32">
        <f t="shared" si="1"/>
        <v>27.452086220905219</v>
      </c>
    </row>
    <row r="72" spans="2:10" ht="15" customHeight="1" x14ac:dyDescent="0.2">
      <c r="B72" s="224">
        <v>1912</v>
      </c>
      <c r="C72" s="32">
        <v>13281.6</v>
      </c>
      <c r="D72" s="32">
        <v>3865</v>
      </c>
      <c r="E72" s="32">
        <v>4471</v>
      </c>
      <c r="F72" s="32">
        <v>738.6</v>
      </c>
      <c r="G72" s="230"/>
      <c r="H72" s="32">
        <v>261</v>
      </c>
      <c r="I72" s="32">
        <v>22617.199999999997</v>
      </c>
      <c r="J72" s="32">
        <f t="shared" si="1"/>
        <v>-15.185924070379656</v>
      </c>
    </row>
    <row r="73" spans="2:10" ht="15" customHeight="1" x14ac:dyDescent="0.2">
      <c r="B73" s="224">
        <v>1913</v>
      </c>
      <c r="C73" s="32">
        <v>18070</v>
      </c>
      <c r="D73" s="32">
        <v>3269</v>
      </c>
      <c r="E73" s="32">
        <v>5483</v>
      </c>
      <c r="F73" s="32">
        <v>678</v>
      </c>
      <c r="G73" s="230"/>
      <c r="H73" s="32">
        <v>248</v>
      </c>
      <c r="I73" s="32">
        <v>27748</v>
      </c>
      <c r="J73" s="32">
        <f t="shared" si="1"/>
        <v>22.685389880268129</v>
      </c>
    </row>
    <row r="74" spans="2:10" ht="15" customHeight="1" x14ac:dyDescent="0.2">
      <c r="B74" s="224">
        <v>1914</v>
      </c>
      <c r="C74" s="32">
        <v>12545</v>
      </c>
      <c r="D74" s="32">
        <v>2551</v>
      </c>
      <c r="E74" s="32">
        <v>5098</v>
      </c>
      <c r="F74" s="32">
        <v>949</v>
      </c>
      <c r="G74" s="230"/>
      <c r="H74" s="32">
        <v>268</v>
      </c>
      <c r="I74" s="32">
        <v>21411</v>
      </c>
      <c r="J74" s="32">
        <f t="shared" si="1"/>
        <v>-22.837681995098748</v>
      </c>
    </row>
    <row r="75" spans="2:10" ht="15" customHeight="1" x14ac:dyDescent="0.2">
      <c r="B75" s="224">
        <v>1915</v>
      </c>
      <c r="C75" s="32">
        <v>6852</v>
      </c>
      <c r="D75" s="32">
        <v>2496</v>
      </c>
      <c r="E75" s="32">
        <v>2753</v>
      </c>
      <c r="F75" s="32">
        <v>737</v>
      </c>
      <c r="G75" s="230"/>
      <c r="H75" s="32">
        <v>233</v>
      </c>
      <c r="I75" s="32">
        <v>13071</v>
      </c>
      <c r="J75" s="32">
        <f t="shared" si="1"/>
        <v>-38.951940591284853</v>
      </c>
    </row>
    <row r="76" spans="2:10" ht="15" customHeight="1" x14ac:dyDescent="0.2">
      <c r="B76" s="224">
        <v>1916</v>
      </c>
      <c r="C76" s="32">
        <v>16865</v>
      </c>
      <c r="D76" s="32">
        <v>2596</v>
      </c>
      <c r="E76" s="32">
        <v>6275</v>
      </c>
      <c r="F76" s="32">
        <v>758.4</v>
      </c>
      <c r="G76" s="230"/>
      <c r="H76" s="32">
        <v>268.39999999999998</v>
      </c>
      <c r="I76" s="32">
        <v>26762.800000000003</v>
      </c>
      <c r="J76" s="32">
        <f t="shared" si="1"/>
        <v>104.74944533700561</v>
      </c>
    </row>
    <row r="77" spans="2:10" ht="15" customHeight="1" x14ac:dyDescent="0.2">
      <c r="B77" s="224">
        <v>1917</v>
      </c>
      <c r="C77" s="32">
        <v>13415</v>
      </c>
      <c r="D77" s="32">
        <v>2859</v>
      </c>
      <c r="E77" s="32">
        <v>5922</v>
      </c>
      <c r="F77" s="32">
        <v>1002.4</v>
      </c>
      <c r="G77" s="230"/>
      <c r="H77" s="32">
        <v>105.4</v>
      </c>
      <c r="I77" s="32">
        <v>23303.800000000003</v>
      </c>
      <c r="J77" s="32">
        <f t="shared" si="1"/>
        <v>-12.924656612910457</v>
      </c>
    </row>
    <row r="78" spans="2:10" ht="15" customHeight="1" x14ac:dyDescent="0.2">
      <c r="B78" s="224">
        <v>1918</v>
      </c>
      <c r="C78" s="32">
        <v>24235</v>
      </c>
      <c r="D78" s="32">
        <v>2447</v>
      </c>
      <c r="E78" s="32">
        <v>3637</v>
      </c>
      <c r="F78" s="32">
        <v>712</v>
      </c>
      <c r="G78" s="230"/>
      <c r="H78" s="32">
        <v>178</v>
      </c>
      <c r="I78" s="32">
        <v>31209</v>
      </c>
      <c r="J78" s="32">
        <f t="shared" si="1"/>
        <v>33.922364592898994</v>
      </c>
    </row>
    <row r="79" spans="2:10" ht="15" customHeight="1" x14ac:dyDescent="0.2">
      <c r="B79" s="224">
        <v>1919</v>
      </c>
      <c r="C79" s="32">
        <v>29750</v>
      </c>
      <c r="D79" s="32">
        <v>2527</v>
      </c>
      <c r="E79" s="32">
        <v>6134</v>
      </c>
      <c r="F79" s="32">
        <v>905</v>
      </c>
      <c r="G79" s="230"/>
      <c r="H79" s="32">
        <v>202</v>
      </c>
      <c r="I79" s="32">
        <v>39518</v>
      </c>
      <c r="J79" s="32">
        <f t="shared" si="1"/>
        <v>26.62373033419847</v>
      </c>
    </row>
    <row r="80" spans="2:10" ht="15" customHeight="1" x14ac:dyDescent="0.2">
      <c r="B80" s="224">
        <v>1920</v>
      </c>
      <c r="C80" s="32">
        <v>23121</v>
      </c>
      <c r="D80" s="32">
        <v>3264</v>
      </c>
      <c r="E80" s="32">
        <v>7431</v>
      </c>
      <c r="F80" s="32">
        <v>738</v>
      </c>
      <c r="G80" s="230"/>
      <c r="H80" s="32">
        <v>220</v>
      </c>
      <c r="I80" s="32">
        <v>34774</v>
      </c>
      <c r="J80" s="32">
        <f t="shared" si="1"/>
        <v>-12.004656106078244</v>
      </c>
    </row>
    <row r="81" spans="2:10" ht="15" customHeight="1" x14ac:dyDescent="0.2">
      <c r="B81" s="224">
        <v>1921</v>
      </c>
      <c r="C81" s="32">
        <v>35883</v>
      </c>
      <c r="D81" s="32">
        <v>3065</v>
      </c>
      <c r="E81" s="32">
        <v>10103</v>
      </c>
      <c r="F81" s="32">
        <v>695</v>
      </c>
      <c r="G81" s="230"/>
      <c r="H81" s="32">
        <v>325</v>
      </c>
      <c r="I81" s="32">
        <v>50071</v>
      </c>
      <c r="J81" s="32">
        <f t="shared" si="1"/>
        <v>43.989762466210387</v>
      </c>
    </row>
    <row r="82" spans="2:10" ht="15" customHeight="1" x14ac:dyDescent="0.2">
      <c r="B82" s="224">
        <v>1922</v>
      </c>
      <c r="C82" s="32">
        <v>28959.4</v>
      </c>
      <c r="D82" s="32">
        <v>2851</v>
      </c>
      <c r="E82" s="32">
        <v>6069</v>
      </c>
      <c r="F82" s="32">
        <v>692.4</v>
      </c>
      <c r="G82" s="230"/>
      <c r="H82" s="32">
        <v>263</v>
      </c>
      <c r="I82" s="32">
        <v>38834.800000000003</v>
      </c>
      <c r="J82" s="32">
        <f t="shared" si="1"/>
        <v>-22.440534441093639</v>
      </c>
    </row>
    <row r="83" spans="2:10" ht="15" customHeight="1" x14ac:dyDescent="0.2">
      <c r="B83" s="224">
        <v>1923</v>
      </c>
      <c r="C83" s="32">
        <v>39339</v>
      </c>
      <c r="D83" s="32">
        <v>3506</v>
      </c>
      <c r="E83" s="32">
        <v>7808</v>
      </c>
      <c r="F83" s="32">
        <v>1056</v>
      </c>
      <c r="G83" s="230"/>
      <c r="H83" s="32">
        <v>242</v>
      </c>
      <c r="I83" s="32">
        <v>51951</v>
      </c>
      <c r="J83" s="32">
        <f t="shared" si="1"/>
        <v>33.774346719952199</v>
      </c>
    </row>
    <row r="84" spans="2:10" ht="15" customHeight="1" x14ac:dyDescent="0.2">
      <c r="B84" s="224">
        <v>1924</v>
      </c>
      <c r="C84" s="32">
        <v>48899.199999999997</v>
      </c>
      <c r="D84" s="32">
        <v>6636</v>
      </c>
      <c r="E84" s="32">
        <v>9897</v>
      </c>
      <c r="F84" s="32">
        <v>1060.4000000000001</v>
      </c>
      <c r="G84" s="230"/>
      <c r="H84" s="32">
        <v>169</v>
      </c>
      <c r="I84" s="32">
        <v>66661.599999999991</v>
      </c>
      <c r="J84" s="32">
        <f t="shared" si="1"/>
        <v>28.316298050085642</v>
      </c>
    </row>
    <row r="85" spans="2:10" ht="15" customHeight="1" x14ac:dyDescent="0.2">
      <c r="B85" s="224">
        <v>1925</v>
      </c>
      <c r="C85" s="32">
        <v>47744</v>
      </c>
      <c r="D85" s="32">
        <v>5325</v>
      </c>
      <c r="E85" s="32">
        <v>6222</v>
      </c>
      <c r="F85" s="32">
        <v>1017</v>
      </c>
      <c r="G85" s="230"/>
      <c r="H85" s="32">
        <v>151</v>
      </c>
      <c r="I85" s="32">
        <v>60459</v>
      </c>
      <c r="J85" s="32">
        <f t="shared" si="1"/>
        <v>-9.3046071501433989</v>
      </c>
    </row>
    <row r="86" spans="2:10" ht="15" customHeight="1" x14ac:dyDescent="0.2">
      <c r="B86" s="224">
        <v>1926</v>
      </c>
      <c r="C86" s="32">
        <v>59438</v>
      </c>
      <c r="D86" s="32">
        <v>5641</v>
      </c>
      <c r="E86" s="32">
        <v>7443</v>
      </c>
      <c r="F86" s="32">
        <v>1085.4000000000001</v>
      </c>
      <c r="G86" s="230"/>
      <c r="H86" s="32">
        <v>179.2</v>
      </c>
      <c r="I86" s="32">
        <v>73786.599999999991</v>
      </c>
      <c r="J86" s="32">
        <f t="shared" si="1"/>
        <v>22.044029838402871</v>
      </c>
    </row>
    <row r="87" spans="2:10" ht="15" customHeight="1" x14ac:dyDescent="0.2">
      <c r="B87" s="224">
        <v>1927</v>
      </c>
      <c r="C87" s="32">
        <v>73462</v>
      </c>
      <c r="D87" s="32">
        <v>7390</v>
      </c>
      <c r="E87" s="32">
        <v>10666</v>
      </c>
      <c r="F87" s="32">
        <v>1327</v>
      </c>
      <c r="G87" s="230"/>
      <c r="H87" s="32">
        <v>150</v>
      </c>
      <c r="I87" s="32">
        <v>92995</v>
      </c>
      <c r="J87" s="32">
        <f t="shared" si="1"/>
        <v>26.032369020933356</v>
      </c>
    </row>
    <row r="88" spans="2:10" ht="15" customHeight="1" x14ac:dyDescent="0.2">
      <c r="B88" s="224">
        <v>1928</v>
      </c>
      <c r="C88" s="32">
        <v>58283.3</v>
      </c>
      <c r="D88" s="32">
        <v>10433</v>
      </c>
      <c r="E88" s="32">
        <v>7908</v>
      </c>
      <c r="F88" s="32">
        <v>1858.3</v>
      </c>
      <c r="G88" s="230"/>
      <c r="H88" s="32">
        <v>175</v>
      </c>
      <c r="I88" s="32">
        <v>78657.600000000006</v>
      </c>
      <c r="J88" s="32">
        <f t="shared" si="1"/>
        <v>-15.417388031614596</v>
      </c>
    </row>
    <row r="89" spans="2:10" ht="15" customHeight="1" x14ac:dyDescent="0.2">
      <c r="B89" s="224">
        <v>1929</v>
      </c>
      <c r="C89" s="32">
        <v>67412.3</v>
      </c>
      <c r="D89" s="32">
        <v>6736</v>
      </c>
      <c r="E89" s="32">
        <v>8832</v>
      </c>
      <c r="F89" s="32">
        <v>1407.3</v>
      </c>
      <c r="G89" s="230"/>
      <c r="H89" s="32">
        <v>169</v>
      </c>
      <c r="I89" s="32">
        <v>84556.6</v>
      </c>
      <c r="J89" s="32">
        <f t="shared" si="1"/>
        <v>7.4995931734504984</v>
      </c>
    </row>
    <row r="90" spans="2:10" ht="15" customHeight="1" x14ac:dyDescent="0.2">
      <c r="B90" s="224">
        <v>1930</v>
      </c>
      <c r="C90" s="32">
        <v>56397.599999999999</v>
      </c>
      <c r="D90" s="32">
        <v>8791</v>
      </c>
      <c r="E90" s="32">
        <v>6199</v>
      </c>
      <c r="F90" s="32">
        <v>1443.6</v>
      </c>
      <c r="G90" s="230"/>
      <c r="H90" s="32">
        <v>219</v>
      </c>
      <c r="I90" s="32">
        <v>73050.200000000012</v>
      </c>
      <c r="J90" s="32">
        <f t="shared" si="1"/>
        <v>-13.607926524954875</v>
      </c>
    </row>
    <row r="91" spans="2:10" ht="15" customHeight="1" x14ac:dyDescent="0.2">
      <c r="B91" s="224">
        <v>1931</v>
      </c>
      <c r="C91" s="32">
        <v>46056</v>
      </c>
      <c r="D91" s="32">
        <v>6073.4</v>
      </c>
      <c r="E91" s="32">
        <v>5703.4</v>
      </c>
      <c r="F91" s="32">
        <v>1398.4</v>
      </c>
      <c r="G91" s="230"/>
      <c r="H91" s="32">
        <v>222.4</v>
      </c>
      <c r="I91" s="32">
        <v>59453.599999999999</v>
      </c>
      <c r="J91" s="32">
        <f t="shared" si="1"/>
        <v>-18.61268004741946</v>
      </c>
    </row>
    <row r="92" spans="2:10" ht="15" customHeight="1" x14ac:dyDescent="0.2">
      <c r="B92" s="224">
        <v>1932</v>
      </c>
      <c r="C92" s="32">
        <v>48481</v>
      </c>
      <c r="D92" s="32">
        <v>7227</v>
      </c>
      <c r="E92" s="32">
        <v>6956</v>
      </c>
      <c r="F92" s="32">
        <v>1658</v>
      </c>
      <c r="G92" s="230"/>
      <c r="H92" s="32">
        <v>188</v>
      </c>
      <c r="I92" s="32">
        <v>64510</v>
      </c>
      <c r="J92" s="32">
        <f t="shared" si="1"/>
        <v>8.5047835623074146</v>
      </c>
    </row>
    <row r="93" spans="2:10" ht="15" customHeight="1" x14ac:dyDescent="0.2">
      <c r="B93" s="224">
        <v>1933</v>
      </c>
      <c r="C93" s="32">
        <v>55738</v>
      </c>
      <c r="D93" s="32">
        <v>9436</v>
      </c>
      <c r="E93" s="32">
        <v>7322</v>
      </c>
      <c r="F93" s="32">
        <v>1978.4</v>
      </c>
      <c r="G93" s="230"/>
      <c r="H93" s="32">
        <v>160.4</v>
      </c>
      <c r="I93" s="32">
        <v>74634.799999999988</v>
      </c>
      <c r="J93" s="32">
        <f t="shared" si="1"/>
        <v>15.694931018446734</v>
      </c>
    </row>
    <row r="94" spans="2:10" ht="15" customHeight="1" x14ac:dyDescent="0.2">
      <c r="B94" s="224">
        <v>1934</v>
      </c>
      <c r="C94" s="32">
        <v>45606</v>
      </c>
      <c r="D94" s="32">
        <v>8343</v>
      </c>
      <c r="E94" s="32">
        <v>7689</v>
      </c>
      <c r="F94" s="32">
        <v>1943</v>
      </c>
      <c r="G94" s="230"/>
      <c r="H94" s="32">
        <v>145</v>
      </c>
      <c r="I94" s="32">
        <v>63726</v>
      </c>
      <c r="J94" s="32">
        <f t="shared" si="1"/>
        <v>-14.61623800157566</v>
      </c>
    </row>
    <row r="95" spans="2:10" ht="15" customHeight="1" x14ac:dyDescent="0.2">
      <c r="B95" s="224">
        <v>1935</v>
      </c>
      <c r="C95" s="32">
        <v>58711</v>
      </c>
      <c r="D95" s="32">
        <v>6998</v>
      </c>
      <c r="E95" s="32">
        <v>5801</v>
      </c>
      <c r="F95" s="32">
        <v>2256</v>
      </c>
      <c r="G95" s="230"/>
      <c r="H95" s="32">
        <v>173</v>
      </c>
      <c r="I95" s="32">
        <v>73939</v>
      </c>
      <c r="J95" s="32">
        <f t="shared" si="1"/>
        <v>16.026425634748769</v>
      </c>
    </row>
    <row r="96" spans="2:10" ht="15" customHeight="1" x14ac:dyDescent="0.2">
      <c r="B96" s="224">
        <v>1936</v>
      </c>
      <c r="C96" s="32">
        <v>59205</v>
      </c>
      <c r="D96" s="32">
        <v>11673</v>
      </c>
      <c r="E96" s="32">
        <v>7651</v>
      </c>
      <c r="F96" s="32">
        <v>1959</v>
      </c>
      <c r="G96" s="230"/>
      <c r="H96" s="32">
        <v>103</v>
      </c>
      <c r="I96" s="32">
        <v>80591</v>
      </c>
      <c r="J96" s="32">
        <f t="shared" si="1"/>
        <v>8.996605309782387</v>
      </c>
    </row>
    <row r="97" spans="2:10" ht="15" customHeight="1" x14ac:dyDescent="0.2">
      <c r="B97" s="224">
        <v>1937</v>
      </c>
      <c r="C97" s="32">
        <v>64632.6</v>
      </c>
      <c r="D97" s="32">
        <v>13386</v>
      </c>
      <c r="E97" s="32">
        <v>8269</v>
      </c>
      <c r="F97" s="32">
        <v>1530.6</v>
      </c>
      <c r="G97" s="230"/>
      <c r="H97" s="32">
        <v>132</v>
      </c>
      <c r="I97" s="32">
        <v>87950.200000000012</v>
      </c>
      <c r="J97" s="32">
        <f>(I97-I96)/I96*100</f>
        <v>9.131540742762855</v>
      </c>
    </row>
    <row r="98" spans="2:10" ht="15" customHeight="1" x14ac:dyDescent="0.2">
      <c r="B98" s="224">
        <v>1938</v>
      </c>
      <c r="C98" s="32">
        <v>68904</v>
      </c>
      <c r="D98" s="32">
        <v>12230</v>
      </c>
      <c r="E98" s="32">
        <v>6517</v>
      </c>
      <c r="F98" s="32">
        <v>1765</v>
      </c>
      <c r="G98" s="230"/>
      <c r="H98" s="32">
        <v>77</v>
      </c>
      <c r="I98" s="32">
        <v>89493</v>
      </c>
      <c r="J98" s="32">
        <f t="shared" si="1"/>
        <v>1.7541745214905573</v>
      </c>
    </row>
    <row r="99" spans="2:10" ht="15" customHeight="1" x14ac:dyDescent="0.2">
      <c r="B99" s="224">
        <v>1939</v>
      </c>
      <c r="C99" s="32">
        <v>47548</v>
      </c>
      <c r="D99" s="32">
        <v>11373</v>
      </c>
      <c r="E99" s="32">
        <v>3751</v>
      </c>
      <c r="F99" s="32">
        <v>1942</v>
      </c>
      <c r="G99" s="230"/>
      <c r="H99" s="32">
        <v>203</v>
      </c>
      <c r="I99" s="32">
        <v>64817</v>
      </c>
      <c r="J99" s="32">
        <f t="shared" si="1"/>
        <v>-27.57310627646855</v>
      </c>
    </row>
    <row r="100" spans="2:10" ht="15" customHeight="1" x14ac:dyDescent="0.2">
      <c r="B100" s="224">
        <v>1940</v>
      </c>
      <c r="C100" s="32">
        <v>47839</v>
      </c>
      <c r="D100" s="32">
        <v>9503</v>
      </c>
      <c r="E100" s="32">
        <v>5120</v>
      </c>
      <c r="F100" s="32">
        <v>1474.3</v>
      </c>
      <c r="G100" s="230"/>
      <c r="H100" s="32">
        <v>194.2</v>
      </c>
      <c r="I100" s="32">
        <v>64130.5</v>
      </c>
      <c r="J100" s="32">
        <f t="shared" si="1"/>
        <v>-1.0591357205671352</v>
      </c>
    </row>
    <row r="101" spans="2:10" ht="15" customHeight="1" x14ac:dyDescent="0.2">
      <c r="B101" s="224">
        <v>1941</v>
      </c>
      <c r="C101" s="32">
        <v>48003</v>
      </c>
      <c r="D101" s="32">
        <v>14680</v>
      </c>
      <c r="E101" s="32">
        <v>5494</v>
      </c>
      <c r="F101" s="32">
        <v>2071</v>
      </c>
      <c r="G101" s="230"/>
      <c r="H101" s="32">
        <v>158</v>
      </c>
      <c r="I101" s="32">
        <v>70406</v>
      </c>
      <c r="J101" s="32">
        <f t="shared" si="1"/>
        <v>9.7855154723571474</v>
      </c>
    </row>
    <row r="102" spans="2:10" ht="15" customHeight="1" x14ac:dyDescent="0.2">
      <c r="B102" s="224">
        <v>1942</v>
      </c>
      <c r="C102" s="32">
        <v>49491</v>
      </c>
      <c r="D102" s="32">
        <v>14149</v>
      </c>
      <c r="E102" s="32">
        <v>5282</v>
      </c>
      <c r="F102" s="32">
        <v>1804</v>
      </c>
      <c r="G102" s="230"/>
      <c r="H102" s="32">
        <v>146</v>
      </c>
      <c r="I102" s="32">
        <v>70872</v>
      </c>
      <c r="J102" s="32">
        <f t="shared" si="1"/>
        <v>0.66187540834587966</v>
      </c>
    </row>
    <row r="103" spans="2:10" ht="15" customHeight="1" x14ac:dyDescent="0.2">
      <c r="B103" s="224">
        <v>1943</v>
      </c>
      <c r="C103" s="32">
        <v>65828.2</v>
      </c>
      <c r="D103" s="32">
        <v>12369</v>
      </c>
      <c r="E103" s="32">
        <v>6282</v>
      </c>
      <c r="F103" s="32">
        <v>2271.4</v>
      </c>
      <c r="G103" s="230"/>
      <c r="H103" s="32">
        <v>200</v>
      </c>
      <c r="I103" s="32">
        <v>86950.599999999991</v>
      </c>
      <c r="J103" s="32">
        <f t="shared" si="1"/>
        <v>22.68681566768257</v>
      </c>
    </row>
    <row r="104" spans="2:10" ht="15" customHeight="1" x14ac:dyDescent="0.2">
      <c r="B104" s="224">
        <v>1944</v>
      </c>
      <c r="C104" s="32">
        <v>62258.2</v>
      </c>
      <c r="D104" s="32">
        <v>16047</v>
      </c>
      <c r="E104" s="32">
        <v>5999</v>
      </c>
      <c r="F104" s="32">
        <v>2449.3000000000002</v>
      </c>
      <c r="G104" s="230"/>
      <c r="H104" s="32">
        <v>121</v>
      </c>
      <c r="I104" s="32">
        <v>86874.5</v>
      </c>
      <c r="J104" s="32">
        <f t="shared" si="1"/>
        <v>-8.7520960177378052E-2</v>
      </c>
    </row>
    <row r="105" spans="2:10" ht="15" customHeight="1" x14ac:dyDescent="0.2">
      <c r="B105" s="224">
        <v>1945</v>
      </c>
      <c r="C105" s="32">
        <v>45741.2</v>
      </c>
      <c r="D105" s="32">
        <v>11723</v>
      </c>
      <c r="E105" s="32">
        <v>3568</v>
      </c>
      <c r="F105" s="32">
        <v>2036.3</v>
      </c>
      <c r="G105" s="230"/>
      <c r="H105" s="32">
        <v>100</v>
      </c>
      <c r="I105" s="32">
        <v>63168.5</v>
      </c>
      <c r="J105" s="32">
        <f t="shared" si="1"/>
        <v>-27.287639065548579</v>
      </c>
    </row>
    <row r="106" spans="2:10" ht="15" customHeight="1" x14ac:dyDescent="0.2">
      <c r="B106" s="224">
        <v>1946</v>
      </c>
      <c r="C106" s="32">
        <v>87843</v>
      </c>
      <c r="D106" s="32">
        <v>13491</v>
      </c>
      <c r="E106" s="32">
        <v>8709</v>
      </c>
      <c r="F106" s="32">
        <v>3207</v>
      </c>
      <c r="G106" s="230"/>
      <c r="H106" s="32">
        <v>159</v>
      </c>
      <c r="I106" s="32">
        <v>113409</v>
      </c>
      <c r="J106" s="32">
        <f t="shared" si="1"/>
        <v>79.534103231832319</v>
      </c>
    </row>
    <row r="107" spans="2:10" ht="15" customHeight="1" x14ac:dyDescent="0.2">
      <c r="B107" s="224">
        <v>1947</v>
      </c>
      <c r="C107" s="32">
        <v>110368</v>
      </c>
      <c r="D107" s="32">
        <v>17750</v>
      </c>
      <c r="E107" s="32">
        <v>14009</v>
      </c>
      <c r="F107" s="32">
        <v>3309</v>
      </c>
      <c r="G107" s="230"/>
      <c r="H107" s="224">
        <v>136</v>
      </c>
      <c r="I107" s="32">
        <v>145572</v>
      </c>
      <c r="J107" s="32">
        <f t="shared" si="1"/>
        <v>28.360183054254957</v>
      </c>
    </row>
    <row r="108" spans="2:10" ht="15" customHeight="1" x14ac:dyDescent="0.2">
      <c r="B108" s="224">
        <v>1948</v>
      </c>
      <c r="C108" s="32">
        <v>112418</v>
      </c>
      <c r="D108" s="32">
        <v>20457</v>
      </c>
      <c r="E108" s="32">
        <v>13448</v>
      </c>
      <c r="F108" s="32">
        <v>3021</v>
      </c>
      <c r="G108" s="230"/>
      <c r="H108" s="32">
        <v>126</v>
      </c>
      <c r="I108" s="32">
        <v>149470</v>
      </c>
      <c r="J108" s="32">
        <f t="shared" si="1"/>
        <v>2.6777127469568325</v>
      </c>
    </row>
    <row r="109" spans="2:10" ht="15" customHeight="1" x14ac:dyDescent="0.2">
      <c r="B109" s="224">
        <v>1949</v>
      </c>
      <c r="C109" s="32">
        <v>113433</v>
      </c>
      <c r="D109" s="32">
        <v>18763</v>
      </c>
      <c r="E109" s="32">
        <v>14004</v>
      </c>
      <c r="F109" s="32">
        <v>2828</v>
      </c>
      <c r="G109" s="230"/>
      <c r="H109" s="32">
        <v>163</v>
      </c>
      <c r="I109" s="32">
        <v>149191</v>
      </c>
      <c r="J109" s="32">
        <f t="shared" si="1"/>
        <v>-0.18665953034053656</v>
      </c>
    </row>
    <row r="110" spans="2:10" ht="15" customHeight="1" x14ac:dyDescent="0.2">
      <c r="B110" s="224">
        <v>1950</v>
      </c>
      <c r="C110" s="32">
        <v>107748.6</v>
      </c>
      <c r="D110" s="32">
        <v>23572</v>
      </c>
      <c r="E110" s="32">
        <v>14684</v>
      </c>
      <c r="F110" s="32">
        <v>2330</v>
      </c>
      <c r="G110" s="230"/>
      <c r="H110" s="32">
        <v>204.8</v>
      </c>
      <c r="I110" s="32">
        <v>148539.40000000002</v>
      </c>
      <c r="J110" s="32">
        <f t="shared" si="1"/>
        <v>-0.43675556836536833</v>
      </c>
    </row>
    <row r="111" spans="2:10" ht="15" customHeight="1" x14ac:dyDescent="0.2">
      <c r="B111" s="224">
        <v>1951</v>
      </c>
      <c r="C111" s="32">
        <v>84608</v>
      </c>
      <c r="D111" s="32">
        <v>19875</v>
      </c>
      <c r="E111" s="32">
        <v>10718</v>
      </c>
      <c r="F111" s="32">
        <v>2964</v>
      </c>
      <c r="G111" s="230"/>
      <c r="H111" s="32">
        <v>196</v>
      </c>
      <c r="I111" s="32">
        <v>118361</v>
      </c>
      <c r="J111" s="32">
        <f t="shared" si="1"/>
        <v>-20.316764440949687</v>
      </c>
    </row>
    <row r="112" spans="2:10" ht="15" customHeight="1" x14ac:dyDescent="0.2">
      <c r="B112" s="224">
        <v>1952</v>
      </c>
      <c r="C112" s="32">
        <v>115898</v>
      </c>
      <c r="D112" s="32">
        <v>24846</v>
      </c>
      <c r="E112" s="32">
        <v>15785</v>
      </c>
      <c r="F112" s="32">
        <v>3591</v>
      </c>
      <c r="G112" s="230"/>
      <c r="H112" s="32">
        <v>149</v>
      </c>
      <c r="I112" s="32">
        <v>160269</v>
      </c>
      <c r="J112" s="32">
        <f t="shared" si="1"/>
        <v>35.406933026926097</v>
      </c>
    </row>
    <row r="113" spans="2:10" ht="15" customHeight="1" x14ac:dyDescent="0.2">
      <c r="B113" s="224">
        <v>1953</v>
      </c>
      <c r="C113" s="32">
        <v>103346.2</v>
      </c>
      <c r="D113" s="32">
        <v>19319</v>
      </c>
      <c r="E113" s="32">
        <v>10303</v>
      </c>
      <c r="F113" s="32">
        <v>3323.3</v>
      </c>
      <c r="G113" s="230"/>
      <c r="H113" s="32">
        <v>192</v>
      </c>
      <c r="I113" s="32">
        <v>136483.5</v>
      </c>
      <c r="J113" s="32">
        <f t="shared" si="1"/>
        <v>-14.840986092132603</v>
      </c>
    </row>
    <row r="114" spans="2:10" ht="15" customHeight="1" x14ac:dyDescent="0.2">
      <c r="B114" s="224">
        <v>1954</v>
      </c>
      <c r="C114" s="32">
        <v>106819</v>
      </c>
      <c r="D114" s="32">
        <v>23028</v>
      </c>
      <c r="E114" s="32">
        <v>10580</v>
      </c>
      <c r="F114" s="32">
        <v>3259</v>
      </c>
      <c r="G114" s="230"/>
      <c r="H114" s="32">
        <v>268</v>
      </c>
      <c r="I114" s="32">
        <v>143954</v>
      </c>
      <c r="J114" s="32">
        <f t="shared" si="1"/>
        <v>5.4735554114599934</v>
      </c>
    </row>
    <row r="115" spans="2:10" ht="15" customHeight="1" x14ac:dyDescent="0.2">
      <c r="B115" s="224">
        <v>1955</v>
      </c>
      <c r="C115" s="32">
        <v>87320</v>
      </c>
      <c r="D115" s="32">
        <v>10324</v>
      </c>
      <c r="E115" s="32">
        <v>7328</v>
      </c>
      <c r="F115" s="32">
        <v>3691</v>
      </c>
      <c r="G115" s="230"/>
      <c r="H115" s="32">
        <v>279</v>
      </c>
      <c r="I115" s="32">
        <v>108942</v>
      </c>
      <c r="J115" s="32">
        <f t="shared" si="1"/>
        <v>-24.321658307514902</v>
      </c>
    </row>
    <row r="116" spans="2:10" ht="15" customHeight="1" x14ac:dyDescent="0.2">
      <c r="B116" s="224">
        <v>1956</v>
      </c>
      <c r="C116" s="32">
        <v>83661</v>
      </c>
      <c r="D116" s="32">
        <v>10682</v>
      </c>
      <c r="E116" s="32">
        <v>6100</v>
      </c>
      <c r="F116" s="32">
        <v>3574</v>
      </c>
      <c r="G116" s="230"/>
      <c r="H116" s="32">
        <v>167</v>
      </c>
      <c r="I116" s="32">
        <v>104184</v>
      </c>
      <c r="J116" s="32">
        <f t="shared" si="1"/>
        <v>-4.3674615850636114</v>
      </c>
    </row>
    <row r="117" spans="2:10" ht="15" customHeight="1" x14ac:dyDescent="0.2">
      <c r="B117" s="224">
        <v>1957</v>
      </c>
      <c r="C117" s="32">
        <v>109277.2</v>
      </c>
      <c r="D117" s="32">
        <v>15743</v>
      </c>
      <c r="E117" s="32">
        <v>10770</v>
      </c>
      <c r="F117" s="32">
        <v>4026.3</v>
      </c>
      <c r="G117" s="230"/>
      <c r="H117" s="32">
        <v>174</v>
      </c>
      <c r="I117" s="32">
        <v>139990.5</v>
      </c>
      <c r="J117" s="32">
        <f t="shared" si="1"/>
        <v>34.368521078092606</v>
      </c>
    </row>
    <row r="118" spans="2:10" ht="15" customHeight="1" x14ac:dyDescent="0.2">
      <c r="B118" s="224">
        <v>1958</v>
      </c>
      <c r="C118" s="32">
        <v>120013</v>
      </c>
      <c r="D118" s="32">
        <v>18868</v>
      </c>
      <c r="E118" s="32">
        <v>11740</v>
      </c>
      <c r="F118" s="32">
        <v>3183</v>
      </c>
      <c r="G118" s="230"/>
      <c r="H118" s="32">
        <v>96</v>
      </c>
      <c r="I118" s="32">
        <v>153900</v>
      </c>
      <c r="J118" s="32">
        <f t="shared" si="1"/>
        <v>9.9360313735574906</v>
      </c>
    </row>
    <row r="119" spans="2:10" ht="15" customHeight="1" x14ac:dyDescent="0.2">
      <c r="B119" s="224">
        <v>1959</v>
      </c>
      <c r="C119" s="32">
        <v>114248</v>
      </c>
      <c r="D119" s="32">
        <v>19990</v>
      </c>
      <c r="E119" s="32">
        <v>10702</v>
      </c>
      <c r="F119" s="32">
        <v>2926</v>
      </c>
      <c r="G119" s="230"/>
      <c r="H119" s="32">
        <v>222</v>
      </c>
      <c r="I119" s="32">
        <v>148088</v>
      </c>
      <c r="J119" s="32">
        <f t="shared" si="1"/>
        <v>-3.7764782326185831</v>
      </c>
    </row>
    <row r="120" spans="2:10" ht="15" customHeight="1" x14ac:dyDescent="0.2">
      <c r="B120" s="224">
        <v>1960</v>
      </c>
      <c r="C120" s="32">
        <v>98084</v>
      </c>
      <c r="D120" s="32">
        <v>17457</v>
      </c>
      <c r="E120" s="32">
        <v>9759</v>
      </c>
      <c r="F120" s="32">
        <v>3642</v>
      </c>
      <c r="G120" s="230"/>
      <c r="H120" s="32">
        <v>170</v>
      </c>
      <c r="I120" s="32">
        <v>129112</v>
      </c>
      <c r="J120" s="32">
        <f t="shared" si="1"/>
        <v>-12.814002485008913</v>
      </c>
    </row>
    <row r="121" spans="2:10" ht="15" customHeight="1" x14ac:dyDescent="0.2">
      <c r="B121" s="224">
        <v>1961</v>
      </c>
      <c r="C121" s="32">
        <v>113926.2</v>
      </c>
      <c r="D121" s="32">
        <v>22292</v>
      </c>
      <c r="E121" s="32">
        <v>13733</v>
      </c>
      <c r="F121" s="32">
        <v>3527.3</v>
      </c>
      <c r="G121" s="230"/>
      <c r="H121" s="32">
        <v>146</v>
      </c>
      <c r="I121" s="32">
        <v>153624.5</v>
      </c>
      <c r="J121" s="32">
        <f t="shared" si="1"/>
        <v>18.985454489125718</v>
      </c>
    </row>
    <row r="122" spans="2:10" ht="15" customHeight="1" x14ac:dyDescent="0.2">
      <c r="B122" s="224">
        <v>1962</v>
      </c>
      <c r="C122" s="32">
        <v>140156.6</v>
      </c>
      <c r="D122" s="32">
        <v>29287</v>
      </c>
      <c r="E122" s="32">
        <v>16387</v>
      </c>
      <c r="F122" s="32">
        <v>3942.6</v>
      </c>
      <c r="G122" s="230"/>
      <c r="H122" s="32">
        <v>165</v>
      </c>
      <c r="I122" s="32">
        <v>189938.2</v>
      </c>
      <c r="J122" s="32">
        <f t="shared" si="1"/>
        <v>23.637961392876793</v>
      </c>
    </row>
    <row r="123" spans="2:10" ht="15" customHeight="1" x14ac:dyDescent="0.2">
      <c r="B123" s="224">
        <v>1963</v>
      </c>
      <c r="C123" s="32">
        <v>94488</v>
      </c>
      <c r="D123" s="32">
        <v>26629</v>
      </c>
      <c r="E123" s="32">
        <v>11062</v>
      </c>
      <c r="F123" s="32">
        <v>3806.6</v>
      </c>
      <c r="G123" s="230"/>
      <c r="H123" s="32">
        <v>128.6</v>
      </c>
      <c r="I123" s="32">
        <v>136114.20000000001</v>
      </c>
      <c r="J123" s="32">
        <f t="shared" si="1"/>
        <v>-28.337638242333558</v>
      </c>
    </row>
    <row r="124" spans="2:10" ht="15" customHeight="1" x14ac:dyDescent="0.2">
      <c r="B124" s="224">
        <v>1964</v>
      </c>
      <c r="C124" s="32">
        <v>123204</v>
      </c>
      <c r="D124" s="32">
        <v>27415</v>
      </c>
      <c r="E124" s="32">
        <v>16842</v>
      </c>
      <c r="F124" s="32">
        <v>4315</v>
      </c>
      <c r="G124" s="230"/>
      <c r="H124" s="32">
        <v>150</v>
      </c>
      <c r="I124" s="32">
        <v>171926</v>
      </c>
      <c r="J124" s="32">
        <f t="shared" si="1"/>
        <v>26.310113125595997</v>
      </c>
    </row>
    <row r="125" spans="2:10" ht="15" customHeight="1" x14ac:dyDescent="0.2">
      <c r="B125" s="224">
        <v>1965</v>
      </c>
      <c r="C125" s="32">
        <v>127387</v>
      </c>
      <c r="D125" s="32">
        <v>29111</v>
      </c>
      <c r="E125" s="32">
        <v>16622</v>
      </c>
      <c r="F125" s="32">
        <v>3698</v>
      </c>
      <c r="G125" s="230"/>
      <c r="H125" s="32">
        <v>109</v>
      </c>
      <c r="I125" s="32">
        <v>176927</v>
      </c>
      <c r="J125" s="32">
        <f t="shared" si="1"/>
        <v>2.9088096041320104</v>
      </c>
    </row>
    <row r="126" spans="2:10" ht="15" customHeight="1" x14ac:dyDescent="0.2">
      <c r="B126" s="224">
        <v>1966</v>
      </c>
      <c r="C126" s="32">
        <v>108578</v>
      </c>
      <c r="D126" s="32">
        <v>29271</v>
      </c>
      <c r="E126" s="32">
        <v>14326</v>
      </c>
      <c r="F126" s="32">
        <v>3828</v>
      </c>
      <c r="G126" s="230"/>
      <c r="H126" s="32">
        <v>109</v>
      </c>
      <c r="I126" s="32">
        <v>156112</v>
      </c>
      <c r="J126" s="32">
        <f t="shared" si="1"/>
        <v>-11.764739129697558</v>
      </c>
    </row>
    <row r="127" spans="2:10" ht="15" customHeight="1" x14ac:dyDescent="0.2">
      <c r="B127" s="224">
        <v>1967</v>
      </c>
      <c r="C127" s="32">
        <v>133307</v>
      </c>
      <c r="D127" s="32">
        <v>35883</v>
      </c>
      <c r="E127" s="32">
        <v>16161</v>
      </c>
      <c r="F127" s="32">
        <v>4200</v>
      </c>
      <c r="G127" s="230"/>
      <c r="H127" s="32">
        <v>170</v>
      </c>
      <c r="I127" s="32">
        <v>189721</v>
      </c>
      <c r="J127" s="32">
        <f t="shared" ref="J127:J173" si="2">(I127-I126)/I126*100</f>
        <v>21.528774213385262</v>
      </c>
    </row>
    <row r="128" spans="2:10" ht="15" customHeight="1" x14ac:dyDescent="0.2">
      <c r="B128" s="224">
        <v>1968</v>
      </c>
      <c r="C128" s="32">
        <v>136630</v>
      </c>
      <c r="D128" s="32">
        <v>37958</v>
      </c>
      <c r="E128" s="32">
        <v>23549</v>
      </c>
      <c r="F128" s="32">
        <v>3768</v>
      </c>
      <c r="G128" s="230"/>
      <c r="H128" s="32">
        <v>140</v>
      </c>
      <c r="I128" s="32">
        <v>202045</v>
      </c>
      <c r="J128" s="32">
        <f t="shared" si="2"/>
        <v>6.4958544388865755</v>
      </c>
    </row>
    <row r="129" spans="2:10" ht="15" customHeight="1" x14ac:dyDescent="0.2">
      <c r="B129" s="224">
        <v>1969</v>
      </c>
      <c r="C129" s="32">
        <v>164501.5</v>
      </c>
      <c r="D129" s="32">
        <v>39081.5</v>
      </c>
      <c r="E129" s="32">
        <v>28371.5</v>
      </c>
      <c r="F129" s="32">
        <v>4800.5</v>
      </c>
      <c r="G129" s="230"/>
      <c r="H129" s="32">
        <v>143.5</v>
      </c>
      <c r="I129" s="32">
        <v>236898.5</v>
      </c>
      <c r="J129" s="32">
        <f t="shared" si="2"/>
        <v>17.250365017694076</v>
      </c>
    </row>
    <row r="130" spans="2:10" ht="15" customHeight="1" x14ac:dyDescent="0.2">
      <c r="B130" s="224">
        <v>1970</v>
      </c>
      <c r="C130" s="32">
        <v>196846</v>
      </c>
      <c r="D130" s="32">
        <v>52411</v>
      </c>
      <c r="E130" s="32">
        <v>32963</v>
      </c>
      <c r="F130" s="32">
        <v>4615</v>
      </c>
      <c r="G130" s="230"/>
      <c r="H130" s="32">
        <v>140</v>
      </c>
      <c r="I130" s="32">
        <v>286975</v>
      </c>
      <c r="J130" s="32">
        <f t="shared" si="2"/>
        <v>21.138377828479285</v>
      </c>
    </row>
    <row r="131" spans="2:10" ht="15" customHeight="1" x14ac:dyDescent="0.2">
      <c r="B131" s="224">
        <v>1971</v>
      </c>
      <c r="C131" s="32">
        <v>169261</v>
      </c>
      <c r="D131" s="32">
        <v>47171</v>
      </c>
      <c r="E131" s="32">
        <v>30079</v>
      </c>
      <c r="F131" s="32">
        <v>4541</v>
      </c>
      <c r="G131" s="230"/>
      <c r="H131" s="32">
        <v>147</v>
      </c>
      <c r="I131" s="32">
        <v>251199</v>
      </c>
      <c r="J131" s="32">
        <f t="shared" si="2"/>
        <v>-12.466591166477917</v>
      </c>
    </row>
    <row r="132" spans="2:10" ht="15" customHeight="1" x14ac:dyDescent="0.2">
      <c r="B132" s="224">
        <v>1972</v>
      </c>
      <c r="C132" s="32">
        <v>183276</v>
      </c>
      <c r="D132" s="32">
        <v>66545</v>
      </c>
      <c r="E132" s="32">
        <v>35835</v>
      </c>
      <c r="F132" s="439">
        <v>3781.818181818182</v>
      </c>
      <c r="G132" s="230"/>
      <c r="H132" s="223" t="s">
        <v>8</v>
      </c>
      <c r="I132" s="32">
        <v>290240</v>
      </c>
      <c r="J132" s="32">
        <f t="shared" si="2"/>
        <v>15.541861233524019</v>
      </c>
    </row>
    <row r="133" spans="2:10" ht="15" customHeight="1" x14ac:dyDescent="0.2">
      <c r="B133" s="224">
        <v>1973</v>
      </c>
      <c r="C133" s="32">
        <v>170820</v>
      </c>
      <c r="D133" s="32">
        <v>57702</v>
      </c>
      <c r="E133" s="230">
        <v>24508</v>
      </c>
      <c r="F133" s="230" t="s">
        <v>8</v>
      </c>
      <c r="G133" s="230"/>
      <c r="H133" s="223" t="s">
        <v>8</v>
      </c>
      <c r="I133" s="32">
        <v>256717</v>
      </c>
      <c r="J133" s="32">
        <f t="shared" si="2"/>
        <v>-11.550096471885336</v>
      </c>
    </row>
    <row r="134" spans="2:10" ht="15" customHeight="1" x14ac:dyDescent="0.2">
      <c r="B134" s="224">
        <v>1974</v>
      </c>
      <c r="C134" s="32">
        <v>167611</v>
      </c>
      <c r="D134" s="32">
        <v>76541</v>
      </c>
      <c r="E134" s="230">
        <v>46090</v>
      </c>
      <c r="F134" s="230" t="s">
        <v>8</v>
      </c>
      <c r="G134" s="230"/>
      <c r="H134" s="223" t="s">
        <v>8</v>
      </c>
      <c r="I134" s="32">
        <v>294666</v>
      </c>
      <c r="J134" s="32">
        <f t="shared" si="2"/>
        <v>14.782425784034558</v>
      </c>
    </row>
    <row r="135" spans="2:10" ht="15" customHeight="1" x14ac:dyDescent="0.2">
      <c r="B135" s="224">
        <v>1975</v>
      </c>
      <c r="C135" s="32">
        <v>222236</v>
      </c>
      <c r="D135" s="32">
        <v>71843</v>
      </c>
      <c r="E135" s="230">
        <v>52967</v>
      </c>
      <c r="F135" s="230" t="s">
        <v>8</v>
      </c>
      <c r="G135" s="230"/>
      <c r="H135" s="223" t="s">
        <v>8</v>
      </c>
      <c r="I135" s="32">
        <v>361177</v>
      </c>
      <c r="J135" s="32">
        <f t="shared" si="2"/>
        <v>22.571657401939824</v>
      </c>
    </row>
    <row r="136" spans="2:10" ht="15" customHeight="1" x14ac:dyDescent="0.2">
      <c r="B136" s="224">
        <v>1976</v>
      </c>
      <c r="C136" s="32">
        <v>214114</v>
      </c>
      <c r="D136" s="32">
        <v>71145</v>
      </c>
      <c r="E136" s="230">
        <v>56556</v>
      </c>
      <c r="F136" s="230" t="s">
        <v>8</v>
      </c>
      <c r="G136" s="230"/>
      <c r="H136" s="223" t="s">
        <v>8</v>
      </c>
      <c r="I136" s="32">
        <v>346255</v>
      </c>
      <c r="J136" s="32">
        <f t="shared" si="2"/>
        <v>-4.1314923154021441</v>
      </c>
    </row>
    <row r="137" spans="2:10" ht="15" customHeight="1" x14ac:dyDescent="0.2">
      <c r="B137" s="224">
        <v>1977</v>
      </c>
      <c r="C137" s="32">
        <v>229973</v>
      </c>
      <c r="D137" s="32">
        <v>75579</v>
      </c>
      <c r="E137" s="230">
        <v>63843</v>
      </c>
      <c r="F137" s="230" t="s">
        <v>8</v>
      </c>
      <c r="G137" s="230"/>
      <c r="H137" s="223" t="s">
        <v>8</v>
      </c>
      <c r="I137" s="32">
        <v>372269</v>
      </c>
      <c r="J137" s="32">
        <f t="shared" si="2"/>
        <v>7.5129601016591812</v>
      </c>
    </row>
    <row r="138" spans="2:10" ht="15" customHeight="1" x14ac:dyDescent="0.2">
      <c r="B138" s="224">
        <v>1978</v>
      </c>
      <c r="C138" s="32">
        <v>203219</v>
      </c>
      <c r="D138" s="32">
        <v>70873</v>
      </c>
      <c r="E138" s="230">
        <v>56167</v>
      </c>
      <c r="F138" s="230" t="s">
        <v>8</v>
      </c>
      <c r="G138" s="230"/>
      <c r="H138" s="223" t="s">
        <v>8</v>
      </c>
      <c r="I138" s="32">
        <v>332304</v>
      </c>
      <c r="J138" s="32">
        <f t="shared" si="2"/>
        <v>-10.73551652165504</v>
      </c>
    </row>
    <row r="139" spans="2:10" ht="15" customHeight="1" x14ac:dyDescent="0.2">
      <c r="B139" s="224">
        <v>1979</v>
      </c>
      <c r="C139" s="32">
        <v>202050</v>
      </c>
      <c r="D139" s="32">
        <v>78503</v>
      </c>
      <c r="E139" s="223" t="s">
        <v>8</v>
      </c>
      <c r="F139" s="230" t="s">
        <v>8</v>
      </c>
      <c r="G139" s="230"/>
      <c r="H139" s="223" t="s">
        <v>8</v>
      </c>
      <c r="I139" s="32">
        <v>345392</v>
      </c>
      <c r="J139" s="32">
        <f t="shared" si="2"/>
        <v>3.9385622803216327</v>
      </c>
    </row>
    <row r="140" spans="2:10" ht="15" customHeight="1" x14ac:dyDescent="0.2">
      <c r="B140" s="224">
        <v>1980</v>
      </c>
      <c r="C140" s="32">
        <v>234547</v>
      </c>
      <c r="D140" s="32">
        <v>94326</v>
      </c>
      <c r="E140" s="223" t="s">
        <v>8</v>
      </c>
      <c r="F140" s="230" t="s">
        <v>8</v>
      </c>
      <c r="G140" s="230"/>
      <c r="H140" s="223" t="s">
        <v>8</v>
      </c>
      <c r="I140" s="32">
        <v>404893</v>
      </c>
      <c r="J140" s="32">
        <f t="shared" si="2"/>
        <v>17.227092694677353</v>
      </c>
    </row>
    <row r="141" spans="2:10" ht="15" customHeight="1" x14ac:dyDescent="0.2">
      <c r="B141" s="224">
        <v>1981</v>
      </c>
      <c r="C141" s="32">
        <v>220384</v>
      </c>
      <c r="D141" s="32">
        <v>89416</v>
      </c>
      <c r="E141" s="223" t="s">
        <v>8</v>
      </c>
      <c r="F141" s="230" t="s">
        <v>8</v>
      </c>
      <c r="G141" s="230"/>
      <c r="H141" s="223" t="s">
        <v>8</v>
      </c>
      <c r="I141" s="32">
        <v>366413</v>
      </c>
      <c r="J141" s="32">
        <f t="shared" si="2"/>
        <v>-9.5037454339788532</v>
      </c>
    </row>
    <row r="142" spans="2:10" ht="15" customHeight="1" x14ac:dyDescent="0.2">
      <c r="B142" s="224">
        <v>1982</v>
      </c>
      <c r="C142" s="32">
        <v>268685</v>
      </c>
      <c r="D142" s="32">
        <v>72394</v>
      </c>
      <c r="E142" s="223" t="s">
        <v>8</v>
      </c>
      <c r="F142" s="230" t="s">
        <v>8</v>
      </c>
      <c r="G142" s="230"/>
      <c r="H142" s="223" t="s">
        <v>8</v>
      </c>
      <c r="I142" s="32">
        <v>394738</v>
      </c>
      <c r="J142" s="32">
        <f t="shared" si="2"/>
        <v>7.7303479952949266</v>
      </c>
    </row>
    <row r="143" spans="2:10" ht="15" customHeight="1" x14ac:dyDescent="0.2">
      <c r="B143" s="224">
        <v>1983</v>
      </c>
      <c r="C143" s="32">
        <v>200283</v>
      </c>
      <c r="D143" s="32">
        <v>73770</v>
      </c>
      <c r="E143" s="223" t="s">
        <v>8</v>
      </c>
      <c r="F143" s="230" t="s">
        <v>8</v>
      </c>
      <c r="G143" s="230"/>
      <c r="H143" s="223" t="s">
        <v>8</v>
      </c>
      <c r="I143" s="32">
        <v>334557</v>
      </c>
      <c r="J143" s="32">
        <f t="shared" si="2"/>
        <v>-15.245808612294736</v>
      </c>
    </row>
    <row r="144" spans="2:10" ht="15" customHeight="1" x14ac:dyDescent="0.2">
      <c r="B144" s="224">
        <v>1984</v>
      </c>
      <c r="C144" s="32">
        <v>233307</v>
      </c>
      <c r="D144" s="32">
        <v>84670</v>
      </c>
      <c r="E144" s="223" t="s">
        <v>8</v>
      </c>
      <c r="F144" s="230">
        <v>5019</v>
      </c>
      <c r="G144" s="230"/>
      <c r="H144" s="223" t="s">
        <v>8</v>
      </c>
      <c r="I144" s="32">
        <v>393675</v>
      </c>
      <c r="J144" s="32">
        <f>(I144-I143)/I143*100</f>
        <v>17.670531478940809</v>
      </c>
    </row>
    <row r="145" spans="2:10" ht="15" customHeight="1" x14ac:dyDescent="0.2">
      <c r="B145" s="224">
        <v>1985</v>
      </c>
      <c r="C145" s="32">
        <v>259094</v>
      </c>
      <c r="D145" s="32">
        <v>105701</v>
      </c>
      <c r="E145" s="223" t="s">
        <v>8</v>
      </c>
      <c r="F145" s="230">
        <v>4935</v>
      </c>
      <c r="G145" s="230">
        <v>110</v>
      </c>
      <c r="H145" s="223" t="s">
        <v>8</v>
      </c>
      <c r="I145" s="32">
        <v>444572</v>
      </c>
      <c r="J145" s="32">
        <f t="shared" si="2"/>
        <v>12.928684828856291</v>
      </c>
    </row>
    <row r="146" spans="2:10" ht="15" customHeight="1" x14ac:dyDescent="0.2">
      <c r="B146" s="224">
        <v>1986</v>
      </c>
      <c r="C146" s="32">
        <v>211770</v>
      </c>
      <c r="D146" s="32">
        <v>113184</v>
      </c>
      <c r="E146" s="223" t="s">
        <v>8</v>
      </c>
      <c r="F146" s="230">
        <v>4543</v>
      </c>
      <c r="G146" s="230">
        <v>94</v>
      </c>
      <c r="H146" s="223" t="s">
        <v>8</v>
      </c>
      <c r="I146" s="32">
        <v>383082</v>
      </c>
      <c r="J146" s="32">
        <f t="shared" si="2"/>
        <v>-13.831280422518738</v>
      </c>
    </row>
    <row r="147" spans="2:10" ht="15" customHeight="1" x14ac:dyDescent="0.2">
      <c r="B147" s="224">
        <v>1987</v>
      </c>
      <c r="C147" s="32">
        <v>194362</v>
      </c>
      <c r="D147" s="32">
        <v>111509</v>
      </c>
      <c r="E147" s="223" t="s">
        <v>8</v>
      </c>
      <c r="F147" s="230">
        <v>5012</v>
      </c>
      <c r="G147" s="230">
        <v>121</v>
      </c>
      <c r="H147" s="223" t="s">
        <v>8</v>
      </c>
      <c r="I147" s="32">
        <v>366541</v>
      </c>
      <c r="J147" s="32">
        <f t="shared" si="2"/>
        <v>-4.3178745020648321</v>
      </c>
    </row>
    <row r="148" spans="2:10" ht="15" customHeight="1" x14ac:dyDescent="0.2">
      <c r="B148" s="224">
        <v>1988</v>
      </c>
      <c r="C148" s="32">
        <v>210359</v>
      </c>
      <c r="D148" s="32">
        <v>121380</v>
      </c>
      <c r="E148" s="223" t="s">
        <v>8</v>
      </c>
      <c r="F148" s="230">
        <v>4633</v>
      </c>
      <c r="G148" s="230">
        <v>188</v>
      </c>
      <c r="H148" s="223" t="s">
        <v>8</v>
      </c>
      <c r="I148" s="32">
        <v>403325</v>
      </c>
      <c r="J148" s="32">
        <f t="shared" si="2"/>
        <v>10.035439418782618</v>
      </c>
    </row>
    <row r="149" spans="2:10" ht="15" customHeight="1" x14ac:dyDescent="0.2">
      <c r="B149" s="224">
        <v>1989</v>
      </c>
      <c r="C149" s="32">
        <v>259127</v>
      </c>
      <c r="D149" s="32">
        <v>135240</v>
      </c>
      <c r="E149" s="223" t="s">
        <v>8</v>
      </c>
      <c r="F149" s="230">
        <v>4916</v>
      </c>
      <c r="G149" s="230">
        <v>296</v>
      </c>
      <c r="H149" s="223" t="s">
        <v>8</v>
      </c>
      <c r="I149" s="32">
        <v>494235</v>
      </c>
      <c r="J149" s="32">
        <f t="shared" si="2"/>
        <v>22.540135126758816</v>
      </c>
    </row>
    <row r="150" spans="2:10" ht="15" customHeight="1" x14ac:dyDescent="0.2">
      <c r="B150" s="224">
        <v>1990</v>
      </c>
      <c r="C150" s="32">
        <v>244993</v>
      </c>
      <c r="D150" s="32">
        <v>120788</v>
      </c>
      <c r="E150" s="32">
        <v>69996</v>
      </c>
      <c r="F150" s="223" t="s">
        <v>8</v>
      </c>
      <c r="G150" s="32">
        <v>557</v>
      </c>
      <c r="H150" s="223" t="s">
        <v>8</v>
      </c>
      <c r="I150" s="32">
        <v>439264</v>
      </c>
      <c r="J150" s="32">
        <f t="shared" si="2"/>
        <v>-11.122441753416897</v>
      </c>
    </row>
    <row r="151" spans="2:10" ht="15" customHeight="1" x14ac:dyDescent="0.2">
      <c r="B151" s="224">
        <v>1991</v>
      </c>
      <c r="C151" s="32">
        <v>200774</v>
      </c>
      <c r="D151" s="32">
        <v>120661</v>
      </c>
      <c r="E151" s="32">
        <v>70386</v>
      </c>
      <c r="F151" s="223" t="s">
        <v>8</v>
      </c>
      <c r="G151" s="32">
        <v>575</v>
      </c>
      <c r="H151" s="223" t="s">
        <v>8</v>
      </c>
      <c r="I151" s="32">
        <v>394289</v>
      </c>
      <c r="J151" s="32">
        <f t="shared" si="2"/>
        <v>-10.238717491075981</v>
      </c>
    </row>
    <row r="152" spans="2:10" ht="15" customHeight="1" x14ac:dyDescent="0.2">
      <c r="B152" s="224">
        <v>1992</v>
      </c>
      <c r="C152" s="32">
        <v>234061</v>
      </c>
      <c r="D152" s="32">
        <v>149918</v>
      </c>
      <c r="E152" s="32">
        <v>79740</v>
      </c>
      <c r="F152" s="223" t="s">
        <v>8</v>
      </c>
      <c r="G152" s="32">
        <v>462</v>
      </c>
      <c r="H152" s="223" t="s">
        <v>8</v>
      </c>
      <c r="I152" s="32">
        <v>475586</v>
      </c>
      <c r="J152" s="32">
        <f t="shared" si="2"/>
        <v>20.618632525888373</v>
      </c>
    </row>
    <row r="153" spans="2:10" ht="15" customHeight="1" x14ac:dyDescent="0.2">
      <c r="B153" s="224">
        <v>1993</v>
      </c>
      <c r="C153" s="32">
        <v>205833</v>
      </c>
      <c r="D153" s="32">
        <v>171728</v>
      </c>
      <c r="E153" s="32">
        <v>76360</v>
      </c>
      <c r="F153" s="223" t="s">
        <v>8</v>
      </c>
      <c r="G153" s="32">
        <v>712</v>
      </c>
      <c r="H153" s="223" t="s">
        <v>8</v>
      </c>
      <c r="I153" s="32">
        <v>457799</v>
      </c>
      <c r="J153" s="32">
        <f t="shared" si="2"/>
        <v>-3.7400175783139118</v>
      </c>
    </row>
    <row r="154" spans="2:10" ht="15" customHeight="1" x14ac:dyDescent="0.2">
      <c r="B154" s="224">
        <v>1994</v>
      </c>
      <c r="C154" s="32">
        <v>297991</v>
      </c>
      <c r="D154" s="32">
        <v>166552</v>
      </c>
      <c r="E154" s="32">
        <v>111022</v>
      </c>
      <c r="F154" s="32">
        <v>6648</v>
      </c>
      <c r="G154" s="32">
        <v>663</v>
      </c>
      <c r="H154" s="32">
        <v>289.09999999999997</v>
      </c>
      <c r="I154" s="32">
        <v>587377</v>
      </c>
      <c r="J154" s="32">
        <f t="shared" si="2"/>
        <v>28.304561608915701</v>
      </c>
    </row>
    <row r="155" spans="2:10" ht="15" customHeight="1" x14ac:dyDescent="0.2">
      <c r="B155" s="224">
        <v>1995</v>
      </c>
      <c r="C155" s="32">
        <v>262629</v>
      </c>
      <c r="D155" s="32">
        <v>138575</v>
      </c>
      <c r="E155" s="32">
        <v>89797</v>
      </c>
      <c r="F155" s="32">
        <v>6647</v>
      </c>
      <c r="G155" s="32">
        <v>733</v>
      </c>
      <c r="H155" s="32">
        <v>196</v>
      </c>
      <c r="I155" s="32">
        <v>502796</v>
      </c>
      <c r="J155" s="32">
        <f t="shared" si="2"/>
        <v>-14.399780720048621</v>
      </c>
    </row>
    <row r="156" spans="2:10" ht="15" customHeight="1" x14ac:dyDescent="0.2">
      <c r="B156" s="224">
        <v>1996</v>
      </c>
      <c r="C156" s="32">
        <v>330863</v>
      </c>
      <c r="D156" s="32">
        <v>206089</v>
      </c>
      <c r="E156" s="32">
        <v>120742</v>
      </c>
      <c r="F156" s="32">
        <v>9580</v>
      </c>
      <c r="G156" s="32">
        <v>812</v>
      </c>
      <c r="H156" s="32">
        <v>432.59999999999997</v>
      </c>
      <c r="I156" s="32">
        <v>673445</v>
      </c>
      <c r="J156" s="32">
        <f t="shared" si="2"/>
        <v>33.940007478182004</v>
      </c>
    </row>
    <row r="157" spans="2:10" ht="15" customHeight="1" x14ac:dyDescent="0.2">
      <c r="B157" s="224">
        <v>1997</v>
      </c>
      <c r="C157" s="32">
        <v>306772</v>
      </c>
      <c r="D157" s="32">
        <v>193746</v>
      </c>
      <c r="E157" s="32">
        <v>105912</v>
      </c>
      <c r="F157" s="32">
        <v>10617</v>
      </c>
      <c r="G157" s="32">
        <v>485</v>
      </c>
      <c r="H157" s="32">
        <v>504.7</v>
      </c>
      <c r="I157" s="32">
        <v>618036.69999999995</v>
      </c>
      <c r="J157" s="32">
        <f t="shared" si="2"/>
        <v>-8.2275909688244848</v>
      </c>
    </row>
    <row r="158" spans="2:10" ht="15" customHeight="1" x14ac:dyDescent="0.2">
      <c r="B158" s="224">
        <v>1998</v>
      </c>
      <c r="C158" s="32">
        <v>383589</v>
      </c>
      <c r="D158" s="32">
        <v>220386</v>
      </c>
      <c r="E158" s="32">
        <v>123823</v>
      </c>
      <c r="F158" s="32">
        <v>12722</v>
      </c>
      <c r="G158" s="32">
        <v>1027</v>
      </c>
      <c r="H158" s="224">
        <v>227</v>
      </c>
      <c r="I158" s="32">
        <v>741774</v>
      </c>
      <c r="J158" s="32">
        <f t="shared" si="2"/>
        <v>20.021027877470715</v>
      </c>
    </row>
    <row r="159" spans="2:10" ht="15" customHeight="1" x14ac:dyDescent="0.2">
      <c r="B159" s="224">
        <v>1999</v>
      </c>
      <c r="C159" s="32">
        <v>408319</v>
      </c>
      <c r="D159" s="32">
        <v>278138</v>
      </c>
      <c r="E159" s="32">
        <v>143524</v>
      </c>
      <c r="F159" s="32">
        <v>20173</v>
      </c>
      <c r="G159" s="32">
        <v>989</v>
      </c>
      <c r="H159" s="32">
        <v>270</v>
      </c>
      <c r="I159" s="32">
        <v>851413</v>
      </c>
      <c r="J159" s="32">
        <f t="shared" si="2"/>
        <v>14.78064747483735</v>
      </c>
    </row>
    <row r="160" spans="2:10" ht="15" customHeight="1" x14ac:dyDescent="0.2">
      <c r="B160" s="224">
        <v>2000</v>
      </c>
      <c r="C160" s="32">
        <v>400777</v>
      </c>
      <c r="D160" s="32">
        <v>295849</v>
      </c>
      <c r="E160" s="32">
        <v>139267</v>
      </c>
      <c r="F160" s="32">
        <v>22200</v>
      </c>
      <c r="G160" s="32">
        <v>1074</v>
      </c>
      <c r="H160" s="32">
        <v>335</v>
      </c>
      <c r="I160" s="32">
        <v>859502</v>
      </c>
      <c r="J160" s="32">
        <f t="shared" si="2"/>
        <v>0.95006771096988185</v>
      </c>
    </row>
    <row r="161" spans="2:10" ht="15" customHeight="1" x14ac:dyDescent="0.2">
      <c r="B161" s="224">
        <v>2001</v>
      </c>
      <c r="C161" s="32">
        <v>552081</v>
      </c>
      <c r="D161" s="32">
        <v>323360</v>
      </c>
      <c r="E161" s="32">
        <v>161899</v>
      </c>
      <c r="F161" s="32">
        <v>37178.199999999997</v>
      </c>
      <c r="G161" s="32">
        <v>1618</v>
      </c>
      <c r="H161" s="32">
        <v>401</v>
      </c>
      <c r="I161" s="32">
        <v>1076537.2</v>
      </c>
      <c r="J161" s="32">
        <f t="shared" si="2"/>
        <v>25.251273411812882</v>
      </c>
    </row>
    <row r="162" spans="2:10" ht="15" customHeight="1" x14ac:dyDescent="0.2">
      <c r="B162" s="224">
        <v>2002</v>
      </c>
      <c r="C162" s="32">
        <v>588697</v>
      </c>
      <c r="D162" s="32">
        <v>411829</v>
      </c>
      <c r="E162" s="32">
        <v>179043</v>
      </c>
      <c r="F162" s="32">
        <v>39117.800000000003</v>
      </c>
      <c r="G162" s="32">
        <v>553</v>
      </c>
      <c r="H162" s="32">
        <v>1133</v>
      </c>
      <c r="I162" s="32">
        <v>1220372.8</v>
      </c>
      <c r="J162" s="32">
        <f t="shared" si="2"/>
        <v>13.360950276497654</v>
      </c>
    </row>
    <row r="163" spans="2:10" ht="15" customHeight="1" x14ac:dyDescent="0.2">
      <c r="B163" s="224">
        <v>2003</v>
      </c>
      <c r="C163" s="32">
        <v>541607</v>
      </c>
      <c r="D163" s="32">
        <v>348320</v>
      </c>
      <c r="E163" s="32">
        <v>155471</v>
      </c>
      <c r="F163" s="32">
        <v>38032</v>
      </c>
      <c r="G163" s="32">
        <v>1831</v>
      </c>
      <c r="H163" s="32">
        <v>724</v>
      </c>
      <c r="I163" s="32">
        <v>1085985</v>
      </c>
      <c r="J163" s="32">
        <f t="shared" si="2"/>
        <v>-11.012028455567023</v>
      </c>
    </row>
    <row r="164" spans="2:10" ht="15" customHeight="1" x14ac:dyDescent="0.2">
      <c r="B164" s="224">
        <v>2004</v>
      </c>
      <c r="C164" s="32">
        <v>733683</v>
      </c>
      <c r="D164" s="32">
        <v>456976</v>
      </c>
      <c r="E164" s="32">
        <v>221589</v>
      </c>
      <c r="F164" s="32">
        <v>55768.2</v>
      </c>
      <c r="G164" s="32">
        <v>2397</v>
      </c>
      <c r="H164" s="32">
        <v>814</v>
      </c>
      <c r="I164" s="32">
        <v>1471227.2</v>
      </c>
      <c r="J164" s="32">
        <f t="shared" si="2"/>
        <v>35.473989051414151</v>
      </c>
    </row>
    <row r="165" spans="2:10" ht="15" customHeight="1" x14ac:dyDescent="0.2">
      <c r="B165" s="224">
        <v>2005</v>
      </c>
      <c r="C165" s="32">
        <v>697449</v>
      </c>
      <c r="D165" s="32">
        <v>464720</v>
      </c>
      <c r="E165" s="32">
        <v>218511</v>
      </c>
      <c r="F165" s="32">
        <v>50503.199999999997</v>
      </c>
      <c r="G165" s="32">
        <v>2167</v>
      </c>
      <c r="H165" s="32">
        <v>476</v>
      </c>
      <c r="I165" s="32">
        <v>1433826.2</v>
      </c>
      <c r="J165" s="32">
        <f t="shared" si="2"/>
        <v>-2.5421634401539071</v>
      </c>
    </row>
    <row r="166" spans="2:10" ht="15" customHeight="1" x14ac:dyDescent="0.2">
      <c r="B166" s="224">
        <v>2006</v>
      </c>
      <c r="C166" s="32">
        <v>724160</v>
      </c>
      <c r="D166" s="32">
        <v>481745</v>
      </c>
      <c r="E166" s="32">
        <v>177053</v>
      </c>
      <c r="F166" s="32">
        <v>43123.6</v>
      </c>
      <c r="G166" s="32">
        <v>1892</v>
      </c>
      <c r="H166" s="32">
        <v>1815</v>
      </c>
      <c r="I166" s="32">
        <v>1429788.6</v>
      </c>
      <c r="J166" s="32">
        <f t="shared" si="2"/>
        <v>-0.28159619345774684</v>
      </c>
    </row>
    <row r="167" spans="2:10" ht="15" customHeight="1" x14ac:dyDescent="0.2">
      <c r="B167" s="224">
        <v>2007</v>
      </c>
      <c r="C167" s="32">
        <v>447624</v>
      </c>
      <c r="D167" s="32">
        <v>325535</v>
      </c>
      <c r="E167" s="32">
        <v>143442</v>
      </c>
      <c r="F167" s="32">
        <v>43113</v>
      </c>
      <c r="G167" s="32">
        <v>1888</v>
      </c>
      <c r="H167" s="32">
        <v>370</v>
      </c>
      <c r="I167" s="32">
        <v>961972</v>
      </c>
      <c r="J167" s="32">
        <f t="shared" si="2"/>
        <v>-32.719284515207356</v>
      </c>
    </row>
    <row r="168" spans="2:10" ht="15" customHeight="1" x14ac:dyDescent="0.2">
      <c r="B168" s="224">
        <v>2008</v>
      </c>
      <c r="C168" s="32">
        <v>572870</v>
      </c>
      <c r="D168" s="32">
        <v>428336</v>
      </c>
      <c r="E168" s="32">
        <v>196003</v>
      </c>
      <c r="F168" s="32">
        <v>42658</v>
      </c>
      <c r="G168" s="32">
        <v>4401</v>
      </c>
      <c r="H168" s="32">
        <v>510</v>
      </c>
      <c r="I168" s="32">
        <v>1244778</v>
      </c>
      <c r="J168" s="32">
        <f t="shared" si="2"/>
        <v>29.398568773311489</v>
      </c>
    </row>
    <row r="169" spans="2:10" ht="15" customHeight="1" x14ac:dyDescent="0.2">
      <c r="B169" s="224">
        <v>2009</v>
      </c>
      <c r="C169" s="32">
        <v>519425</v>
      </c>
      <c r="D169" s="32">
        <v>436782</v>
      </c>
      <c r="E169" s="32">
        <v>185370</v>
      </c>
      <c r="F169" s="32">
        <v>33760</v>
      </c>
      <c r="G169" s="32">
        <v>3027</v>
      </c>
      <c r="H169" s="32">
        <v>827</v>
      </c>
      <c r="I169" s="32">
        <v>1179191</v>
      </c>
      <c r="J169" s="32">
        <f t="shared" si="2"/>
        <v>-5.2689716559900646</v>
      </c>
    </row>
    <row r="170" spans="2:10" ht="15" customHeight="1" x14ac:dyDescent="0.2">
      <c r="B170" s="224">
        <v>2010</v>
      </c>
      <c r="C170" s="32">
        <v>546935</v>
      </c>
      <c r="D170" s="32">
        <v>376600</v>
      </c>
      <c r="E170" s="32">
        <v>159724</v>
      </c>
      <c r="F170" s="32">
        <v>43836</v>
      </c>
      <c r="G170" s="32">
        <v>4432.8</v>
      </c>
      <c r="H170" s="32">
        <v>800</v>
      </c>
      <c r="I170" s="32">
        <v>1151656</v>
      </c>
      <c r="J170" s="32">
        <f t="shared" si="2"/>
        <v>-2.3350754881948728</v>
      </c>
    </row>
    <row r="171" spans="2:10" ht="15" customHeight="1" x14ac:dyDescent="0.2">
      <c r="B171" s="224">
        <v>2011</v>
      </c>
      <c r="C171" s="32">
        <v>533829</v>
      </c>
      <c r="D171" s="32">
        <v>371576</v>
      </c>
      <c r="E171" s="32">
        <v>157170</v>
      </c>
      <c r="F171" s="32">
        <v>44638</v>
      </c>
      <c r="G171" s="32">
        <v>4674.5999999999995</v>
      </c>
      <c r="H171" s="32">
        <v>400</v>
      </c>
      <c r="I171" s="32">
        <v>1125986</v>
      </c>
      <c r="J171" s="32">
        <f t="shared" si="2"/>
        <v>-2.2289642045888702</v>
      </c>
    </row>
    <row r="172" spans="2:10" ht="15" customHeight="1" x14ac:dyDescent="0.2">
      <c r="B172" s="224">
        <v>2012</v>
      </c>
      <c r="C172" s="32">
        <v>593106</v>
      </c>
      <c r="D172" s="32">
        <v>363170</v>
      </c>
      <c r="E172" s="32">
        <v>206649</v>
      </c>
      <c r="F172" s="32">
        <v>45764</v>
      </c>
      <c r="G172" s="32">
        <v>4419.5999999999995</v>
      </c>
      <c r="H172" s="32">
        <v>800</v>
      </c>
      <c r="I172" s="32">
        <v>1236145</v>
      </c>
      <c r="J172" s="32">
        <f t="shared" si="2"/>
        <v>9.7833365601348508</v>
      </c>
    </row>
    <row r="173" spans="2:10" ht="15" customHeight="1" x14ac:dyDescent="0.2">
      <c r="B173" s="231">
        <v>2013</v>
      </c>
      <c r="C173" s="232">
        <v>568196</v>
      </c>
      <c r="D173" s="231">
        <v>388733</v>
      </c>
      <c r="E173" s="231">
        <v>238874</v>
      </c>
      <c r="F173" s="233">
        <v>43725</v>
      </c>
      <c r="G173" s="234">
        <v>5174</v>
      </c>
      <c r="H173" s="232">
        <v>900</v>
      </c>
      <c r="I173" s="235">
        <v>1245602</v>
      </c>
      <c r="J173" s="235">
        <f t="shared" si="2"/>
        <v>0.76503970003519006</v>
      </c>
    </row>
    <row r="174" spans="2:10" ht="15" customHeight="1" x14ac:dyDescent="0.2">
      <c r="B174" s="441"/>
      <c r="C174" s="236"/>
      <c r="F174" s="239"/>
    </row>
    <row r="175" spans="2:10" ht="15" customHeight="1" x14ac:dyDescent="0.2">
      <c r="C175" s="286"/>
      <c r="F175" s="239"/>
      <c r="I175" s="229"/>
      <c r="J175" s="32"/>
    </row>
    <row r="176" spans="2:10" ht="25.5" customHeight="1" x14ac:dyDescent="0.2">
      <c r="C176" s="715"/>
      <c r="D176" s="715"/>
      <c r="E176" s="715"/>
      <c r="F176" s="715"/>
      <c r="G176" s="715"/>
      <c r="H176" s="715"/>
      <c r="I176" s="715"/>
    </row>
    <row r="178" spans="4:6" ht="15" customHeight="1" x14ac:dyDescent="0.2">
      <c r="D178" s="238"/>
    </row>
    <row r="179" spans="4:6" ht="15" customHeight="1" x14ac:dyDescent="0.2">
      <c r="D179" s="236"/>
      <c r="F179" s="239"/>
    </row>
    <row r="182" spans="4:6" ht="21" customHeight="1" x14ac:dyDescent="0.2"/>
    <row r="183" spans="4:6" ht="15" customHeight="1" x14ac:dyDescent="0.2">
      <c r="D183" s="236"/>
    </row>
  </sheetData>
  <mergeCells count="2">
    <mergeCell ref="B1:I1"/>
    <mergeCell ref="C176:I176"/>
  </mergeCell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3"/>
  <sheetViews>
    <sheetView view="pageBreakPreview" zoomScale="60" zoomScaleNormal="100" workbookViewId="0">
      <pane xSplit="1" ySplit="2" topLeftCell="B30" activePane="bottomRight" state="frozen"/>
      <selection pane="topRight" activeCell="B1" sqref="B1"/>
      <selection pane="bottomLeft" activeCell="A3" sqref="A3"/>
      <selection pane="bottomRight" activeCell="K54" sqref="K54"/>
    </sheetView>
  </sheetViews>
  <sheetFormatPr defaultRowHeight="15" x14ac:dyDescent="0.25"/>
  <cols>
    <col min="1" max="1" width="6.5703125" style="1" customWidth="1"/>
    <col min="2" max="8" width="10.140625" style="1" customWidth="1"/>
    <col min="9" max="16384" width="9.140625" style="1"/>
  </cols>
  <sheetData>
    <row r="1" spans="1:11" x14ac:dyDescent="0.25">
      <c r="A1" s="716" t="s">
        <v>35</v>
      </c>
      <c r="B1" s="716"/>
      <c r="C1" s="716"/>
      <c r="D1" s="716"/>
      <c r="E1" s="716"/>
      <c r="F1" s="716"/>
      <c r="G1" s="716"/>
      <c r="H1" s="716"/>
    </row>
    <row r="2" spans="1:11" s="43" customFormat="1" x14ac:dyDescent="0.25">
      <c r="A2" s="42" t="s">
        <v>6</v>
      </c>
      <c r="B2" s="42" t="s">
        <v>0</v>
      </c>
      <c r="C2" s="42" t="s">
        <v>1</v>
      </c>
      <c r="D2" s="42" t="s">
        <v>2</v>
      </c>
      <c r="E2" s="42" t="s">
        <v>3</v>
      </c>
      <c r="F2" s="42" t="s">
        <v>5</v>
      </c>
      <c r="G2" s="42" t="s">
        <v>4</v>
      </c>
      <c r="H2" s="42" t="s">
        <v>11</v>
      </c>
    </row>
    <row r="3" spans="1:11" x14ac:dyDescent="0.25">
      <c r="A3" s="37">
        <v>1843</v>
      </c>
      <c r="B3" s="6">
        <v>5.8153058850895556E-2</v>
      </c>
      <c r="C3" s="6">
        <v>0.89087714393011153</v>
      </c>
      <c r="D3" s="6">
        <v>1.5277914430234617E-2</v>
      </c>
      <c r="E3" s="6"/>
      <c r="F3" s="6"/>
      <c r="G3" s="6"/>
      <c r="H3" s="6">
        <v>0.52222860058680953</v>
      </c>
      <c r="J3" s="6"/>
      <c r="K3" s="6"/>
    </row>
    <row r="4" spans="1:11" x14ac:dyDescent="0.25">
      <c r="A4" s="37">
        <v>1844</v>
      </c>
      <c r="B4" s="6">
        <v>0.10526869835254486</v>
      </c>
      <c r="C4" s="6">
        <v>0.88828412458612538</v>
      </c>
      <c r="D4" s="6">
        <v>2.9585062584849685E-2</v>
      </c>
      <c r="E4" s="6"/>
      <c r="F4" s="6"/>
      <c r="G4" s="6"/>
      <c r="H4" s="6">
        <v>0.51837585654988705</v>
      </c>
      <c r="J4" s="6"/>
      <c r="K4" s="6"/>
    </row>
    <row r="5" spans="1:11" x14ac:dyDescent="0.25">
      <c r="A5" s="37">
        <v>1845</v>
      </c>
      <c r="B5" s="6">
        <v>0.44523597506678536</v>
      </c>
      <c r="C5" s="6">
        <v>1.3782970065665106</v>
      </c>
      <c r="D5" s="6">
        <v>1.5277914430234617E-2</v>
      </c>
      <c r="E5" s="6"/>
      <c r="F5" s="6"/>
      <c r="G5" s="6"/>
      <c r="H5" s="6">
        <v>0.81839936325728813</v>
      </c>
      <c r="J5" s="6"/>
      <c r="K5" s="6"/>
    </row>
    <row r="6" spans="1:11" x14ac:dyDescent="0.25">
      <c r="A6" s="37">
        <v>1846</v>
      </c>
      <c r="B6" s="6">
        <v>1.5448190630672383</v>
      </c>
      <c r="C6" s="6">
        <v>1.4222493514420878</v>
      </c>
      <c r="D6" s="6">
        <v>2.9585062584849685E-2</v>
      </c>
      <c r="E6" s="6"/>
      <c r="F6" s="6"/>
      <c r="G6" s="6"/>
      <c r="H6" s="6">
        <v>0.93426653551325767</v>
      </c>
      <c r="J6" s="6"/>
      <c r="K6" s="6"/>
    </row>
    <row r="7" spans="1:11" x14ac:dyDescent="0.25">
      <c r="A7" s="37">
        <v>1847</v>
      </c>
      <c r="B7" s="6">
        <v>2.7535162713061339</v>
      </c>
      <c r="C7" s="6">
        <v>1.4499251944464397</v>
      </c>
      <c r="D7" s="6">
        <v>0.2892175640106488</v>
      </c>
      <c r="E7" s="6"/>
      <c r="F7" s="6"/>
      <c r="G7" s="6"/>
      <c r="H7" s="6">
        <v>1.0867931819874603</v>
      </c>
      <c r="J7" s="6"/>
      <c r="K7" s="6"/>
    </row>
    <row r="8" spans="1:11" x14ac:dyDescent="0.25">
      <c r="A8" s="37">
        <v>1848</v>
      </c>
      <c r="B8" s="6">
        <v>2.4537889153261268</v>
      </c>
      <c r="C8" s="6">
        <v>1.44688656087795</v>
      </c>
      <c r="D8" s="6">
        <v>0.11635559333729545</v>
      </c>
      <c r="E8" s="6"/>
      <c r="F8" s="6"/>
      <c r="G8" s="6"/>
      <c r="H8" s="6">
        <v>1.0435091027812611</v>
      </c>
      <c r="J8" s="6"/>
      <c r="K8" s="6"/>
    </row>
    <row r="9" spans="1:11" x14ac:dyDescent="0.25">
      <c r="A9" s="37">
        <v>1849</v>
      </c>
      <c r="B9" s="6">
        <v>1.6132439626493271</v>
      </c>
      <c r="C9" s="6">
        <v>2.4017790190282367</v>
      </c>
      <c r="D9" s="6">
        <v>0.45414075345059385</v>
      </c>
      <c r="E9" s="6"/>
      <c r="F9" s="6"/>
      <c r="G9" s="6"/>
      <c r="H9" s="6">
        <v>1.4899304756144536</v>
      </c>
      <c r="J9" s="6"/>
      <c r="K9" s="6"/>
    </row>
    <row r="10" spans="1:11" x14ac:dyDescent="0.25">
      <c r="A10" s="37">
        <v>1850</v>
      </c>
      <c r="B10" s="6">
        <v>1.9179267127158555</v>
      </c>
      <c r="C10" s="6">
        <v>2.3116546601399359</v>
      </c>
      <c r="D10" s="6">
        <v>0.30248205136664696</v>
      </c>
      <c r="E10" s="6"/>
      <c r="F10" s="6"/>
      <c r="G10" s="6"/>
      <c r="H10" s="6">
        <v>1.4346628749229633</v>
      </c>
      <c r="J10" s="6"/>
      <c r="K10" s="6"/>
    </row>
    <row r="11" spans="1:11" x14ac:dyDescent="0.25">
      <c r="A11" s="37">
        <v>1851</v>
      </c>
      <c r="B11" s="6">
        <v>2.4615683368901982</v>
      </c>
      <c r="C11" s="6">
        <v>2.5580495088517292</v>
      </c>
      <c r="D11" s="6">
        <v>0.21545554323611338</v>
      </c>
      <c r="E11" s="6"/>
      <c r="F11" s="6"/>
      <c r="G11" s="6"/>
      <c r="H11" s="6">
        <v>1.5751911069383702</v>
      </c>
      <c r="J11" s="6"/>
      <c r="K11" s="6"/>
    </row>
    <row r="12" spans="1:11" x14ac:dyDescent="0.25">
      <c r="A12" s="37">
        <v>1852</v>
      </c>
      <c r="B12" s="6">
        <v>2.1827261844079056</v>
      </c>
      <c r="C12" s="6">
        <v>1.8843815964349933</v>
      </c>
      <c r="D12" s="6">
        <v>0.17409916442122764</v>
      </c>
      <c r="E12" s="6"/>
      <c r="F12" s="6"/>
      <c r="G12" s="6"/>
      <c r="H12" s="6">
        <v>1.0993216635679248</v>
      </c>
    </row>
    <row r="13" spans="1:11" x14ac:dyDescent="0.25">
      <c r="A13" s="37">
        <v>1853</v>
      </c>
      <c r="B13" s="6">
        <v>1.7221407073368462</v>
      </c>
      <c r="C13" s="6">
        <v>1.8792623007954405</v>
      </c>
      <c r="D13" s="6">
        <v>9.1956991919228265E-2</v>
      </c>
      <c r="E13" s="6"/>
      <c r="F13" s="6"/>
      <c r="G13" s="6"/>
      <c r="H13" s="6">
        <v>0.96169476102540763</v>
      </c>
    </row>
    <row r="14" spans="1:11" x14ac:dyDescent="0.25">
      <c r="A14" s="37">
        <v>1854</v>
      </c>
      <c r="B14" s="6">
        <v>1.9146644789021554</v>
      </c>
      <c r="C14" s="6">
        <v>1.0806810521879604</v>
      </c>
      <c r="D14" s="6">
        <v>0.15496122447542104</v>
      </c>
      <c r="E14" s="6"/>
      <c r="F14" s="6"/>
      <c r="G14" s="6"/>
      <c r="H14" s="6">
        <v>0.69434961509464765</v>
      </c>
    </row>
    <row r="15" spans="1:11" x14ac:dyDescent="0.25">
      <c r="A15" s="37">
        <v>1855</v>
      </c>
      <c r="B15" s="6">
        <v>1.832814704221303</v>
      </c>
      <c r="C15" s="6">
        <v>0.99040981048943433</v>
      </c>
      <c r="D15" s="6">
        <v>0.12564277403539725</v>
      </c>
      <c r="E15" s="6"/>
      <c r="F15" s="6"/>
      <c r="G15" s="6"/>
      <c r="H15" s="6">
        <v>0.61213056152631373</v>
      </c>
    </row>
    <row r="16" spans="1:11" x14ac:dyDescent="0.25">
      <c r="A16" s="37">
        <v>1856</v>
      </c>
      <c r="B16" s="6">
        <v>3.0237941104499195</v>
      </c>
      <c r="C16" s="6">
        <v>1.8224315417763908</v>
      </c>
      <c r="D16" s="6">
        <v>0.10912332472642322</v>
      </c>
      <c r="E16" s="6"/>
      <c r="F16" s="6"/>
      <c r="G16" s="6"/>
      <c r="H16" s="6">
        <v>1.0200908527243673</v>
      </c>
    </row>
    <row r="17" spans="1:8" x14ac:dyDescent="0.25">
      <c r="A17" s="37">
        <v>1857</v>
      </c>
      <c r="B17" s="6">
        <v>4.1576826150640933</v>
      </c>
      <c r="C17" s="6">
        <v>1.4181470632368003</v>
      </c>
      <c r="D17" s="6">
        <v>0.10888651786571274</v>
      </c>
      <c r="E17" s="6"/>
      <c r="F17" s="6"/>
      <c r="G17" s="6"/>
      <c r="H17" s="6">
        <v>0.9702892967844472</v>
      </c>
    </row>
    <row r="18" spans="1:8" x14ac:dyDescent="0.25">
      <c r="A18" s="37">
        <v>1858</v>
      </c>
      <c r="B18" s="6">
        <v>5.4017612606918632</v>
      </c>
      <c r="C18" s="6">
        <v>1.4634364117979701</v>
      </c>
      <c r="D18" s="6">
        <v>5.2779552060005799E-2</v>
      </c>
      <c r="E18" s="6"/>
      <c r="F18" s="6"/>
      <c r="G18" s="6"/>
      <c r="H18" s="6">
        <v>1.1028316371816924</v>
      </c>
    </row>
    <row r="19" spans="1:8" x14ac:dyDescent="0.25">
      <c r="A19" s="37">
        <v>1859</v>
      </c>
      <c r="B19" s="6">
        <v>6.681060822096387</v>
      </c>
      <c r="C19" s="6">
        <v>0.80509732099702136</v>
      </c>
      <c r="D19" s="6">
        <v>6.751815139139733E-2</v>
      </c>
      <c r="E19" s="6"/>
      <c r="F19" s="6"/>
      <c r="G19" s="6"/>
      <c r="H19" s="6">
        <v>1.0196054714215117</v>
      </c>
    </row>
    <row r="20" spans="1:8" x14ac:dyDescent="0.25">
      <c r="A20" s="37">
        <v>1860</v>
      </c>
      <c r="B20" s="6">
        <v>6.6688681448787444</v>
      </c>
      <c r="C20" s="6">
        <v>1.2924710458460156</v>
      </c>
      <c r="D20" s="6">
        <v>0.11985548685992184</v>
      </c>
      <c r="E20" s="6"/>
      <c r="F20" s="6"/>
      <c r="G20" s="6"/>
      <c r="H20" s="6">
        <v>1.1962061677295657</v>
      </c>
    </row>
    <row r="21" spans="1:8" x14ac:dyDescent="0.25">
      <c r="A21" s="37">
        <v>1861</v>
      </c>
      <c r="B21" s="6">
        <v>11.061101273820761</v>
      </c>
      <c r="C21" s="6">
        <v>1.2851404277765786</v>
      </c>
      <c r="D21" s="6">
        <v>0.10228556672984214</v>
      </c>
      <c r="E21" s="6"/>
      <c r="F21" s="6"/>
      <c r="G21" s="6"/>
      <c r="H21" s="6">
        <v>1.6654685519240509</v>
      </c>
    </row>
    <row r="22" spans="1:8" x14ac:dyDescent="0.25">
      <c r="A22" s="37">
        <v>1862</v>
      </c>
      <c r="B22" s="6">
        <v>16.074861430056774</v>
      </c>
      <c r="C22" s="6">
        <v>1.0722181550780705</v>
      </c>
      <c r="D22" s="6">
        <v>0.39631175458264623</v>
      </c>
      <c r="E22" s="6"/>
      <c r="F22" s="6"/>
      <c r="G22" s="6"/>
      <c r="H22" s="6">
        <v>2.3259659398077326</v>
      </c>
    </row>
    <row r="23" spans="1:8" x14ac:dyDescent="0.25">
      <c r="A23" s="37">
        <v>1863</v>
      </c>
      <c r="B23" s="6">
        <v>19.738961717726404</v>
      </c>
      <c r="C23" s="6">
        <v>1.7723250720731831</v>
      </c>
      <c r="D23" s="6">
        <v>0.74635521059784926</v>
      </c>
      <c r="E23" s="6"/>
      <c r="F23" s="6"/>
      <c r="G23" s="6"/>
      <c r="H23" s="6">
        <v>3.1086356507285444</v>
      </c>
    </row>
    <row r="24" spans="1:8" x14ac:dyDescent="0.25">
      <c r="A24" s="37">
        <v>1864</v>
      </c>
      <c r="B24" s="6">
        <v>24.739556718380584</v>
      </c>
      <c r="C24" s="6">
        <v>1.6228510930810116</v>
      </c>
      <c r="D24" s="6">
        <v>0.94264253984987145</v>
      </c>
      <c r="E24" s="6"/>
      <c r="F24" s="6"/>
      <c r="G24" s="6"/>
      <c r="H24" s="6">
        <v>3.7169102338161624</v>
      </c>
    </row>
    <row r="25" spans="1:8" x14ac:dyDescent="0.25">
      <c r="A25" s="37">
        <v>1865</v>
      </c>
      <c r="B25" s="6">
        <v>24.462579107842885</v>
      </c>
      <c r="C25" s="6">
        <v>1.8348080876876374</v>
      </c>
      <c r="D25" s="6">
        <v>0.82282180877831146</v>
      </c>
      <c r="E25" s="6"/>
      <c r="F25" s="6"/>
      <c r="G25" s="6"/>
      <c r="H25" s="6">
        <v>3.7212009786688602</v>
      </c>
    </row>
    <row r="26" spans="1:8" x14ac:dyDescent="0.25">
      <c r="A26" s="37">
        <v>1866</v>
      </c>
      <c r="B26" s="6">
        <v>20.224950360792292</v>
      </c>
      <c r="C26" s="6">
        <v>1.8267460314183412</v>
      </c>
      <c r="D26" s="6">
        <v>1.2855409102314552</v>
      </c>
      <c r="E26" s="6"/>
      <c r="F26" s="6"/>
      <c r="G26" s="6"/>
      <c r="H26" s="6">
        <v>3.8016910362095722</v>
      </c>
    </row>
    <row r="27" spans="1:8" x14ac:dyDescent="0.25">
      <c r="A27" s="37">
        <v>1867</v>
      </c>
      <c r="B27" s="6">
        <v>22.973708387217584</v>
      </c>
      <c r="C27" s="6">
        <v>2.5241894146283603</v>
      </c>
      <c r="D27" s="6">
        <v>2.0148863792381562</v>
      </c>
      <c r="E27" s="6"/>
      <c r="F27" s="6"/>
      <c r="G27" s="6"/>
      <c r="H27" s="6">
        <v>4.3190098790766047</v>
      </c>
    </row>
    <row r="28" spans="1:8" x14ac:dyDescent="0.25">
      <c r="A28" s="37">
        <v>1868</v>
      </c>
      <c r="B28" s="6">
        <v>21.130710500108744</v>
      </c>
      <c r="C28" s="6">
        <v>2.8607060960235722</v>
      </c>
      <c r="D28" s="6">
        <v>3.1625489480972782</v>
      </c>
      <c r="E28" s="6"/>
      <c r="F28" s="6"/>
      <c r="G28" s="6"/>
      <c r="H28" s="6">
        <v>4.6836856073485382</v>
      </c>
    </row>
    <row r="29" spans="1:8" x14ac:dyDescent="0.25">
      <c r="A29" s="37">
        <v>1869</v>
      </c>
      <c r="B29" s="6">
        <v>22.737425176449566</v>
      </c>
      <c r="C29" s="6">
        <v>3.9761849279146806</v>
      </c>
      <c r="D29" s="6">
        <v>2.9805874776878061</v>
      </c>
      <c r="E29" s="6"/>
      <c r="F29" s="6"/>
      <c r="G29" s="6"/>
      <c r="H29" s="6">
        <v>5.1077284565119649</v>
      </c>
    </row>
    <row r="30" spans="1:8" x14ac:dyDescent="0.25">
      <c r="A30" s="37">
        <v>1870</v>
      </c>
      <c r="B30" s="6">
        <v>19.906929455911992</v>
      </c>
      <c r="C30" s="6">
        <v>4.2754791327498465</v>
      </c>
      <c r="D30" s="6">
        <v>3.6940296788342248</v>
      </c>
      <c r="E30" s="6"/>
      <c r="F30" s="6"/>
      <c r="G30" s="6"/>
      <c r="H30" s="6">
        <v>5.1643670391454588</v>
      </c>
    </row>
    <row r="31" spans="1:8" x14ac:dyDescent="0.25">
      <c r="A31" s="37">
        <v>1871</v>
      </c>
      <c r="B31" s="6">
        <v>20.764886465339369</v>
      </c>
      <c r="C31" s="6">
        <v>3.0700999923308867</v>
      </c>
      <c r="D31" s="6">
        <v>3.8902788995962445</v>
      </c>
      <c r="E31" s="6"/>
      <c r="F31" s="6"/>
      <c r="G31" s="6"/>
      <c r="H31" s="6">
        <v>4.9526402280476667</v>
      </c>
    </row>
    <row r="32" spans="1:8" x14ac:dyDescent="0.25">
      <c r="A32" s="37">
        <v>1872</v>
      </c>
      <c r="B32" s="6">
        <v>15.714521878088268</v>
      </c>
      <c r="C32" s="6">
        <v>3.5754789107635911</v>
      </c>
      <c r="D32" s="6">
        <v>4.3079005917296938</v>
      </c>
      <c r="E32" s="6"/>
      <c r="F32" s="6"/>
      <c r="G32" s="6"/>
      <c r="H32" s="6">
        <v>4.7712706200475301</v>
      </c>
    </row>
    <row r="33" spans="1:8" x14ac:dyDescent="0.25">
      <c r="A33" s="37">
        <v>1873</v>
      </c>
      <c r="B33" s="6">
        <v>17.120776085070116</v>
      </c>
      <c r="C33" s="6">
        <v>3.7755084119949855</v>
      </c>
      <c r="D33" s="6">
        <v>3.1282143838853957</v>
      </c>
      <c r="E33" s="6"/>
      <c r="F33" s="6"/>
      <c r="G33" s="6">
        <v>1.4054475825624255</v>
      </c>
      <c r="H33" s="6">
        <v>4.5185970933207438</v>
      </c>
    </row>
    <row r="34" spans="1:8" x14ac:dyDescent="0.25">
      <c r="A34" s="37">
        <v>1874</v>
      </c>
      <c r="B34" s="6">
        <v>12.400373973706996</v>
      </c>
      <c r="C34" s="6">
        <v>4.6638654241847668</v>
      </c>
      <c r="D34" s="6">
        <v>3.2793898692447074</v>
      </c>
      <c r="E34" s="6"/>
      <c r="F34" s="6"/>
      <c r="G34" s="6">
        <v>2.1748586341887779</v>
      </c>
      <c r="H34" s="6">
        <v>4.6427202493141992</v>
      </c>
    </row>
    <row r="35" spans="1:8" x14ac:dyDescent="0.25">
      <c r="A35" s="37">
        <v>1875</v>
      </c>
      <c r="B35" s="6">
        <v>15.974978562567278</v>
      </c>
      <c r="C35" s="6">
        <v>5.3287776483812621</v>
      </c>
      <c r="D35" s="6">
        <v>3.320554649172105</v>
      </c>
      <c r="E35" s="6"/>
      <c r="F35" s="6"/>
      <c r="G35" s="6">
        <v>2.1754234487038526</v>
      </c>
      <c r="H35" s="6">
        <v>5.0166316132709436</v>
      </c>
    </row>
    <row r="36" spans="1:8" x14ac:dyDescent="0.25">
      <c r="A36" s="37">
        <v>1876</v>
      </c>
      <c r="B36" s="6">
        <v>10.317435656503374</v>
      </c>
      <c r="C36" s="6">
        <v>4.759577482955148</v>
      </c>
      <c r="D36" s="6">
        <v>4.2888131053404068</v>
      </c>
      <c r="E36" s="6"/>
      <c r="F36" s="6"/>
      <c r="G36" s="6">
        <v>2.4274168713236151</v>
      </c>
      <c r="H36" s="6">
        <v>5.6392381039299915</v>
      </c>
    </row>
    <row r="37" spans="1:8" x14ac:dyDescent="0.25">
      <c r="A37" s="37">
        <v>1877</v>
      </c>
      <c r="B37" s="6">
        <v>6.538664839772129</v>
      </c>
      <c r="C37" s="6">
        <v>5.0711801592678958</v>
      </c>
      <c r="D37" s="6">
        <v>2.6952601192301748</v>
      </c>
      <c r="E37" s="6"/>
      <c r="F37" s="6"/>
      <c r="G37" s="6">
        <v>2.0948679343303396</v>
      </c>
      <c r="H37" s="6">
        <v>3.8586026817290229</v>
      </c>
    </row>
    <row r="38" spans="1:8" x14ac:dyDescent="0.25">
      <c r="A38" s="37">
        <v>1878</v>
      </c>
      <c r="B38" s="6">
        <v>8.4994530916626907</v>
      </c>
      <c r="C38" s="6">
        <v>4.9016231107366863</v>
      </c>
      <c r="D38" s="6">
        <v>2.5226060590622885</v>
      </c>
      <c r="E38" s="6"/>
      <c r="F38" s="6"/>
      <c r="G38" s="6">
        <v>1.4773983290716663</v>
      </c>
      <c r="H38" s="6">
        <v>3.7232438152743477</v>
      </c>
    </row>
    <row r="39" spans="1:8" x14ac:dyDescent="0.25">
      <c r="A39" s="37">
        <v>1879</v>
      </c>
      <c r="B39" s="6">
        <v>8.0778318566616516</v>
      </c>
      <c r="C39" s="6">
        <v>4.5116402879878343</v>
      </c>
      <c r="D39" s="6">
        <v>2.2314730844972352</v>
      </c>
      <c r="E39" s="6"/>
      <c r="F39" s="6"/>
      <c r="G39" s="6">
        <v>2.3461133394581757</v>
      </c>
      <c r="H39" s="6">
        <v>3.5455174864622867</v>
      </c>
    </row>
    <row r="40" spans="1:8" x14ac:dyDescent="0.25">
      <c r="A40" s="37">
        <v>1880</v>
      </c>
      <c r="B40" s="6">
        <v>8.4120411563067918</v>
      </c>
      <c r="C40" s="6">
        <v>4.5997940291529513</v>
      </c>
      <c r="D40" s="6">
        <v>4.0319916903256221</v>
      </c>
      <c r="E40" s="6"/>
      <c r="F40" s="6"/>
      <c r="G40" s="6">
        <v>1.8672770078141721</v>
      </c>
      <c r="H40" s="6">
        <v>4.3313364234758751</v>
      </c>
    </row>
    <row r="41" spans="1:8" x14ac:dyDescent="0.25">
      <c r="A41" s="37">
        <v>1881</v>
      </c>
      <c r="B41" s="6">
        <v>5.0613864329864642</v>
      </c>
      <c r="C41" s="6">
        <v>3.6048651460779761</v>
      </c>
      <c r="D41" s="6">
        <v>2.5397268482396362</v>
      </c>
      <c r="E41" s="6">
        <v>15.16217129600029</v>
      </c>
      <c r="F41" s="6"/>
      <c r="G41" s="6">
        <v>1.514577501317782</v>
      </c>
      <c r="H41" s="6">
        <v>3.3506159836237157</v>
      </c>
    </row>
    <row r="42" spans="1:8" x14ac:dyDescent="0.25">
      <c r="A42" s="37">
        <v>1882</v>
      </c>
      <c r="B42" s="6">
        <v>5.4630893465083457</v>
      </c>
      <c r="C42" s="6">
        <v>2.9454392337548709</v>
      </c>
      <c r="D42" s="6">
        <v>2.7744682909309084</v>
      </c>
      <c r="E42" s="418" t="s">
        <v>8</v>
      </c>
      <c r="F42" s="6"/>
      <c r="G42" s="6">
        <v>1.733269251333442</v>
      </c>
      <c r="H42" s="6">
        <v>3.7570969707038819</v>
      </c>
    </row>
    <row r="43" spans="1:8" x14ac:dyDescent="0.25">
      <c r="A43" s="37">
        <v>1883</v>
      </c>
      <c r="B43" s="6">
        <v>5.4889659124579131</v>
      </c>
      <c r="C43" s="6">
        <v>2.970596230335226</v>
      </c>
      <c r="D43" s="6">
        <v>2.602370159474066</v>
      </c>
      <c r="E43" s="418" t="s">
        <v>8</v>
      </c>
      <c r="F43" s="6"/>
      <c r="G43" s="6">
        <v>2.073922742292587</v>
      </c>
      <c r="H43" s="6">
        <v>2.8591600426660562</v>
      </c>
    </row>
    <row r="44" spans="1:8" x14ac:dyDescent="0.25">
      <c r="A44" s="37">
        <v>1884</v>
      </c>
      <c r="B44" s="6">
        <v>7.0469422480658226</v>
      </c>
      <c r="C44" s="6">
        <v>3.0568963010622148</v>
      </c>
      <c r="D44" s="6">
        <v>3.5589824761085915</v>
      </c>
      <c r="E44" s="6">
        <v>11.330393156331724</v>
      </c>
      <c r="F44" s="6"/>
      <c r="G44" s="6">
        <v>1.4896423015941671</v>
      </c>
      <c r="H44" s="6">
        <v>3.4935242590796212</v>
      </c>
    </row>
    <row r="45" spans="1:8" x14ac:dyDescent="0.25">
      <c r="A45" s="37">
        <v>1885</v>
      </c>
      <c r="B45" s="6">
        <v>6.1417854139035359</v>
      </c>
      <c r="C45" s="6">
        <v>2.1850894036974871</v>
      </c>
      <c r="D45" s="6">
        <v>3.6483798790088673</v>
      </c>
      <c r="E45" s="6">
        <v>7.7821927734165524</v>
      </c>
      <c r="F45" s="6"/>
      <c r="G45" s="6">
        <v>1.9600208676790356</v>
      </c>
      <c r="H45" s="6">
        <v>3.1117701938225641</v>
      </c>
    </row>
    <row r="46" spans="1:8" x14ac:dyDescent="0.25">
      <c r="A46" s="37">
        <v>1886</v>
      </c>
      <c r="B46" s="6">
        <v>5.3342077581392928</v>
      </c>
      <c r="C46" s="6">
        <v>2.6177706725350007</v>
      </c>
      <c r="D46" s="6">
        <v>4.671327568802738</v>
      </c>
      <c r="E46" s="6">
        <v>11.683630094371436</v>
      </c>
      <c r="F46" s="6"/>
      <c r="G46" s="6">
        <v>2.0647403974163012</v>
      </c>
      <c r="H46" s="6">
        <v>3.5916901775298165</v>
      </c>
    </row>
    <row r="47" spans="1:8" x14ac:dyDescent="0.25">
      <c r="A47" s="37">
        <v>1887</v>
      </c>
      <c r="B47" s="6">
        <v>7.5183381218909506</v>
      </c>
      <c r="C47" s="6">
        <v>2.7389300137865544</v>
      </c>
      <c r="D47" s="6">
        <v>4.4393996272320004</v>
      </c>
      <c r="E47" s="6">
        <v>13.374051325344796</v>
      </c>
      <c r="F47" s="6"/>
      <c r="G47" s="6">
        <v>1.577175572194514</v>
      </c>
      <c r="H47" s="6">
        <v>3.7537972485734299</v>
      </c>
    </row>
    <row r="48" spans="1:8" x14ac:dyDescent="0.25">
      <c r="A48" s="447">
        <v>1888</v>
      </c>
      <c r="B48" s="46">
        <v>10.390697797550251</v>
      </c>
      <c r="C48" s="46">
        <v>2.9406728524411871</v>
      </c>
      <c r="D48" s="46">
        <v>5.0447916107813642</v>
      </c>
      <c r="E48" s="46">
        <v>14.097890607008074</v>
      </c>
      <c r="F48" s="46"/>
      <c r="G48" s="46">
        <v>1.8231227082955621</v>
      </c>
      <c r="H48" s="46">
        <v>4.4777639321021407</v>
      </c>
    </row>
    <row r="49" spans="1:8" x14ac:dyDescent="0.25">
      <c r="A49" s="674">
        <v>1889</v>
      </c>
      <c r="B49" s="46">
        <v>7.4402812759397614</v>
      </c>
      <c r="C49" s="46">
        <v>3.4588222066684891</v>
      </c>
      <c r="D49" s="46">
        <v>5.034270478204955</v>
      </c>
      <c r="E49" s="46">
        <v>20.889765843607183</v>
      </c>
      <c r="F49" s="46"/>
      <c r="G49" s="46">
        <v>1.9987385846647934</v>
      </c>
      <c r="H49" s="46">
        <v>4.3563917387701485</v>
      </c>
    </row>
    <row r="50" spans="1:8" x14ac:dyDescent="0.25">
      <c r="A50" s="37">
        <v>1890</v>
      </c>
      <c r="B50" s="6">
        <v>10.957546216789574</v>
      </c>
      <c r="C50" s="6">
        <v>2.8634865812613439</v>
      </c>
      <c r="D50" s="6">
        <v>6.4104329014771215</v>
      </c>
      <c r="E50" s="6">
        <v>18.816700811560732</v>
      </c>
      <c r="F50" s="6"/>
      <c r="G50" s="6">
        <v>2.2245291413317516</v>
      </c>
      <c r="H50" s="6">
        <v>4.9967832771493113</v>
      </c>
    </row>
    <row r="51" spans="1:8" x14ac:dyDescent="0.25">
      <c r="A51" s="37">
        <v>1891</v>
      </c>
      <c r="B51" s="6">
        <v>11.335036074498033</v>
      </c>
      <c r="C51" s="6">
        <v>3.3773341410055457</v>
      </c>
      <c r="D51" s="6">
        <v>7.9660692259182726</v>
      </c>
      <c r="E51" s="6">
        <v>14.900936985909448</v>
      </c>
      <c r="F51" s="6"/>
      <c r="G51" s="6">
        <v>1.93286433747146</v>
      </c>
      <c r="H51" s="6">
        <v>5.6719029115852564</v>
      </c>
    </row>
    <row r="52" spans="1:8" x14ac:dyDescent="0.25">
      <c r="A52" s="37">
        <v>1892</v>
      </c>
      <c r="B52" s="6">
        <v>8.1894945418518628</v>
      </c>
      <c r="C52" s="6">
        <v>3.5525833701432332</v>
      </c>
      <c r="D52" s="6">
        <v>6.0712187362295653</v>
      </c>
      <c r="E52" s="6">
        <v>13.081615286615914</v>
      </c>
      <c r="F52" s="6"/>
      <c r="G52" s="6">
        <v>2.1692796779455747</v>
      </c>
      <c r="H52" s="6">
        <v>4.7433586743674114</v>
      </c>
    </row>
    <row r="53" spans="1:8" x14ac:dyDescent="0.25">
      <c r="A53" s="37">
        <v>1893</v>
      </c>
      <c r="B53" s="6">
        <v>9.5339169905395789</v>
      </c>
      <c r="C53" s="6">
        <v>3.5417831885437661</v>
      </c>
      <c r="D53" s="6">
        <v>6.5702820854600139</v>
      </c>
      <c r="E53" s="6">
        <v>5.7051910613274908</v>
      </c>
      <c r="F53" s="6"/>
      <c r="G53" s="6">
        <v>1.1135038950695364</v>
      </c>
      <c r="H53" s="6">
        <v>4.7968447381283985</v>
      </c>
    </row>
    <row r="54" spans="1:8" x14ac:dyDescent="0.25">
      <c r="A54" s="37">
        <v>1894</v>
      </c>
      <c r="B54" s="6">
        <v>15.189376810967437</v>
      </c>
      <c r="C54" s="6">
        <v>2.7926116369804719</v>
      </c>
      <c r="D54" s="6">
        <v>5.7443827836894785</v>
      </c>
      <c r="E54" s="6">
        <v>4.7036279988731149</v>
      </c>
      <c r="F54" s="6"/>
      <c r="G54" s="6">
        <v>1.8899595923426762</v>
      </c>
      <c r="H54" s="6">
        <v>5.3416650266758738</v>
      </c>
    </row>
    <row r="55" spans="1:8" x14ac:dyDescent="0.25">
      <c r="A55" s="37">
        <v>1895</v>
      </c>
      <c r="B55" s="6">
        <v>20.481918138202079</v>
      </c>
      <c r="C55" s="6">
        <v>2.6717994455961325</v>
      </c>
      <c r="D55" s="6">
        <v>7.3330294624710772</v>
      </c>
      <c r="E55" s="6">
        <v>3.9739714852568655</v>
      </c>
      <c r="F55" s="6"/>
      <c r="G55" s="6">
        <v>2.4803157477350202</v>
      </c>
      <c r="H55" s="6">
        <v>5.9624426098243859</v>
      </c>
    </row>
    <row r="56" spans="1:8" x14ac:dyDescent="0.25">
      <c r="A56" s="37">
        <v>1896</v>
      </c>
      <c r="B56" s="6">
        <v>19.041639916140653</v>
      </c>
      <c r="C56" s="6">
        <v>3.186299860018583</v>
      </c>
      <c r="D56" s="6">
        <v>8.5585385468371324</v>
      </c>
      <c r="E56" s="6">
        <v>2.899658782557001</v>
      </c>
      <c r="F56" s="6"/>
      <c r="G56" s="6">
        <v>1.7323846320128848</v>
      </c>
      <c r="H56" s="6">
        <v>6.361924186100123</v>
      </c>
    </row>
    <row r="57" spans="1:8" x14ac:dyDescent="0.25">
      <c r="A57" s="37">
        <v>1897</v>
      </c>
      <c r="B57" s="6">
        <v>16.575715072600381</v>
      </c>
      <c r="C57" s="6">
        <v>2.8108688154779324</v>
      </c>
      <c r="D57" s="6">
        <v>10.862580151212116</v>
      </c>
      <c r="E57" s="6">
        <v>0.78582890578370068</v>
      </c>
      <c r="F57" s="6"/>
      <c r="G57" s="6">
        <v>2.0633187772925763</v>
      </c>
      <c r="H57" s="6">
        <v>6.5089261722061797</v>
      </c>
    </row>
    <row r="58" spans="1:8" x14ac:dyDescent="0.25">
      <c r="A58" s="37">
        <v>1898</v>
      </c>
      <c r="B58" s="6">
        <v>13.909354450965143</v>
      </c>
      <c r="C58" s="6">
        <v>3.0093892248001231</v>
      </c>
      <c r="D58" s="6">
        <v>7.3799185705099619</v>
      </c>
      <c r="E58" s="6">
        <v>2.4742343619224494</v>
      </c>
      <c r="F58" s="6"/>
      <c r="G58" s="6">
        <v>1.301392402659143</v>
      </c>
      <c r="H58" s="6">
        <v>5.1053245661499798</v>
      </c>
    </row>
    <row r="59" spans="1:8" x14ac:dyDescent="0.25">
      <c r="A59" s="37">
        <v>1899</v>
      </c>
      <c r="B59" s="6">
        <v>12.16055744757125</v>
      </c>
      <c r="C59" s="6">
        <v>2.89153229311172</v>
      </c>
      <c r="D59" s="6">
        <v>7.2173241639781098</v>
      </c>
      <c r="E59" s="6">
        <v>3.068629438996294</v>
      </c>
      <c r="F59" s="6"/>
      <c r="G59" s="6">
        <v>1.2484706234862295</v>
      </c>
      <c r="H59" s="6">
        <v>4.8384740627054574</v>
      </c>
    </row>
    <row r="60" spans="1:8" x14ac:dyDescent="0.25">
      <c r="A60" s="37">
        <v>1900</v>
      </c>
      <c r="B60" s="6">
        <v>17.51856790766919</v>
      </c>
      <c r="C60" s="6">
        <v>2.4920255183413076</v>
      </c>
      <c r="D60" s="6">
        <v>3.5577597597831132</v>
      </c>
      <c r="E60" s="6">
        <v>2.2530906017568912</v>
      </c>
      <c r="F60" s="6"/>
      <c r="G60" s="6">
        <v>1.2242874137132433</v>
      </c>
      <c r="H60" s="6">
        <v>3.9884279205095159</v>
      </c>
    </row>
    <row r="61" spans="1:8" x14ac:dyDescent="0.25">
      <c r="A61" s="37">
        <v>1901</v>
      </c>
      <c r="B61" s="6">
        <v>17.436786814983375</v>
      </c>
      <c r="C61" s="6">
        <v>4.6311610982467748</v>
      </c>
      <c r="D61" s="6">
        <v>9.7412015423014999</v>
      </c>
      <c r="E61" s="6">
        <v>2.8871917409403793</v>
      </c>
      <c r="F61" s="6"/>
      <c r="G61" s="6">
        <v>1.2005615916016528</v>
      </c>
      <c r="H61" s="6">
        <v>6.7167302691183108</v>
      </c>
    </row>
    <row r="62" spans="1:8" x14ac:dyDescent="0.25">
      <c r="A62" s="37">
        <v>1902</v>
      </c>
      <c r="B62" s="6">
        <v>33.610403608534163</v>
      </c>
      <c r="C62" s="6">
        <v>2.8413216420139102</v>
      </c>
      <c r="D62" s="6">
        <v>7.4593777199184776</v>
      </c>
      <c r="E62" s="6">
        <v>4.1249603087369628</v>
      </c>
      <c r="F62" s="6"/>
      <c r="G62" s="6">
        <v>1.3251052992457635</v>
      </c>
      <c r="H62" s="6">
        <v>6.8710236850434958</v>
      </c>
    </row>
    <row r="63" spans="1:8" x14ac:dyDescent="0.25">
      <c r="A63" s="37">
        <v>1903</v>
      </c>
      <c r="B63" s="6">
        <v>32.913808928164485</v>
      </c>
      <c r="C63" s="6">
        <v>2.5917052699186058</v>
      </c>
      <c r="D63" s="6">
        <v>5.8350811750806439</v>
      </c>
      <c r="E63" s="6">
        <v>3.2871523335594581</v>
      </c>
      <c r="F63" s="6"/>
      <c r="G63" s="6">
        <v>0.89021405955104449</v>
      </c>
      <c r="H63" s="6">
        <v>6.0554310986818738</v>
      </c>
    </row>
    <row r="64" spans="1:8" x14ac:dyDescent="0.25">
      <c r="A64" s="37">
        <v>1904</v>
      </c>
      <c r="B64" s="6">
        <v>31.14004616660317</v>
      </c>
      <c r="C64" s="6">
        <v>3.4309691425285584</v>
      </c>
      <c r="D64" s="6">
        <v>9.6418897684928844</v>
      </c>
      <c r="E64" s="6">
        <v>2.6901689583395663</v>
      </c>
      <c r="F64" s="6"/>
      <c r="G64" s="6">
        <v>0.33613445378151263</v>
      </c>
      <c r="H64" s="6">
        <v>7.2179936237074322</v>
      </c>
    </row>
    <row r="65" spans="1:8" x14ac:dyDescent="0.25">
      <c r="A65" s="37">
        <v>1905</v>
      </c>
      <c r="B65" s="6">
        <v>35.942789737178416</v>
      </c>
      <c r="C65" s="6">
        <v>2.8685526569838111</v>
      </c>
      <c r="D65" s="6">
        <v>6.9071992278901462</v>
      </c>
      <c r="E65" s="6">
        <v>3.4108828811298801</v>
      </c>
      <c r="F65" s="6"/>
      <c r="G65" s="6">
        <v>0.51878516546675535</v>
      </c>
      <c r="H65" s="6">
        <v>6.648855241673763</v>
      </c>
    </row>
    <row r="66" spans="1:8" x14ac:dyDescent="0.25">
      <c r="A66" s="37">
        <v>1906</v>
      </c>
      <c r="B66" s="6">
        <v>34.504695546804001</v>
      </c>
      <c r="C66" s="6">
        <v>2.512739810145594</v>
      </c>
      <c r="D66" s="6">
        <v>6.4663269812601758</v>
      </c>
      <c r="E66" s="6">
        <v>3.7348346057980355</v>
      </c>
      <c r="F66" s="6"/>
      <c r="G66" s="6">
        <v>0.56695262961581505</v>
      </c>
      <c r="H66" s="6">
        <v>6.2586138446094441</v>
      </c>
    </row>
    <row r="67" spans="1:8" x14ac:dyDescent="0.25">
      <c r="A67" s="37">
        <v>1907</v>
      </c>
      <c r="B67" s="6">
        <v>30.8503984117919</v>
      </c>
      <c r="C67" s="6">
        <v>3.3569503188195871</v>
      </c>
      <c r="D67" s="6">
        <v>7.585456747147906</v>
      </c>
      <c r="E67" s="6">
        <v>3.48088137450589</v>
      </c>
      <c r="F67" s="6"/>
      <c r="G67" s="6">
        <v>0.54612790890498031</v>
      </c>
      <c r="H67" s="6">
        <v>6.5493634523510158</v>
      </c>
    </row>
    <row r="68" spans="1:8" x14ac:dyDescent="0.25">
      <c r="A68" s="37">
        <v>1908</v>
      </c>
      <c r="B68" s="6">
        <v>24.799335439186866</v>
      </c>
      <c r="C68" s="6">
        <v>2.249344867978901</v>
      </c>
      <c r="D68" s="6">
        <v>5.0044821070417447</v>
      </c>
      <c r="E68" s="6">
        <v>2.7111728246619764</v>
      </c>
      <c r="F68" s="6"/>
      <c r="G68" s="6">
        <v>0.74058151905913627</v>
      </c>
      <c r="H68" s="6">
        <v>4.8230859644145427</v>
      </c>
    </row>
    <row r="69" spans="1:8" x14ac:dyDescent="0.25">
      <c r="A69" s="37">
        <v>1909</v>
      </c>
      <c r="B69" s="6">
        <v>36.656978315771589</v>
      </c>
      <c r="C69" s="6">
        <v>2.0944734561315133</v>
      </c>
      <c r="D69" s="6">
        <v>5.180114639671606</v>
      </c>
      <c r="E69" s="6">
        <v>2.2880670315520795</v>
      </c>
      <c r="F69" s="6"/>
      <c r="G69" s="6">
        <v>0.62005439073602941</v>
      </c>
      <c r="H69" s="6">
        <v>5.8659758289456114</v>
      </c>
    </row>
    <row r="70" spans="1:8" x14ac:dyDescent="0.25">
      <c r="A70" s="37">
        <v>1910</v>
      </c>
      <c r="B70" s="6">
        <v>29.373899924566256</v>
      </c>
      <c r="C70" s="6">
        <v>2.2516978058653145</v>
      </c>
      <c r="D70" s="6">
        <v>3.5158525260102129</v>
      </c>
      <c r="E70" s="6">
        <v>2.3577682745490169</v>
      </c>
      <c r="F70" s="6"/>
      <c r="G70" s="6">
        <v>0.70318852044740365</v>
      </c>
      <c r="H70" s="6">
        <v>4.7876691719000446</v>
      </c>
    </row>
    <row r="71" spans="1:8" x14ac:dyDescent="0.25">
      <c r="A71" s="37">
        <v>1911</v>
      </c>
      <c r="B71" s="6">
        <v>38.319207701445116</v>
      </c>
      <c r="C71" s="6">
        <v>2.2017307214786586</v>
      </c>
      <c r="D71" s="6">
        <v>4.6901076135121134</v>
      </c>
      <c r="E71" s="6">
        <v>2.4365914227517509</v>
      </c>
      <c r="F71" s="6"/>
      <c r="G71" s="6">
        <v>0.54920295619553317</v>
      </c>
      <c r="H71" s="6">
        <v>5.9362635474132199</v>
      </c>
    </row>
    <row r="72" spans="1:8" x14ac:dyDescent="0.25">
      <c r="A72" s="37">
        <v>1912</v>
      </c>
      <c r="B72" s="6">
        <v>31.346929527468927</v>
      </c>
      <c r="C72" s="6">
        <v>2.2184530523101471</v>
      </c>
      <c r="D72" s="6">
        <v>3.2927684294871793</v>
      </c>
      <c r="E72" s="6">
        <v>2.4534945522189742</v>
      </c>
      <c r="F72" s="6"/>
      <c r="G72" s="6">
        <v>0.41216339989008977</v>
      </c>
      <c r="H72" s="6">
        <v>4.8595800691297448</v>
      </c>
    </row>
    <row r="73" spans="1:8" x14ac:dyDescent="0.25">
      <c r="A73" s="37">
        <v>1913</v>
      </c>
      <c r="B73" s="6">
        <v>41.32231404958678</v>
      </c>
      <c r="C73" s="6">
        <v>1.7973705277418561</v>
      </c>
      <c r="D73" s="6">
        <v>3.9279852652196001</v>
      </c>
      <c r="E73" s="6">
        <v>2.1634868515522543</v>
      </c>
      <c r="F73" s="6"/>
      <c r="G73" s="6">
        <v>0.37829963466628019</v>
      </c>
      <c r="H73" s="6">
        <v>5.7552822780530599</v>
      </c>
    </row>
    <row r="74" spans="1:8" x14ac:dyDescent="0.25">
      <c r="A74" s="37">
        <v>1914</v>
      </c>
      <c r="B74" s="6">
        <v>28.165187872692002</v>
      </c>
      <c r="C74" s="6">
        <v>1.3651566639017474</v>
      </c>
      <c r="D74" s="6">
        <v>3.5712484378415033</v>
      </c>
      <c r="E74" s="6">
        <v>2.9411035491588877</v>
      </c>
      <c r="F74" s="6"/>
      <c r="G74" s="6">
        <v>0.39451273996458219</v>
      </c>
      <c r="H74" s="6">
        <v>4.3290139569302442</v>
      </c>
    </row>
    <row r="75" spans="1:8" x14ac:dyDescent="0.25">
      <c r="A75" s="37">
        <v>1915</v>
      </c>
      <c r="B75" s="6">
        <v>15.349427980672086</v>
      </c>
      <c r="C75" s="6">
        <v>1.3209326546618445</v>
      </c>
      <c r="D75" s="6">
        <v>1.922980207204086</v>
      </c>
      <c r="E75" s="6">
        <v>2.2941848484188179</v>
      </c>
      <c r="F75" s="6"/>
      <c r="G75" s="6">
        <v>0.33636543433728072</v>
      </c>
      <c r="H75" s="6">
        <v>2.6222860813604831</v>
      </c>
    </row>
    <row r="76" spans="1:8" x14ac:dyDescent="0.25">
      <c r="A76" s="37">
        <v>1916</v>
      </c>
      <c r="B76" s="6">
        <v>38.185049754904732</v>
      </c>
      <c r="C76" s="6">
        <v>1.3722250237602138</v>
      </c>
      <c r="D76" s="6">
        <v>4.4362592613539951</v>
      </c>
      <c r="E76" s="6">
        <v>2.422492381798087</v>
      </c>
      <c r="F76" s="6"/>
      <c r="G76" s="6">
        <v>0.39204860000379776</v>
      </c>
      <c r="H76" s="6">
        <v>5.4096064640055239</v>
      </c>
    </row>
    <row r="77" spans="1:8" x14ac:dyDescent="0.25">
      <c r="A77" s="37">
        <v>1917</v>
      </c>
      <c r="B77" s="6">
        <v>30.350472734347957</v>
      </c>
      <c r="C77" s="6">
        <v>1.5017649283523133</v>
      </c>
      <c r="D77" s="6">
        <v>4.1958904080471537</v>
      </c>
      <c r="E77" s="6">
        <v>3.2721919181037999</v>
      </c>
      <c r="F77" s="6"/>
      <c r="G77" s="6">
        <v>0.1545198522825397</v>
      </c>
      <c r="H77" s="6">
        <v>4.7105819409567236</v>
      </c>
    </row>
    <row r="78" spans="1:8" x14ac:dyDescent="0.25">
      <c r="A78" s="37">
        <v>1918</v>
      </c>
      <c r="B78" s="6">
        <v>53.690665556003559</v>
      </c>
      <c r="C78" s="6">
        <v>1.2599030075486055</v>
      </c>
      <c r="D78" s="6">
        <v>2.5539761834874239</v>
      </c>
      <c r="E78" s="6">
        <v>2.3102031810719081</v>
      </c>
      <c r="F78" s="6"/>
      <c r="G78" s="6">
        <v>0.25508814871925684</v>
      </c>
      <c r="H78" s="6">
        <v>6.2056385033134918</v>
      </c>
    </row>
    <row r="79" spans="1:8" x14ac:dyDescent="0.25">
      <c r="A79" s="37">
        <v>1919</v>
      </c>
      <c r="B79" s="6">
        <v>63.525075856414105</v>
      </c>
      <c r="C79" s="6">
        <v>1.2636137252352713</v>
      </c>
      <c r="D79" s="6">
        <v>4.1642538117450423</v>
      </c>
      <c r="E79" s="6">
        <v>2.8285227610132675</v>
      </c>
      <c r="F79" s="6"/>
      <c r="G79" s="6">
        <v>0.27928133446704961</v>
      </c>
      <c r="H79" s="6">
        <v>7.60500323690861</v>
      </c>
    </row>
    <row r="80" spans="1:8" x14ac:dyDescent="0.25">
      <c r="A80" s="37">
        <v>1920</v>
      </c>
      <c r="B80" s="6">
        <v>47.513557834774225</v>
      </c>
      <c r="C80" s="6">
        <v>1.5785541044099403</v>
      </c>
      <c r="D80" s="6">
        <v>4.9143802662931453</v>
      </c>
      <c r="E80" s="6">
        <v>2.236207779457795</v>
      </c>
      <c r="F80" s="6"/>
      <c r="G80" s="6">
        <v>0.2949231658125066</v>
      </c>
      <c r="H80" s="6">
        <v>6.4887252474369959</v>
      </c>
    </row>
    <row r="81" spans="1:8" x14ac:dyDescent="0.25">
      <c r="A81" s="37">
        <v>1921</v>
      </c>
      <c r="B81" s="6">
        <v>72.199049901308044</v>
      </c>
      <c r="C81" s="6">
        <v>1.4536503698152941</v>
      </c>
      <c r="D81" s="6">
        <v>6.5730149208674842</v>
      </c>
      <c r="E81" s="6">
        <v>2.0803151303265048</v>
      </c>
      <c r="F81" s="6"/>
      <c r="G81" s="6">
        <v>0.4264688900786277</v>
      </c>
      <c r="H81" s="6">
        <v>9.1730513700769567</v>
      </c>
    </row>
    <row r="82" spans="1:8" x14ac:dyDescent="0.25">
      <c r="A82" s="37">
        <v>1922</v>
      </c>
      <c r="B82" s="6">
        <v>57.355568319106375</v>
      </c>
      <c r="C82" s="6">
        <v>1.3226494556770934</v>
      </c>
      <c r="D82" s="6">
        <v>3.8634322225143438</v>
      </c>
      <c r="E82" s="6">
        <v>2.028268033687294</v>
      </c>
      <c r="F82" s="6"/>
      <c r="G82" s="6">
        <v>0.33856587101541441</v>
      </c>
      <c r="H82" s="6">
        <v>6.970370701425546</v>
      </c>
    </row>
    <row r="83" spans="1:8" x14ac:dyDescent="0.25">
      <c r="A83" s="37">
        <v>1923</v>
      </c>
      <c r="B83" s="6">
        <v>76.331271392314676</v>
      </c>
      <c r="C83" s="6">
        <v>1.5925281088478882</v>
      </c>
      <c r="D83" s="6">
        <v>4.856174394377585</v>
      </c>
      <c r="E83" s="6">
        <v>3.0105025486640895</v>
      </c>
      <c r="F83" s="6"/>
      <c r="G83" s="6">
        <v>0.30436308251886862</v>
      </c>
      <c r="H83" s="6">
        <v>9.1236591157474152</v>
      </c>
    </row>
    <row r="84" spans="1:8" x14ac:dyDescent="0.25">
      <c r="A84" s="37">
        <v>1924</v>
      </c>
      <c r="B84" s="6">
        <v>92.849873160061364</v>
      </c>
      <c r="C84" s="6">
        <v>2.956688259639646</v>
      </c>
      <c r="D84" s="6">
        <v>6.0276111730972559</v>
      </c>
      <c r="E84" s="6">
        <v>2.9199894259153196</v>
      </c>
      <c r="F84" s="6"/>
      <c r="G84" s="6">
        <v>0.20759681504720678</v>
      </c>
      <c r="H84" s="6">
        <v>11.46545302501992</v>
      </c>
    </row>
    <row r="85" spans="1:8" x14ac:dyDescent="0.25">
      <c r="A85" s="37">
        <v>1925</v>
      </c>
      <c r="B85" s="6">
        <v>88.427915246703208</v>
      </c>
      <c r="C85" s="6">
        <v>2.3197398754789775</v>
      </c>
      <c r="D85" s="6">
        <v>3.7223226288140796</v>
      </c>
      <c r="E85" s="6">
        <v>2.7267608654851596</v>
      </c>
      <c r="F85" s="6"/>
      <c r="G85" s="6">
        <v>0.18043984302928623</v>
      </c>
      <c r="H85" s="6">
        <v>10.176608998822921</v>
      </c>
    </row>
    <row r="86" spans="1:8" x14ac:dyDescent="0.25">
      <c r="A86" s="37">
        <v>1926</v>
      </c>
      <c r="B86" s="6">
        <v>107.32755507403395</v>
      </c>
      <c r="C86" s="6">
        <v>2.4035931608592258</v>
      </c>
      <c r="D86" s="6">
        <v>4.386600799878356</v>
      </c>
      <c r="E86" s="6">
        <v>2.8493423988659337</v>
      </c>
      <c r="F86" s="6"/>
      <c r="G86" s="6">
        <v>0.20908419489167174</v>
      </c>
      <c r="H86" s="6">
        <v>12.177166043697559</v>
      </c>
    </row>
    <row r="87" spans="1:8" x14ac:dyDescent="0.25">
      <c r="A87" s="37">
        <v>1927</v>
      </c>
      <c r="B87" s="6">
        <v>129.95591596436481</v>
      </c>
      <c r="C87" s="6">
        <v>3.0741954364629529</v>
      </c>
      <c r="D87" s="6">
        <v>6.1734040077928665</v>
      </c>
      <c r="E87" s="6">
        <v>3.3845910562117578</v>
      </c>
      <c r="F87" s="6"/>
      <c r="G87" s="6">
        <v>0.1722864595477136</v>
      </c>
      <c r="H87" s="6">
        <v>15.036581280163711</v>
      </c>
    </row>
    <row r="88" spans="1:8" x14ac:dyDescent="0.25">
      <c r="A88" s="37">
        <v>1928</v>
      </c>
      <c r="B88" s="6">
        <v>102.09682533287322</v>
      </c>
      <c r="C88" s="6">
        <v>4.2403501855381824</v>
      </c>
      <c r="D88" s="6">
        <v>4.5137656152431482</v>
      </c>
      <c r="E88" s="6">
        <v>4.5593950576088869</v>
      </c>
      <c r="F88" s="6"/>
      <c r="G88" s="6">
        <v>0.19778145714075823</v>
      </c>
      <c r="H88" s="6">
        <v>12.477874337340568</v>
      </c>
    </row>
    <row r="89" spans="1:8" x14ac:dyDescent="0.25">
      <c r="A89" s="37">
        <v>1929</v>
      </c>
      <c r="B89" s="6">
        <v>117.75958718296746</v>
      </c>
      <c r="C89" s="6">
        <v>2.6911426409473971</v>
      </c>
      <c r="D89" s="6">
        <v>4.9894555945796171</v>
      </c>
      <c r="E89" s="6">
        <v>3.3446938368080308</v>
      </c>
      <c r="F89" s="6"/>
      <c r="G89" s="6">
        <v>0.18828636015726924</v>
      </c>
      <c r="H89" s="6">
        <v>13.222916911986973</v>
      </c>
    </row>
    <row r="90" spans="1:8" x14ac:dyDescent="0.25">
      <c r="A90" s="37">
        <v>1930</v>
      </c>
      <c r="B90" s="6">
        <v>98.383579709790979</v>
      </c>
      <c r="C90" s="6">
        <v>3.4715626849857975</v>
      </c>
      <c r="D90" s="6">
        <v>3.4704629952575754</v>
      </c>
      <c r="E90" s="6">
        <v>3.364415410681949</v>
      </c>
      <c r="F90" s="6"/>
      <c r="G90" s="6">
        <v>0.2405750072227428</v>
      </c>
      <c r="H90" s="6">
        <v>11.297554182875121</v>
      </c>
    </row>
    <row r="91" spans="1:8" x14ac:dyDescent="0.25">
      <c r="A91" s="37">
        <v>1931</v>
      </c>
      <c r="B91" s="6">
        <v>79.997637728258852</v>
      </c>
      <c r="C91" s="6">
        <v>2.3762545136276438</v>
      </c>
      <c r="D91" s="6">
        <v>3.169892193430452</v>
      </c>
      <c r="E91" s="6">
        <v>3.2344390038556994</v>
      </c>
      <c r="F91" s="6"/>
      <c r="G91" s="6">
        <v>0.2404779282566972</v>
      </c>
      <c r="H91" s="6">
        <v>9.1094681863618447</v>
      </c>
    </row>
    <row r="92" spans="1:8" x14ac:dyDescent="0.25">
      <c r="A92" s="37">
        <v>1932</v>
      </c>
      <c r="B92" s="6">
        <v>83.87571149288074</v>
      </c>
      <c r="C92" s="6">
        <v>2.8014440209307834</v>
      </c>
      <c r="D92" s="6">
        <v>3.8460305050596646</v>
      </c>
      <c r="E92" s="6">
        <v>3.8111350424442754</v>
      </c>
      <c r="F92" s="6"/>
      <c r="G92" s="6">
        <v>0.20094594233492771</v>
      </c>
      <c r="H92" s="6">
        <v>9.8070648873175692</v>
      </c>
    </row>
    <row r="93" spans="1:8" x14ac:dyDescent="0.25">
      <c r="A93" s="37">
        <v>1933</v>
      </c>
      <c r="B93" s="6">
        <v>95.928981780756374</v>
      </c>
      <c r="C93" s="6">
        <v>3.6267213570302701</v>
      </c>
      <c r="D93" s="6">
        <v>4.0219786135324584</v>
      </c>
      <c r="E93" s="6">
        <v>4.5088654906786996</v>
      </c>
      <c r="F93" s="6"/>
      <c r="G93" s="6">
        <v>0.16964909924155008</v>
      </c>
      <c r="H93" s="6">
        <v>11.257164800749081</v>
      </c>
    </row>
    <row r="94" spans="1:8" x14ac:dyDescent="0.25">
      <c r="A94" s="37">
        <v>1934</v>
      </c>
      <c r="B94" s="6">
        <v>78.162865868916185</v>
      </c>
      <c r="C94" s="6">
        <v>3.1798398988915344</v>
      </c>
      <c r="D94" s="6">
        <v>4.2008909888183856</v>
      </c>
      <c r="E94" s="6">
        <v>4.3924096990193373</v>
      </c>
      <c r="F94" s="6"/>
      <c r="G94" s="6">
        <v>0.15170379050229649</v>
      </c>
      <c r="H94" s="6">
        <v>9.5407444403672024</v>
      </c>
    </row>
    <row r="95" spans="1:8" x14ac:dyDescent="0.25">
      <c r="A95" s="447">
        <v>1935</v>
      </c>
      <c r="B95" s="46">
        <v>100.31472761196581</v>
      </c>
      <c r="C95" s="46">
        <v>2.6448717343033969</v>
      </c>
      <c r="D95" s="46">
        <v>3.1557942907378171</v>
      </c>
      <c r="E95" s="46">
        <v>5.0484029055169914</v>
      </c>
      <c r="F95" s="46"/>
      <c r="G95" s="46">
        <v>0.17896786233750647</v>
      </c>
      <c r="H95" s="46">
        <v>10.990376527306193</v>
      </c>
    </row>
    <row r="96" spans="1:8" x14ac:dyDescent="0.25">
      <c r="A96" s="674">
        <v>1936</v>
      </c>
      <c r="B96" s="46">
        <v>100.7000785802488</v>
      </c>
      <c r="C96" s="46">
        <v>4.3746725460346862</v>
      </c>
      <c r="D96" s="46">
        <v>4.1447695240530438</v>
      </c>
      <c r="E96" s="46">
        <v>4.3312535651589448</v>
      </c>
      <c r="F96" s="46"/>
      <c r="G96" s="46">
        <v>0.10517748956649514</v>
      </c>
      <c r="H96" s="46">
        <v>11.885170532162636</v>
      </c>
    </row>
    <row r="97" spans="1:8" x14ac:dyDescent="0.25">
      <c r="A97" s="37">
        <v>1937</v>
      </c>
      <c r="B97" s="6">
        <v>109.60938705667473</v>
      </c>
      <c r="C97" s="6">
        <v>4.9663290606677943</v>
      </c>
      <c r="D97" s="6">
        <v>4.4606517007279773</v>
      </c>
      <c r="E97" s="6">
        <v>3.3468320330266241</v>
      </c>
      <c r="F97" s="6"/>
      <c r="G97" s="6">
        <v>0.1332467902160516</v>
      </c>
      <c r="H97" s="6">
        <v>12.862748424517997</v>
      </c>
    </row>
    <row r="98" spans="1:8" x14ac:dyDescent="0.25">
      <c r="A98" s="37">
        <v>1938</v>
      </c>
      <c r="B98" s="6">
        <v>116.14821607371022</v>
      </c>
      <c r="C98" s="6">
        <v>4.4923959861562208</v>
      </c>
      <c r="D98" s="6">
        <v>3.4938997486129213</v>
      </c>
      <c r="E98" s="6">
        <v>3.8054539809576373</v>
      </c>
      <c r="F98" s="6"/>
      <c r="G98" s="6">
        <v>7.6846614158140342E-2</v>
      </c>
      <c r="H98" s="6">
        <v>12.969359050516488</v>
      </c>
    </row>
    <row r="99" spans="1:8" x14ac:dyDescent="0.25">
      <c r="A99" s="37">
        <v>1939</v>
      </c>
      <c r="B99" s="6">
        <v>79.638488027763259</v>
      </c>
      <c r="C99" s="6">
        <v>4.1353280937239223</v>
      </c>
      <c r="D99" s="6">
        <v>1.9963617358501007</v>
      </c>
      <c r="E99" s="6">
        <v>4.1338498871812339</v>
      </c>
      <c r="F99" s="6"/>
      <c r="G99" s="6">
        <v>0.19999152745253157</v>
      </c>
      <c r="H99" s="6">
        <v>9.3011262029817221</v>
      </c>
    </row>
    <row r="100" spans="1:8" x14ac:dyDescent="0.25">
      <c r="A100" s="37">
        <v>1940</v>
      </c>
      <c r="B100" s="6">
        <v>79.84664583667147</v>
      </c>
      <c r="C100" s="6">
        <v>3.4209319420655473</v>
      </c>
      <c r="D100" s="6">
        <v>2.6941327891746378</v>
      </c>
      <c r="E100" s="6">
        <v>3.1142994146561973</v>
      </c>
      <c r="F100" s="6"/>
      <c r="G100" s="6">
        <v>0.18917900015683736</v>
      </c>
      <c r="H100" s="6">
        <v>9.1085907985059915</v>
      </c>
    </row>
    <row r="101" spans="1:8" x14ac:dyDescent="0.25">
      <c r="A101" s="37">
        <v>1941</v>
      </c>
      <c r="B101" s="6">
        <v>79.846239061333051</v>
      </c>
      <c r="C101" s="6">
        <v>5.2418518305596393</v>
      </c>
      <c r="D101" s="6">
        <v>2.843079012136128</v>
      </c>
      <c r="E101" s="6">
        <v>4.3693089276521766</v>
      </c>
      <c r="F101" s="6"/>
      <c r="G101" s="6">
        <v>0.15242799465537282</v>
      </c>
      <c r="H101" s="6">
        <v>9.9024160680012976</v>
      </c>
    </row>
    <row r="102" spans="1:8" x14ac:dyDescent="0.25">
      <c r="A102" s="37">
        <v>1942</v>
      </c>
      <c r="B102" s="6">
        <v>81.243064356208095</v>
      </c>
      <c r="C102" s="6">
        <v>4.9977393786116959</v>
      </c>
      <c r="D102" s="6">
        <v>2.6955911111836923</v>
      </c>
      <c r="E102" s="6">
        <v>3.7849938840037849</v>
      </c>
      <c r="F102" s="6"/>
      <c r="G102" s="6">
        <v>0.14092446448703494</v>
      </c>
      <c r="H102" s="6">
        <v>9.8753748098517971</v>
      </c>
    </row>
    <row r="103" spans="1:8" x14ac:dyDescent="0.25">
      <c r="A103" s="37">
        <v>1943</v>
      </c>
      <c r="B103" s="6">
        <v>107.32969525228793</v>
      </c>
      <c r="C103" s="6">
        <v>4.3285377283383264</v>
      </c>
      <c r="D103" s="6">
        <v>3.183123869730073</v>
      </c>
      <c r="E103" s="6">
        <v>4.7643918656724251</v>
      </c>
      <c r="F103" s="6"/>
      <c r="G103" s="6">
        <v>0.19094518822899292</v>
      </c>
      <c r="H103" s="6">
        <v>12.018630891801138</v>
      </c>
    </row>
    <row r="104" spans="1:8" x14ac:dyDescent="0.25">
      <c r="A104" s="37">
        <v>1944</v>
      </c>
      <c r="B104" s="6">
        <v>100.51226249537866</v>
      </c>
      <c r="C104" s="6">
        <v>5.5598980529442823</v>
      </c>
      <c r="D104" s="6">
        <v>3.0147698090830053</v>
      </c>
      <c r="E104" s="6">
        <v>5.0868331748003115</v>
      </c>
      <c r="F104" s="6"/>
      <c r="G104" s="6">
        <v>0.11399318113516482</v>
      </c>
      <c r="H104" s="6">
        <v>11.88644063668726</v>
      </c>
    </row>
    <row r="105" spans="1:8" x14ac:dyDescent="0.25">
      <c r="A105" s="37">
        <v>1945</v>
      </c>
      <c r="B105" s="6">
        <v>72.940606153384934</v>
      </c>
      <c r="C105" s="6">
        <v>4.0182833090252847</v>
      </c>
      <c r="D105" s="6">
        <v>1.7780887439706694</v>
      </c>
      <c r="E105" s="6">
        <v>4.176939960205944</v>
      </c>
      <c r="F105" s="6"/>
      <c r="G105" s="6">
        <v>9.2884145605186652E-2</v>
      </c>
      <c r="H105" s="6">
        <v>8.5485220327587896</v>
      </c>
    </row>
    <row r="106" spans="1:8" x14ac:dyDescent="0.25">
      <c r="A106" s="37">
        <v>1946</v>
      </c>
      <c r="B106" s="6">
        <v>138.30777151656281</v>
      </c>
      <c r="C106" s="6">
        <v>4.5806425326461184</v>
      </c>
      <c r="D106" s="6">
        <v>4.2997321615917254</v>
      </c>
      <c r="E106" s="6">
        <v>6.508094023390175</v>
      </c>
      <c r="F106" s="6"/>
      <c r="G106" s="6">
        <v>0.14583971573179436</v>
      </c>
      <c r="H106" s="6">
        <v>15.18706325592831</v>
      </c>
    </row>
    <row r="107" spans="1:8" x14ac:dyDescent="0.25">
      <c r="A107" s="37">
        <v>1947</v>
      </c>
      <c r="B107" s="6">
        <v>170.66706253112022</v>
      </c>
      <c r="C107" s="6">
        <v>5.9487701964937445</v>
      </c>
      <c r="D107" s="6">
        <v>6.8206294707281119</v>
      </c>
      <c r="E107" s="6">
        <v>6.5791697401933789</v>
      </c>
      <c r="F107" s="6"/>
      <c r="G107" s="6">
        <v>0.12297876265279659</v>
      </c>
      <c r="H107" s="6">
        <v>19.207850977519325</v>
      </c>
    </row>
    <row r="108" spans="1:8" x14ac:dyDescent="0.25">
      <c r="A108" s="37">
        <v>1948</v>
      </c>
      <c r="B108" s="6">
        <v>169.97747100715182</v>
      </c>
      <c r="C108" s="6">
        <v>6.7737109684648447</v>
      </c>
      <c r="D108" s="6">
        <v>6.4295860404163161</v>
      </c>
      <c r="E108" s="6">
        <v>5.8703395314221529</v>
      </c>
      <c r="F108" s="6"/>
      <c r="G108" s="6">
        <v>0.11176970473282606</v>
      </c>
      <c r="H108" s="6">
        <v>19.38761996633011</v>
      </c>
    </row>
    <row r="109" spans="1:8" x14ac:dyDescent="0.25">
      <c r="A109" s="37">
        <v>1949</v>
      </c>
      <c r="B109" s="6">
        <v>166.74285999879461</v>
      </c>
      <c r="C109" s="6">
        <v>6.065735464363522</v>
      </c>
      <c r="D109" s="6">
        <v>6.5362009102327203</v>
      </c>
      <c r="E109" s="6">
        <v>5.309771067755908</v>
      </c>
      <c r="F109" s="6"/>
      <c r="G109" s="6">
        <v>0.14104762910184679</v>
      </c>
      <c r="H109" s="6">
        <v>18.863709066632612</v>
      </c>
    </row>
    <row r="110" spans="1:8" x14ac:dyDescent="0.25">
      <c r="A110" s="37">
        <v>1950</v>
      </c>
      <c r="B110" s="6">
        <v>151.87089044716166</v>
      </c>
      <c r="C110" s="6">
        <v>7.3819181212122729</v>
      </c>
      <c r="D110" s="6">
        <v>6.6473126233299666</v>
      </c>
      <c r="E110" s="6">
        <v>4.176540390551339</v>
      </c>
      <c r="F110" s="6"/>
      <c r="G110" s="6">
        <v>0.17194464524243103</v>
      </c>
      <c r="H110" s="6">
        <v>18.164859915761866</v>
      </c>
    </row>
    <row r="111" spans="1:8" x14ac:dyDescent="0.25">
      <c r="A111" s="37">
        <v>1951</v>
      </c>
      <c r="B111" s="6">
        <v>115.49996791970918</v>
      </c>
      <c r="C111" s="6">
        <v>6.060532137591613</v>
      </c>
      <c r="D111" s="6">
        <v>4.7085761279847054</v>
      </c>
      <c r="E111" s="6">
        <v>5.107553285531873</v>
      </c>
      <c r="F111" s="6"/>
      <c r="G111" s="6">
        <v>0.16016748943180584</v>
      </c>
      <c r="H111" s="6">
        <v>14.056473149524768</v>
      </c>
    </row>
    <row r="112" spans="1:8" x14ac:dyDescent="0.25">
      <c r="A112" s="37">
        <v>1952</v>
      </c>
      <c r="B112" s="6">
        <v>153.49874576513625</v>
      </c>
      <c r="C112" s="6">
        <v>7.4356362278226742</v>
      </c>
      <c r="D112" s="6">
        <v>6.7353356573832679</v>
      </c>
      <c r="E112" s="6">
        <v>5.9788716565520339</v>
      </c>
      <c r="F112" s="6"/>
      <c r="G112" s="6">
        <v>0.11864039697554574</v>
      </c>
      <c r="H112" s="6">
        <v>18.556832811584389</v>
      </c>
    </row>
    <row r="113" spans="1:8" x14ac:dyDescent="0.25">
      <c r="A113" s="37">
        <v>1953</v>
      </c>
      <c r="B113" s="6">
        <v>133.11719509760354</v>
      </c>
      <c r="C113" s="6">
        <v>5.7046155445236995</v>
      </c>
      <c r="D113" s="6">
        <v>4.3003508982820717</v>
      </c>
      <c r="E113" s="6">
        <v>5.3512368082906905</v>
      </c>
      <c r="F113" s="6"/>
      <c r="G113" s="6">
        <v>0.14915737734718942</v>
      </c>
      <c r="H113" s="6">
        <v>15.478526306979346</v>
      </c>
    </row>
    <row r="114" spans="1:8" x14ac:dyDescent="0.25">
      <c r="A114" s="37">
        <v>1954</v>
      </c>
      <c r="B114" s="6">
        <v>134.1333862404629</v>
      </c>
      <c r="C114" s="6">
        <v>6.7165439373915907</v>
      </c>
      <c r="D114" s="6">
        <v>4.3135414623884047</v>
      </c>
      <c r="E114" s="6">
        <v>5.0924819091103704</v>
      </c>
      <c r="F114" s="6"/>
      <c r="G114" s="6">
        <v>0.20399805745133354</v>
      </c>
      <c r="H114" s="6">
        <v>16.014235865173561</v>
      </c>
    </row>
    <row r="115" spans="1:8" x14ac:dyDescent="0.25">
      <c r="A115" s="37">
        <v>1955</v>
      </c>
      <c r="B115" s="6">
        <v>106.46690101089908</v>
      </c>
      <c r="C115" s="6">
        <v>2.9557956240825765</v>
      </c>
      <c r="D115" s="6">
        <v>2.9073815672484735</v>
      </c>
      <c r="E115" s="6">
        <v>5.615199833263099</v>
      </c>
      <c r="F115" s="6"/>
      <c r="G115" s="6">
        <v>0.20752057540472091</v>
      </c>
      <c r="H115" s="6">
        <v>11.840000556450248</v>
      </c>
    </row>
    <row r="116" spans="1:8" x14ac:dyDescent="0.25">
      <c r="A116" s="37">
        <v>1956</v>
      </c>
      <c r="B116" s="6">
        <v>98.591383315086802</v>
      </c>
      <c r="C116" s="6">
        <v>3.0033694419952135</v>
      </c>
      <c r="D116" s="6">
        <v>2.3527868953626956</v>
      </c>
      <c r="E116" s="6">
        <v>5.2990619148087585</v>
      </c>
      <c r="F116" s="6"/>
      <c r="G116" s="6">
        <v>0.12124353761054397</v>
      </c>
      <c r="H116" s="6">
        <v>11.053649946320029</v>
      </c>
    </row>
    <row r="117" spans="1:8" x14ac:dyDescent="0.25">
      <c r="A117" s="37">
        <v>1957</v>
      </c>
      <c r="B117" s="6">
        <v>125.00237359600366</v>
      </c>
      <c r="C117" s="6">
        <v>4.3437221585012988</v>
      </c>
      <c r="D117" s="6">
        <v>4.0544157556779705</v>
      </c>
      <c r="E117" s="6">
        <v>5.8568793566931605</v>
      </c>
      <c r="F117" s="6"/>
      <c r="G117" s="6">
        <v>0.12351533151798924</v>
      </c>
      <c r="H117" s="6">
        <v>14.524685288369326</v>
      </c>
    </row>
    <row r="118" spans="1:8" x14ac:dyDescent="0.25">
      <c r="A118" s="37">
        <v>1958</v>
      </c>
      <c r="B118" s="6">
        <v>133.7956960357285</v>
      </c>
      <c r="C118" s="6">
        <v>5.1049106762383287</v>
      </c>
      <c r="D118" s="6">
        <v>4.3203522816722488</v>
      </c>
      <c r="E118" s="6">
        <v>4.5476950772593812</v>
      </c>
      <c r="F118" s="6"/>
      <c r="G118" s="6">
        <v>6.6845105963419013E-2</v>
      </c>
      <c r="H118" s="6">
        <v>15.632751620260045</v>
      </c>
    </row>
    <row r="119" spans="1:8" x14ac:dyDescent="0.25">
      <c r="A119" s="37">
        <v>1959</v>
      </c>
      <c r="B119" s="6">
        <v>124.03349885898039</v>
      </c>
      <c r="C119" s="6">
        <v>5.3131841654885434</v>
      </c>
      <c r="D119" s="6">
        <v>3.8441768551242461</v>
      </c>
      <c r="E119" s="6">
        <v>4.1110691168226463</v>
      </c>
      <c r="F119" s="6"/>
      <c r="G119" s="6">
        <v>0.15159078136853699</v>
      </c>
      <c r="H119" s="6">
        <v>14.727407509657128</v>
      </c>
    </row>
    <row r="120" spans="1:8" x14ac:dyDescent="0.25">
      <c r="A120" s="37">
        <v>1960</v>
      </c>
      <c r="B120" s="6">
        <v>103.80786168547543</v>
      </c>
      <c r="C120" s="6">
        <v>4.553107195067402</v>
      </c>
      <c r="D120" s="6">
        <v>3.4157825323622557</v>
      </c>
      <c r="E120" s="6">
        <v>5.0380412228523994</v>
      </c>
      <c r="F120" s="6"/>
      <c r="G120" s="6">
        <v>0.11400872099651671</v>
      </c>
      <c r="H120" s="6">
        <v>12.566165760254391</v>
      </c>
    </row>
    <row r="121" spans="1:8" x14ac:dyDescent="0.25">
      <c r="A121" s="37">
        <v>1961</v>
      </c>
      <c r="B121" s="6">
        <v>117.43540476519351</v>
      </c>
      <c r="C121" s="6">
        <v>5.6955002431037363</v>
      </c>
      <c r="D121" s="6">
        <v>4.6933178404518001</v>
      </c>
      <c r="E121" s="6">
        <v>4.7821571700497287</v>
      </c>
      <c r="F121" s="6"/>
      <c r="G121" s="6">
        <v>9.6284855447414622E-2</v>
      </c>
      <c r="H121" s="6">
        <v>14.626945735259085</v>
      </c>
    </row>
    <row r="122" spans="1:8" x14ac:dyDescent="0.25">
      <c r="A122" s="37">
        <v>1962</v>
      </c>
      <c r="B122" s="6">
        <v>141.8780058449164</v>
      </c>
      <c r="C122" s="6">
        <v>7.3459991431716096</v>
      </c>
      <c r="D122" s="6">
        <v>5.4921465354432311</v>
      </c>
      <c r="E122" s="6">
        <v>5.1456202974399794</v>
      </c>
      <c r="F122" s="6"/>
      <c r="G122" s="6">
        <v>0.10636590257270109</v>
      </c>
      <c r="H122" s="6">
        <v>17.678984427007087</v>
      </c>
    </row>
    <row r="123" spans="1:8" x14ac:dyDescent="0.25">
      <c r="A123" s="37">
        <v>1963</v>
      </c>
      <c r="B123" s="6">
        <v>93.506185056902524</v>
      </c>
      <c r="C123" s="6">
        <v>6.5746883510319165</v>
      </c>
      <c r="D123" s="6">
        <v>3.6370905642783917</v>
      </c>
      <c r="E123" s="6">
        <v>4.8279107167543698</v>
      </c>
      <c r="F123" s="6"/>
      <c r="G123" s="6">
        <v>8.1479608872533818E-2</v>
      </c>
      <c r="H123" s="6">
        <v>12.429206116832576</v>
      </c>
    </row>
    <row r="124" spans="1:8" x14ac:dyDescent="0.25">
      <c r="A124" s="37">
        <v>1964</v>
      </c>
      <c r="B124" s="6">
        <v>118.7514156694731</v>
      </c>
      <c r="C124" s="6">
        <v>6.6710320985779745</v>
      </c>
      <c r="D124" s="6">
        <v>5.4229582201672093</v>
      </c>
      <c r="E124" s="6">
        <v>5.3383644686378817</v>
      </c>
      <c r="F124" s="6"/>
      <c r="G124" s="6">
        <v>9.3120910052029743E-2</v>
      </c>
      <c r="H124" s="6">
        <v>15.393928725338183</v>
      </c>
    </row>
    <row r="125" spans="1:8" x14ac:dyDescent="0.25">
      <c r="A125" s="37">
        <v>1965</v>
      </c>
      <c r="B125" s="6">
        <v>119.40098454939806</v>
      </c>
      <c r="C125" s="6">
        <v>6.9698799478821245</v>
      </c>
      <c r="D125" s="6">
        <v>5.2508312815856995</v>
      </c>
      <c r="E125" s="6">
        <v>4.4743920307907867</v>
      </c>
      <c r="F125" s="6"/>
      <c r="G125" s="6">
        <v>6.6300573956161318E-2</v>
      </c>
      <c r="H125" s="6">
        <v>15.533262711231988</v>
      </c>
    </row>
    <row r="126" spans="1:8" x14ac:dyDescent="0.25">
      <c r="A126" s="37">
        <v>1966</v>
      </c>
      <c r="B126" s="6">
        <v>99.218518694509527</v>
      </c>
      <c r="C126" s="6">
        <v>6.9059059403861607</v>
      </c>
      <c r="D126" s="6">
        <v>4.447346012274128</v>
      </c>
      <c r="E126" s="6">
        <v>4.5082391957715826</v>
      </c>
      <c r="F126" s="6"/>
      <c r="G126" s="6">
        <v>6.5111244652216349E-2</v>
      </c>
      <c r="H126" s="6">
        <v>13.455359436907617</v>
      </c>
    </row>
    <row r="127" spans="1:8" x14ac:dyDescent="0.25">
      <c r="A127" s="37">
        <v>1967</v>
      </c>
      <c r="B127" s="6">
        <v>120.09910133111106</v>
      </c>
      <c r="C127" s="6">
        <v>8.3499325173360646</v>
      </c>
      <c r="D127" s="6">
        <v>4.9313694108629269</v>
      </c>
      <c r="E127" s="6">
        <v>4.7737308411427399</v>
      </c>
      <c r="F127" s="6"/>
      <c r="G127" s="6">
        <v>9.9938449672466428E-2</v>
      </c>
      <c r="H127" s="6">
        <v>16.069438717758381</v>
      </c>
    </row>
    <row r="128" spans="1:8" x14ac:dyDescent="0.25">
      <c r="A128" s="37">
        <v>1968</v>
      </c>
      <c r="B128" s="6">
        <v>121.69140634045806</v>
      </c>
      <c r="C128" s="6">
        <v>8.6975470296059836</v>
      </c>
      <c r="D128" s="6">
        <v>7.0750628445484107</v>
      </c>
      <c r="E128" s="6">
        <v>4.1146286624071671</v>
      </c>
      <c r="F128" s="6"/>
      <c r="G128" s="6">
        <v>8.0896144374193207E-2</v>
      </c>
      <c r="H128" s="6">
        <v>16.807046340348741</v>
      </c>
    </row>
    <row r="129" spans="1:8" x14ac:dyDescent="0.25">
      <c r="A129" s="37">
        <v>1969</v>
      </c>
      <c r="B129" s="6">
        <v>144.29766275005153</v>
      </c>
      <c r="C129" s="6">
        <v>8.7903419712147599</v>
      </c>
      <c r="D129" s="6">
        <v>8.373083950411063</v>
      </c>
      <c r="E129" s="6">
        <v>5.0232300190444299</v>
      </c>
      <c r="F129" s="6"/>
      <c r="G129" s="6">
        <v>8.1339707494476263E-2</v>
      </c>
      <c r="H129" s="6">
        <v>19.300653619266168</v>
      </c>
    </row>
    <row r="130" spans="1:8" x14ac:dyDescent="0.25">
      <c r="A130" s="37">
        <v>1970</v>
      </c>
      <c r="B130" s="6">
        <v>169.89650645637104</v>
      </c>
      <c r="C130" s="6">
        <v>11.568623296083121</v>
      </c>
      <c r="D130" s="6">
        <v>9.5530445674467313</v>
      </c>
      <c r="E130" s="6">
        <v>4.641918485296233</v>
      </c>
      <c r="F130" s="6"/>
      <c r="G130" s="6">
        <v>7.7977313057746647E-2</v>
      </c>
      <c r="H130" s="6">
        <v>22.902087759028618</v>
      </c>
    </row>
    <row r="131" spans="1:8" x14ac:dyDescent="0.25">
      <c r="A131" s="37">
        <v>1971</v>
      </c>
      <c r="B131" s="6">
        <v>143.87033216799563</v>
      </c>
      <c r="C131" s="6">
        <v>10.228538035281963</v>
      </c>
      <c r="D131" s="6">
        <v>8.5686319530578317</v>
      </c>
      <c r="E131" s="6">
        <v>4.4018402231842533</v>
      </c>
      <c r="F131" s="6"/>
      <c r="G131" s="6">
        <v>8.0307550603317304E-2</v>
      </c>
      <c r="H131" s="6">
        <v>19.651904861557959</v>
      </c>
    </row>
    <row r="132" spans="1:8" x14ac:dyDescent="0.25">
      <c r="A132" s="37">
        <v>1972</v>
      </c>
      <c r="B132" s="6">
        <v>150.85574310503912</v>
      </c>
      <c r="C132" s="6">
        <v>13.879132558907839</v>
      </c>
      <c r="D132" s="6">
        <v>9.7880846219316453</v>
      </c>
      <c r="E132" s="6">
        <v>3.496393587681399</v>
      </c>
      <c r="F132" s="6"/>
      <c r="G132" s="418" t="s">
        <v>8</v>
      </c>
      <c r="H132" s="6">
        <v>21.816067341172808</v>
      </c>
    </row>
    <row r="133" spans="1:8" x14ac:dyDescent="0.25">
      <c r="A133" s="37">
        <v>1973</v>
      </c>
      <c r="B133" s="6">
        <v>139.03324605433545</v>
      </c>
      <c r="C133" s="6">
        <v>11.915010307055898</v>
      </c>
      <c r="D133" s="6">
        <v>6.61045567585355</v>
      </c>
      <c r="E133" s="418" t="s">
        <v>8</v>
      </c>
      <c r="F133" s="6"/>
      <c r="G133" s="418" t="s">
        <v>8</v>
      </c>
      <c r="H133" s="6">
        <v>19.006701658300795</v>
      </c>
    </row>
    <row r="134" spans="1:8" x14ac:dyDescent="0.25">
      <c r="A134" s="37">
        <v>1974</v>
      </c>
      <c r="B134" s="6">
        <v>134.8837508741519</v>
      </c>
      <c r="C134" s="6">
        <v>15.637245167717172</v>
      </c>
      <c r="D134" s="6">
        <v>12.275082222277264</v>
      </c>
      <c r="E134" s="418" t="s">
        <v>8</v>
      </c>
      <c r="F134" s="6"/>
      <c r="G134" s="418" t="s">
        <v>8</v>
      </c>
      <c r="H134" s="6">
        <v>21.47476274827639</v>
      </c>
    </row>
    <row r="135" spans="1:8" x14ac:dyDescent="0.25">
      <c r="A135" s="37">
        <v>1975</v>
      </c>
      <c r="B135" s="6">
        <v>175.66632914474155</v>
      </c>
      <c r="C135" s="6">
        <v>14.561800139531243</v>
      </c>
      <c r="D135" s="6">
        <v>13.981386307759964</v>
      </c>
      <c r="E135" s="418" t="s">
        <v>8</v>
      </c>
      <c r="F135" s="6"/>
      <c r="G135" s="418" t="s">
        <v>8</v>
      </c>
      <c r="H135" s="6">
        <v>25.992562429661966</v>
      </c>
    </row>
    <row r="136" spans="1:8" x14ac:dyDescent="0.25">
      <c r="A136" s="37">
        <v>1976</v>
      </c>
      <c r="B136" s="6">
        <v>167.98287800737162</v>
      </c>
      <c r="C136" s="6">
        <v>14.341306773342041</v>
      </c>
      <c r="D136" s="6">
        <v>14.838797699508836</v>
      </c>
      <c r="E136" s="418" t="s">
        <v>8</v>
      </c>
      <c r="F136" s="6"/>
      <c r="G136" s="418" t="s">
        <v>8</v>
      </c>
      <c r="H136" s="6">
        <v>24.66967339035288</v>
      </c>
    </row>
    <row r="137" spans="1:8" x14ac:dyDescent="0.25">
      <c r="A137" s="37">
        <v>1977</v>
      </c>
      <c r="B137" s="6">
        <v>178.8248119786256</v>
      </c>
      <c r="C137" s="6">
        <v>15.107774750052773</v>
      </c>
      <c r="D137" s="6">
        <v>16.635164522488466</v>
      </c>
      <c r="E137" s="418" t="s">
        <v>8</v>
      </c>
      <c r="F137" s="6"/>
      <c r="G137" s="418" t="s">
        <v>8</v>
      </c>
      <c r="H137" s="6">
        <v>26.227602260059278</v>
      </c>
    </row>
    <row r="138" spans="1:8" x14ac:dyDescent="0.25">
      <c r="A138" s="37">
        <v>1978</v>
      </c>
      <c r="B138" s="6">
        <v>156.79982346237503</v>
      </c>
      <c r="C138" s="6">
        <v>14.020423016259402</v>
      </c>
      <c r="D138" s="6">
        <v>14.532494162241182</v>
      </c>
      <c r="E138" s="418" t="s">
        <v>8</v>
      </c>
      <c r="F138" s="6"/>
      <c r="G138" s="418" t="s">
        <v>8</v>
      </c>
      <c r="H138" s="6">
        <v>23.138455985170399</v>
      </c>
    </row>
    <row r="139" spans="1:8" x14ac:dyDescent="0.25">
      <c r="A139" s="37">
        <v>1979</v>
      </c>
      <c r="B139" s="6">
        <v>155.27508782014678</v>
      </c>
      <c r="C139" s="6">
        <v>15.361188397873622</v>
      </c>
      <c r="D139" s="418" t="s">
        <v>8</v>
      </c>
      <c r="E139" s="418" t="s">
        <v>8</v>
      </c>
      <c r="F139" s="6"/>
      <c r="G139" s="418" t="s">
        <v>8</v>
      </c>
      <c r="H139" s="6">
        <v>23.793046675819465</v>
      </c>
    </row>
    <row r="140" spans="1:8" x14ac:dyDescent="0.25">
      <c r="A140" s="37">
        <v>1980</v>
      </c>
      <c r="B140" s="6">
        <v>179.32248796218849</v>
      </c>
      <c r="C140" s="6">
        <v>18.238644207800583</v>
      </c>
      <c r="D140" s="418" t="s">
        <v>8</v>
      </c>
      <c r="E140" s="418" t="s">
        <v>8</v>
      </c>
      <c r="F140" s="6"/>
      <c r="G140" s="418" t="s">
        <v>8</v>
      </c>
      <c r="H140" s="6">
        <v>27.54802362135883</v>
      </c>
    </row>
    <row r="141" spans="1:8" x14ac:dyDescent="0.25">
      <c r="A141" s="37">
        <v>1981</v>
      </c>
      <c r="B141" s="6">
        <v>166.30545678460823</v>
      </c>
      <c r="C141" s="6">
        <v>16.97698871479092</v>
      </c>
      <c r="D141" s="418" t="s">
        <v>8</v>
      </c>
      <c r="E141" s="418" t="s">
        <v>8</v>
      </c>
      <c r="F141" s="6"/>
      <c r="G141" s="418" t="s">
        <v>8</v>
      </c>
      <c r="H141" s="6">
        <v>24.339720489750412</v>
      </c>
    </row>
    <row r="142" spans="1:8" x14ac:dyDescent="0.25">
      <c r="A142" s="447">
        <v>1982</v>
      </c>
      <c r="B142" s="46">
        <v>200.84348507941871</v>
      </c>
      <c r="C142" s="46">
        <v>13.586898891768941</v>
      </c>
      <c r="D142" s="418" t="s">
        <v>8</v>
      </c>
      <c r="E142" s="418" t="s">
        <v>8</v>
      </c>
      <c r="F142" s="46"/>
      <c r="G142" s="418" t="s">
        <v>8</v>
      </c>
      <c r="H142" s="46">
        <v>25.81861562097604</v>
      </c>
    </row>
    <row r="143" spans="1:8" x14ac:dyDescent="0.25">
      <c r="A143" s="674">
        <v>1983</v>
      </c>
      <c r="B143" s="46">
        <v>148.00607149824714</v>
      </c>
      <c r="C143" s="46">
        <v>13.72486820721816</v>
      </c>
      <c r="D143" s="437" t="s">
        <v>8</v>
      </c>
      <c r="E143" s="437" t="s">
        <v>8</v>
      </c>
      <c r="F143" s="46"/>
      <c r="G143" s="437" t="s">
        <v>8</v>
      </c>
      <c r="H143" s="46">
        <v>21.607329507496242</v>
      </c>
    </row>
    <row r="144" spans="1:8" x14ac:dyDescent="0.25">
      <c r="A144" s="37">
        <v>1984</v>
      </c>
      <c r="B144" s="6">
        <v>170.87919210917775</v>
      </c>
      <c r="C144" s="6">
        <v>15.587972352198701</v>
      </c>
      <c r="D144" s="418" t="s">
        <v>8</v>
      </c>
      <c r="E144" s="6">
        <v>3.5772526927397235</v>
      </c>
      <c r="F144" s="6"/>
      <c r="G144" s="437" t="s">
        <v>8</v>
      </c>
      <c r="H144" s="6">
        <v>25.111176797100416</v>
      </c>
    </row>
    <row r="145" spans="1:8" x14ac:dyDescent="0.25">
      <c r="A145" s="37">
        <v>1985</v>
      </c>
      <c r="B145" s="6">
        <v>188.18045405487067</v>
      </c>
      <c r="C145" s="6">
        <v>19.230716749504726</v>
      </c>
      <c r="D145" s="418" t="s">
        <v>8</v>
      </c>
      <c r="E145" s="6">
        <v>3.4344769990952746</v>
      </c>
      <c r="F145" s="6">
        <v>0.24742676167854313</v>
      </c>
      <c r="G145" s="437" t="s">
        <v>8</v>
      </c>
      <c r="H145" s="6">
        <v>27.959507856512783</v>
      </c>
    </row>
    <row r="146" spans="1:8" x14ac:dyDescent="0.25">
      <c r="A146" s="37">
        <v>1986</v>
      </c>
      <c r="B146" s="6">
        <v>152.62713702856723</v>
      </c>
      <c r="C146" s="6">
        <v>20.304790724350234</v>
      </c>
      <c r="D146" s="418" t="s">
        <v>8</v>
      </c>
      <c r="E146" s="6">
        <v>3.0750007783955304</v>
      </c>
      <c r="F146" s="6">
        <v>0.20971142369515991</v>
      </c>
      <c r="G146" s="437" t="s">
        <v>8</v>
      </c>
      <c r="H146" s="6">
        <v>23.736754643430363</v>
      </c>
    </row>
    <row r="147" spans="1:8" x14ac:dyDescent="0.25">
      <c r="A147" s="37">
        <v>1987</v>
      </c>
      <c r="B147" s="6">
        <v>138.93330683744125</v>
      </c>
      <c r="C147" s="6">
        <v>19.679613512996937</v>
      </c>
      <c r="D147" s="418" t="s">
        <v>8</v>
      </c>
      <c r="E147" s="6">
        <v>3.3118468568181294</v>
      </c>
      <c r="F147" s="6">
        <v>0.26899648748388244</v>
      </c>
      <c r="G147" s="437" t="s">
        <v>8</v>
      </c>
      <c r="H147" s="6">
        <v>22.357366654140215</v>
      </c>
    </row>
    <row r="148" spans="1:8" x14ac:dyDescent="0.25">
      <c r="A148" s="37">
        <v>1988</v>
      </c>
      <c r="B148" s="6">
        <v>148.94538997099104</v>
      </c>
      <c r="C148" s="6">
        <v>21.101293510335253</v>
      </c>
      <c r="D148" s="418" t="s">
        <v>8</v>
      </c>
      <c r="E148" s="6">
        <v>2.9719407228365387</v>
      </c>
      <c r="F148" s="6">
        <v>0.41521176904507923</v>
      </c>
      <c r="G148" s="437" t="s">
        <v>8</v>
      </c>
      <c r="H148" s="6">
        <v>24.169893813669763</v>
      </c>
    </row>
    <row r="149" spans="1:8" x14ac:dyDescent="0.25">
      <c r="A149" s="37">
        <v>1989</v>
      </c>
      <c r="B149" s="6">
        <v>181.78469982693318</v>
      </c>
      <c r="C149" s="6">
        <v>23.304869707960208</v>
      </c>
      <c r="D149" s="418" t="s">
        <v>8</v>
      </c>
      <c r="E149" s="6">
        <v>3.0797663236699089</v>
      </c>
      <c r="F149" s="6">
        <v>0.64571017211666415</v>
      </c>
      <c r="G149" s="437" t="s">
        <v>8</v>
      </c>
      <c r="H149" s="6">
        <v>29.181264876328203</v>
      </c>
    </row>
    <row r="150" spans="1:8" x14ac:dyDescent="0.25">
      <c r="A150" s="37">
        <v>1990</v>
      </c>
      <c r="B150" s="6">
        <v>170.26622057958886</v>
      </c>
      <c r="C150" s="6">
        <v>20.603507345078388</v>
      </c>
      <c r="D150" s="6">
        <v>15.905626073265045</v>
      </c>
      <c r="E150" s="418" t="s">
        <v>8</v>
      </c>
      <c r="F150" s="6">
        <v>1.1990872298286401</v>
      </c>
      <c r="G150" s="437" t="s">
        <v>8</v>
      </c>
      <c r="H150" s="6">
        <v>25.583572241628424</v>
      </c>
    </row>
    <row r="151" spans="1:8" x14ac:dyDescent="0.25">
      <c r="A151" s="37">
        <v>1991</v>
      </c>
      <c r="B151" s="6">
        <v>138.38256153927802</v>
      </c>
      <c r="C151" s="6">
        <v>20.354172486434038</v>
      </c>
      <c r="D151" s="6">
        <v>15.870277963230903</v>
      </c>
      <c r="E151" s="418" t="s">
        <v>8</v>
      </c>
      <c r="F151" s="6">
        <v>1.2271928869766022</v>
      </c>
      <c r="G151" s="437" t="s">
        <v>8</v>
      </c>
      <c r="H151" s="6">
        <v>22.687693829690012</v>
      </c>
    </row>
    <row r="152" spans="1:8" x14ac:dyDescent="0.25">
      <c r="A152" s="37">
        <v>1992</v>
      </c>
      <c r="B152" s="6">
        <v>160.61927985830761</v>
      </c>
      <c r="C152" s="6">
        <v>25.079029606597587</v>
      </c>
      <c r="D152" s="6">
        <v>17.886066162294853</v>
      </c>
      <c r="E152" s="418" t="s">
        <v>8</v>
      </c>
      <c r="F152" s="6">
        <v>0.98035471015876652</v>
      </c>
      <c r="G152" s="437" t="s">
        <v>8</v>
      </c>
      <c r="H152" s="6">
        <v>27.087907803626024</v>
      </c>
    </row>
    <row r="153" spans="1:8" x14ac:dyDescent="0.25">
      <c r="A153" s="37">
        <v>1993</v>
      </c>
      <c r="B153" s="6">
        <v>140.87517503911431</v>
      </c>
      <c r="C153" s="6">
        <v>28.525435573175578</v>
      </c>
      <c r="D153" s="6">
        <v>17.095249374375662</v>
      </c>
      <c r="E153" s="418" t="s">
        <v>8</v>
      </c>
      <c r="F153" s="6">
        <v>1.5053395153737026</v>
      </c>
      <c r="G153" s="437" t="s">
        <v>8</v>
      </c>
      <c r="H153" s="6">
        <v>25.840396089320137</v>
      </c>
    </row>
    <row r="154" spans="1:8" x14ac:dyDescent="0.25">
      <c r="A154" s="37">
        <v>1994</v>
      </c>
      <c r="B154" s="6">
        <v>203.54896285938918</v>
      </c>
      <c r="C154" s="6">
        <v>27.430090752901247</v>
      </c>
      <c r="D154" s="6">
        <v>24.763980232891427</v>
      </c>
      <c r="E154" s="6">
        <v>3.8683796621452164</v>
      </c>
      <c r="F154" s="6">
        <v>1.3985099435533543</v>
      </c>
      <c r="G154" s="6">
        <v>9.0375466140148547E-2</v>
      </c>
      <c r="H154" s="6">
        <v>32.831587705860834</v>
      </c>
    </row>
    <row r="155" spans="1:8" x14ac:dyDescent="0.25">
      <c r="A155" s="37">
        <v>1995</v>
      </c>
      <c r="B155" s="6">
        <v>179.0727564681697</v>
      </c>
      <c r="C155" s="6">
        <v>22.554631198617312</v>
      </c>
      <c r="D155" s="6">
        <v>19.878234001194947</v>
      </c>
      <c r="E155" s="6">
        <v>3.7940948654999933</v>
      </c>
      <c r="F155" s="6">
        <v>1.5426772289897042</v>
      </c>
      <c r="G155" s="6">
        <v>5.9906905890835555E-2</v>
      </c>
      <c r="H155" s="6">
        <v>27.753325071299237</v>
      </c>
    </row>
    <row r="156" spans="1:8" x14ac:dyDescent="0.25">
      <c r="A156" s="37">
        <v>1996</v>
      </c>
      <c r="B156" s="6">
        <v>224.7715178767348</v>
      </c>
      <c r="C156" s="6">
        <v>33.16234744666869</v>
      </c>
      <c r="D156" s="6">
        <v>26.519777267431948</v>
      </c>
      <c r="E156" s="6">
        <v>5.3712919583124945</v>
      </c>
      <c r="F156" s="6">
        <v>1.7075719882488767</v>
      </c>
      <c r="G156" s="6">
        <v>0.12988732589738899</v>
      </c>
      <c r="H156" s="6">
        <v>36.745837177820178</v>
      </c>
    </row>
    <row r="157" spans="1:8" x14ac:dyDescent="0.25">
      <c r="A157" s="37">
        <v>1997</v>
      </c>
      <c r="B157" s="6">
        <v>207.41810530472216</v>
      </c>
      <c r="C157" s="6">
        <v>30.876023870089497</v>
      </c>
      <c r="D157" s="6">
        <v>23.093850274609064</v>
      </c>
      <c r="E157" s="6">
        <v>5.8627399874539465</v>
      </c>
      <c r="F157" s="6">
        <v>1.0227428487078645</v>
      </c>
      <c r="G157" s="6">
        <v>0.14930212277030427</v>
      </c>
      <c r="H157" s="6">
        <v>33.394388843867375</v>
      </c>
    </row>
    <row r="158" spans="1:8" x14ac:dyDescent="0.25">
      <c r="A158" s="37">
        <v>1998</v>
      </c>
      <c r="B158" s="6">
        <v>257.95438192061823</v>
      </c>
      <c r="C158" s="6">
        <v>34.767834239657731</v>
      </c>
      <c r="D158" s="6">
        <v>26.747412430916253</v>
      </c>
      <c r="E158" s="6">
        <v>6.9138373481993698</v>
      </c>
      <c r="F158" s="6">
        <v>2.1691836519167813</v>
      </c>
      <c r="G158" s="6">
        <v>6.6228933291125752E-2</v>
      </c>
      <c r="H158" s="6">
        <v>39.660908201401924</v>
      </c>
    </row>
    <row r="159" spans="1:8" x14ac:dyDescent="0.25">
      <c r="A159" s="37">
        <v>1999</v>
      </c>
      <c r="B159" s="6">
        <v>273.08325608707224</v>
      </c>
      <c r="C159" s="6">
        <v>43.391459961363324</v>
      </c>
      <c r="D159" s="6">
        <v>30.683381003984753</v>
      </c>
      <c r="E159" s="6">
        <v>10.80929021334055</v>
      </c>
      <c r="F159" s="6">
        <v>2.0896102633880842</v>
      </c>
      <c r="G159" s="6">
        <v>7.756316083094851E-2</v>
      </c>
      <c r="H159" s="6">
        <v>45.008891948643274</v>
      </c>
    </row>
    <row r="160" spans="1:8" x14ac:dyDescent="0.25">
      <c r="A160" s="37">
        <v>2000</v>
      </c>
      <c r="B160" s="6">
        <v>267.16169076126118</v>
      </c>
      <c r="C160" s="6">
        <v>45.619939057044931</v>
      </c>
      <c r="D160" s="6">
        <v>29.438019131848261</v>
      </c>
      <c r="E160" s="6">
        <v>11.730323043585548</v>
      </c>
      <c r="F160" s="6">
        <v>2.2696534234995775</v>
      </c>
      <c r="G160" s="6">
        <v>9.4695095924718808E-2</v>
      </c>
      <c r="H160" s="6">
        <v>44.909692800650753</v>
      </c>
    </row>
    <row r="161" spans="1:8" x14ac:dyDescent="0.25">
      <c r="A161" s="37">
        <v>2001</v>
      </c>
      <c r="B161" s="6">
        <v>366.14394906570726</v>
      </c>
      <c r="C161" s="6">
        <v>49.304076978765217</v>
      </c>
      <c r="D161" s="6">
        <v>33.797877839227155</v>
      </c>
      <c r="E161" s="6">
        <v>19.38634401111301</v>
      </c>
      <c r="F161" s="6">
        <v>3.4142944565194453</v>
      </c>
      <c r="G161" s="6">
        <v>0.11104332822054036</v>
      </c>
      <c r="H161" s="6">
        <v>55.537438084860852</v>
      </c>
    </row>
    <row r="162" spans="1:8" x14ac:dyDescent="0.25">
      <c r="A162" s="37">
        <v>2002</v>
      </c>
      <c r="B162" s="6">
        <v>388.39352572996518</v>
      </c>
      <c r="C162" s="6">
        <v>62.403618730737954</v>
      </c>
      <c r="D162" s="6">
        <v>36.953996512710773</v>
      </c>
      <c r="E162" s="6">
        <v>20.17827206090962</v>
      </c>
      <c r="F162" s="6">
        <v>1.1617695872671734</v>
      </c>
      <c r="G162" s="6">
        <v>0.30615076614702097</v>
      </c>
      <c r="H162" s="6">
        <v>62.254116520225438</v>
      </c>
    </row>
    <row r="163" spans="1:8" x14ac:dyDescent="0.25">
      <c r="A163" s="37">
        <v>2003</v>
      </c>
      <c r="B163" s="6">
        <v>355.21572058473419</v>
      </c>
      <c r="C163" s="6">
        <v>52.501247643194098</v>
      </c>
      <c r="D163" s="6">
        <v>31.727635905322586</v>
      </c>
      <c r="E163" s="6">
        <v>19.343583588063861</v>
      </c>
      <c r="F163" s="6">
        <v>3.8034029135188017</v>
      </c>
      <c r="G163" s="6">
        <v>0.19110163228245033</v>
      </c>
      <c r="H163" s="6">
        <v>54.77906807412144</v>
      </c>
    </row>
    <row r="164" spans="1:8" x14ac:dyDescent="0.25">
      <c r="A164" s="37">
        <v>2004</v>
      </c>
      <c r="B164" s="6">
        <v>478.72973491447658</v>
      </c>
      <c r="C164" s="6">
        <v>68.520300617494797</v>
      </c>
      <c r="D164" s="6">
        <v>44.700913650533259</v>
      </c>
      <c r="E164" s="6">
        <v>27.964624135197298</v>
      </c>
      <c r="F164" s="6">
        <v>4.9445313112393716</v>
      </c>
      <c r="G164" s="6">
        <v>0.2102082171786597</v>
      </c>
      <c r="H164" s="6">
        <v>73.401198584688203</v>
      </c>
    </row>
    <row r="165" spans="1:8" x14ac:dyDescent="0.25">
      <c r="A165" s="37">
        <v>2005</v>
      </c>
      <c r="B165" s="6">
        <v>451.46654825187136</v>
      </c>
      <c r="C165" s="6">
        <v>69.175112975945453</v>
      </c>
      <c r="D165" s="6">
        <v>43.500332357661037</v>
      </c>
      <c r="E165" s="6">
        <v>24.879208014439861</v>
      </c>
      <c r="F165" s="6">
        <v>4.439682194969043</v>
      </c>
      <c r="G165" s="6">
        <v>0.12007542552990219</v>
      </c>
      <c r="H165" s="6">
        <v>70.59991648110605</v>
      </c>
    </row>
    <row r="166" spans="1:8" x14ac:dyDescent="0.25">
      <c r="A166" s="37">
        <v>2006</v>
      </c>
      <c r="B166" s="6">
        <v>463.81861269454942</v>
      </c>
      <c r="C166" s="6">
        <v>70.989337121435383</v>
      </c>
      <c r="D166" s="6">
        <v>34.689305275408437</v>
      </c>
      <c r="E166" s="6">
        <v>20.763775436751605</v>
      </c>
      <c r="F166" s="6">
        <v>3.8493230115052439</v>
      </c>
      <c r="G166" s="6">
        <v>0.44750230839689387</v>
      </c>
      <c r="H166" s="6">
        <v>69.322875247599271</v>
      </c>
    </row>
    <row r="167" spans="1:8" x14ac:dyDescent="0.25">
      <c r="A167" s="37">
        <v>2007</v>
      </c>
      <c r="B167" s="6">
        <v>283.57752255479767</v>
      </c>
      <c r="C167" s="6">
        <v>47.289657011800948</v>
      </c>
      <c r="D167" s="6">
        <v>27.587636741434711</v>
      </c>
      <c r="E167" s="6">
        <v>20.193385873388646</v>
      </c>
      <c r="F167" s="6">
        <v>3.807541675237669</v>
      </c>
      <c r="G167" s="6">
        <v>8.8942521496445909E-2</v>
      </c>
      <c r="H167" s="6">
        <v>45.778778700846104</v>
      </c>
    </row>
    <row r="168" spans="1:8" x14ac:dyDescent="0.25">
      <c r="A168" s="37">
        <v>2008</v>
      </c>
      <c r="B168" s="6">
        <v>358.51878739329612</v>
      </c>
      <c r="C168" s="6">
        <v>61.175283663501659</v>
      </c>
      <c r="D168" s="6">
        <v>36.889231426509212</v>
      </c>
      <c r="E168" s="6">
        <v>19.311629894681946</v>
      </c>
      <c r="F168" s="6">
        <v>8.7708809145153008</v>
      </c>
      <c r="G168" s="6">
        <v>0.11928287137727979</v>
      </c>
      <c r="H168" s="6">
        <v>57.969917049115146</v>
      </c>
    </row>
    <row r="169" spans="1:8" x14ac:dyDescent="0.25">
      <c r="A169" s="37">
        <v>2009</v>
      </c>
      <c r="B169" s="6">
        <v>320.91440758492951</v>
      </c>
      <c r="C169" s="6">
        <v>61.505562765295913</v>
      </c>
      <c r="D169" s="6">
        <v>34.205846603468487</v>
      </c>
      <c r="E169" s="6">
        <v>14.913327328539806</v>
      </c>
      <c r="F169" s="6">
        <v>5.9767682013027654</v>
      </c>
      <c r="G169" s="6">
        <v>0.18935517122790532</v>
      </c>
      <c r="H169" s="6">
        <v>53.936362199707396</v>
      </c>
    </row>
    <row r="170" spans="1:8" x14ac:dyDescent="0.25">
      <c r="A170" s="37">
        <v>2010</v>
      </c>
      <c r="B170" s="6">
        <v>335.03279056063099</v>
      </c>
      <c r="C170" s="6">
        <v>52.452049759529771</v>
      </c>
      <c r="D170" s="6">
        <v>29.063391433792642</v>
      </c>
      <c r="E170" s="6">
        <v>18.902461899482677</v>
      </c>
      <c r="F170" s="6">
        <v>8.6880339618869549</v>
      </c>
      <c r="G170" s="6">
        <v>0.18030680103730501</v>
      </c>
      <c r="H170" s="6">
        <v>51.948047261583319</v>
      </c>
    </row>
    <row r="171" spans="1:8" x14ac:dyDescent="0.25">
      <c r="A171" s="37">
        <v>2011</v>
      </c>
      <c r="B171" s="6">
        <v>324.13168333484117</v>
      </c>
      <c r="C171" s="6">
        <v>51.170046458132042</v>
      </c>
      <c r="D171" s="6">
        <v>28.153195513974499</v>
      </c>
      <c r="E171" s="6">
        <v>18.664554823732473</v>
      </c>
      <c r="F171" s="6">
        <v>9.1310768365289938</v>
      </c>
      <c r="G171" s="6">
        <v>8.852289589375481E-2</v>
      </c>
      <c r="H171" s="6">
        <v>50.005673449566139</v>
      </c>
    </row>
    <row r="172" spans="1:8" x14ac:dyDescent="0.25">
      <c r="A172" s="37">
        <v>2012</v>
      </c>
      <c r="B172" s="6">
        <v>356.81880393814242</v>
      </c>
      <c r="C172" s="6">
        <v>49.370508010387695</v>
      </c>
      <c r="D172" s="6">
        <v>36.359212103585463</v>
      </c>
      <c r="E172" s="6">
        <v>18.465727401736903</v>
      </c>
      <c r="F172" s="6">
        <v>8.6244679958395842</v>
      </c>
      <c r="G172" s="6">
        <v>0.17342308556088062</v>
      </c>
      <c r="H172" s="6">
        <v>53.929187939148484</v>
      </c>
    </row>
    <row r="173" spans="1:8" x14ac:dyDescent="0.25">
      <c r="A173" s="39">
        <v>2013</v>
      </c>
      <c r="B173" s="45">
        <v>339.28367766510041</v>
      </c>
      <c r="C173" s="45">
        <v>52.254804358866338</v>
      </c>
      <c r="D173" s="45">
        <v>41.409318197380472</v>
      </c>
      <c r="E173" s="45">
        <v>17.243752319378348</v>
      </c>
      <c r="F173" s="45">
        <v>10.077224965185467</v>
      </c>
      <c r="G173" s="45">
        <v>0.19245594095451732</v>
      </c>
      <c r="H173" s="45">
        <v>53.614290819785552</v>
      </c>
    </row>
  </sheetData>
  <mergeCells count="1">
    <mergeCell ref="A1:H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2"/>
  <sheetViews>
    <sheetView view="pageBreakPreview" zoomScale="60" zoomScaleNormal="91" workbookViewId="0">
      <selection activeCell="B45" sqref="B45:I45"/>
    </sheetView>
  </sheetViews>
  <sheetFormatPr defaultRowHeight="15" x14ac:dyDescent="0.25"/>
  <cols>
    <col min="1" max="1" width="1" style="53" customWidth="1"/>
    <col min="2" max="2" width="7.85546875" style="53" customWidth="1"/>
    <col min="3" max="3" width="10.7109375" style="53" customWidth="1"/>
    <col min="4" max="4" width="11.28515625" style="53" customWidth="1"/>
    <col min="5" max="5" width="8.85546875" style="53" customWidth="1"/>
    <col min="6" max="6" width="9.28515625" style="53" customWidth="1"/>
    <col min="7" max="7" width="9.5703125" style="53" customWidth="1"/>
    <col min="8" max="8" width="12.5703125" style="53" customWidth="1"/>
    <col min="9" max="9" width="10.85546875" style="53" customWidth="1"/>
    <col min="10" max="16384" width="9.140625" style="53"/>
  </cols>
  <sheetData>
    <row r="1" spans="2:9" ht="29.25" customHeight="1" x14ac:dyDescent="0.25">
      <c r="B1" s="718" t="s">
        <v>609</v>
      </c>
      <c r="C1" s="718"/>
      <c r="D1" s="718"/>
      <c r="E1" s="718"/>
      <c r="F1" s="718"/>
      <c r="G1" s="718"/>
      <c r="H1" s="718"/>
    </row>
    <row r="2" spans="2:9" ht="50.25" customHeight="1" x14ac:dyDescent="0.25">
      <c r="B2" s="51" t="s">
        <v>6</v>
      </c>
      <c r="C2" s="531" t="s">
        <v>701</v>
      </c>
      <c r="D2" s="532" t="s">
        <v>512</v>
      </c>
      <c r="E2" s="532" t="s">
        <v>632</v>
      </c>
      <c r="F2" s="532" t="s">
        <v>574</v>
      </c>
      <c r="G2" s="442" t="s">
        <v>573</v>
      </c>
      <c r="H2" s="442" t="s">
        <v>659</v>
      </c>
      <c r="I2" s="499" t="s">
        <v>1059</v>
      </c>
    </row>
    <row r="3" spans="2:9" x14ac:dyDescent="0.25">
      <c r="B3" s="76">
        <v>1854</v>
      </c>
      <c r="C3" s="114" t="s">
        <v>8</v>
      </c>
      <c r="D3" s="114" t="s">
        <v>8</v>
      </c>
      <c r="E3" s="114">
        <v>6.3199499999999995</v>
      </c>
      <c r="F3" s="56">
        <v>6.3136000000000001</v>
      </c>
      <c r="G3" s="11">
        <v>99.899524521554767</v>
      </c>
      <c r="I3" s="114" t="s">
        <v>8</v>
      </c>
    </row>
    <row r="4" spans="2:9" x14ac:dyDescent="0.25">
      <c r="B4" s="76">
        <v>1855</v>
      </c>
      <c r="C4" s="114" t="s">
        <v>8</v>
      </c>
      <c r="D4" s="114" t="s">
        <v>8</v>
      </c>
      <c r="E4" s="114">
        <v>112.91735</v>
      </c>
      <c r="F4" s="56">
        <v>112.80454545454546</v>
      </c>
      <c r="G4" s="11">
        <v>99.900099900099903</v>
      </c>
      <c r="H4" s="56">
        <f>(E4-E3)/E3*100</f>
        <v>1686.6810655147588</v>
      </c>
      <c r="I4" s="114" t="s">
        <v>8</v>
      </c>
    </row>
    <row r="5" spans="2:9" x14ac:dyDescent="0.25">
      <c r="B5" s="76">
        <v>1856</v>
      </c>
      <c r="C5" s="114" t="s">
        <v>8</v>
      </c>
      <c r="D5" s="114" t="s">
        <v>8</v>
      </c>
      <c r="E5" s="114">
        <v>20.538699999999999</v>
      </c>
      <c r="F5" s="56">
        <v>20.518181818181819</v>
      </c>
      <c r="G5" s="11">
        <v>99.900099900099917</v>
      </c>
      <c r="H5" s="56">
        <f>(E5-E4)/E4*100</f>
        <v>-81.810855461981703</v>
      </c>
      <c r="I5" s="114" t="s">
        <v>8</v>
      </c>
    </row>
    <row r="6" spans="2:9" x14ac:dyDescent="0.25">
      <c r="B6" s="76">
        <v>1857</v>
      </c>
      <c r="C6" s="114" t="s">
        <v>8</v>
      </c>
      <c r="D6" s="114" t="s">
        <v>8</v>
      </c>
      <c r="E6" s="114">
        <v>30.5487</v>
      </c>
      <c r="F6" s="56">
        <v>30.518181818181819</v>
      </c>
      <c r="G6" s="11">
        <v>99.900099900099903</v>
      </c>
      <c r="H6" s="56">
        <f t="shared" ref="H6:H66" si="0">(E6-E5)/E5*100</f>
        <v>48.737261852015962</v>
      </c>
      <c r="I6" s="114" t="s">
        <v>8</v>
      </c>
    </row>
    <row r="7" spans="2:9" x14ac:dyDescent="0.25">
      <c r="B7" s="76">
        <v>1858</v>
      </c>
      <c r="C7" s="114" t="s">
        <v>8</v>
      </c>
      <c r="D7" s="114" t="s">
        <v>8</v>
      </c>
      <c r="E7" s="114">
        <v>32.864649999999997</v>
      </c>
      <c r="F7" s="56">
        <v>32.831818181818178</v>
      </c>
      <c r="G7" s="11">
        <v>99.900099900099889</v>
      </c>
      <c r="H7" s="56">
        <f t="shared" si="0"/>
        <v>7.5811736669645429</v>
      </c>
      <c r="I7" s="114" t="s">
        <v>8</v>
      </c>
    </row>
    <row r="8" spans="2:9" x14ac:dyDescent="0.25">
      <c r="B8" s="76">
        <v>1859</v>
      </c>
      <c r="C8" s="114" t="s">
        <v>8</v>
      </c>
      <c r="D8" s="114" t="s">
        <v>8</v>
      </c>
      <c r="E8" s="114">
        <v>11.274900000000001</v>
      </c>
      <c r="F8" s="56">
        <v>11.263636363636364</v>
      </c>
      <c r="G8" s="11">
        <v>99.900099900099889</v>
      </c>
      <c r="H8" s="56">
        <f t="shared" si="0"/>
        <v>-65.692925377267059</v>
      </c>
      <c r="I8" s="114" t="s">
        <v>8</v>
      </c>
    </row>
    <row r="9" spans="2:9" x14ac:dyDescent="0.25">
      <c r="B9" s="76">
        <v>1860</v>
      </c>
      <c r="C9" s="114" t="s">
        <v>8</v>
      </c>
      <c r="D9" s="114" t="s">
        <v>8</v>
      </c>
      <c r="E9" s="114">
        <v>4.3270499999999998</v>
      </c>
      <c r="F9" s="56">
        <v>4.3227272727272723</v>
      </c>
      <c r="G9" s="11">
        <v>99.900099900099889</v>
      </c>
      <c r="H9" s="56">
        <f t="shared" si="0"/>
        <v>-61.622276029055691</v>
      </c>
      <c r="I9" s="114" t="s">
        <v>8</v>
      </c>
    </row>
    <row r="10" spans="2:9" x14ac:dyDescent="0.25">
      <c r="B10" s="76">
        <v>1861</v>
      </c>
      <c r="C10" s="114" t="s">
        <v>8</v>
      </c>
      <c r="D10" s="114" t="s">
        <v>8</v>
      </c>
      <c r="E10" s="114">
        <v>31.799949999999995</v>
      </c>
      <c r="F10" s="56">
        <v>31.768181818181816</v>
      </c>
      <c r="G10" s="11">
        <v>99.900099900099903</v>
      </c>
      <c r="H10" s="56">
        <f t="shared" si="0"/>
        <v>634.91062039957933</v>
      </c>
      <c r="I10" s="114" t="s">
        <v>8</v>
      </c>
    </row>
    <row r="11" spans="2:9" x14ac:dyDescent="0.25">
      <c r="B11" s="76">
        <v>1862</v>
      </c>
      <c r="C11" s="114" t="s">
        <v>8</v>
      </c>
      <c r="D11" s="114" t="s">
        <v>8</v>
      </c>
      <c r="E11" s="114">
        <v>36.327199999999998</v>
      </c>
      <c r="F11" s="56">
        <v>36.290909090909089</v>
      </c>
      <c r="G11" s="11">
        <v>99.900099900099903</v>
      </c>
      <c r="H11" s="56">
        <f t="shared" si="0"/>
        <v>14.236657604807565</v>
      </c>
      <c r="I11" s="114" t="s">
        <v>8</v>
      </c>
    </row>
    <row r="12" spans="2:9" x14ac:dyDescent="0.25">
      <c r="B12" s="76">
        <v>1863</v>
      </c>
      <c r="C12" s="114" t="s">
        <v>8</v>
      </c>
      <c r="D12" s="114" t="s">
        <v>8</v>
      </c>
      <c r="E12" s="114">
        <v>32.582549999999998</v>
      </c>
      <c r="F12" s="56">
        <v>32.549999999999997</v>
      </c>
      <c r="G12" s="11">
        <v>99.900099900099903</v>
      </c>
      <c r="H12" s="56">
        <f t="shared" si="0"/>
        <v>-10.308116232464931</v>
      </c>
      <c r="I12" s="114" t="s">
        <v>8</v>
      </c>
    </row>
    <row r="13" spans="2:9" x14ac:dyDescent="0.25">
      <c r="B13" s="76">
        <v>1864</v>
      </c>
      <c r="C13" s="114" t="s">
        <v>8</v>
      </c>
      <c r="D13" s="114" t="s">
        <v>8</v>
      </c>
      <c r="E13" s="114">
        <v>143.85735</v>
      </c>
      <c r="F13" s="56">
        <v>143.71363636363637</v>
      </c>
      <c r="G13" s="11">
        <v>99.900099900099903</v>
      </c>
      <c r="H13" s="56">
        <f t="shared" si="0"/>
        <v>341.51654796816092</v>
      </c>
      <c r="I13" s="114" t="s">
        <v>8</v>
      </c>
    </row>
    <row r="14" spans="2:9" x14ac:dyDescent="0.25">
      <c r="B14" s="76">
        <v>1865</v>
      </c>
      <c r="C14" s="114" t="s">
        <v>8</v>
      </c>
      <c r="D14" s="114" t="s">
        <v>8</v>
      </c>
      <c r="E14" s="114">
        <v>232.41399999999999</v>
      </c>
      <c r="F14" s="56">
        <v>232.18181818181819</v>
      </c>
      <c r="G14" s="11">
        <v>99.900099900099903</v>
      </c>
      <c r="H14" s="56">
        <f t="shared" si="0"/>
        <v>61.558655153872913</v>
      </c>
      <c r="I14" s="114" t="s">
        <v>8</v>
      </c>
    </row>
    <row r="15" spans="2:9" x14ac:dyDescent="0.25">
      <c r="B15" s="76">
        <v>1866</v>
      </c>
      <c r="C15" s="114" t="s">
        <v>8</v>
      </c>
      <c r="D15" s="114" t="s">
        <v>8</v>
      </c>
      <c r="E15" s="114">
        <v>84.070349999999991</v>
      </c>
      <c r="F15" s="56">
        <v>83.986363636363635</v>
      </c>
      <c r="G15" s="11">
        <v>99.900099900099917</v>
      </c>
      <c r="H15" s="56">
        <f t="shared" si="0"/>
        <v>-63.827329678935008</v>
      </c>
      <c r="I15" s="114" t="s">
        <v>8</v>
      </c>
    </row>
    <row r="16" spans="2:9" x14ac:dyDescent="0.25">
      <c r="B16" s="76">
        <v>1867</v>
      </c>
      <c r="C16" s="114" t="s">
        <v>8</v>
      </c>
      <c r="D16" s="114" t="s">
        <v>8</v>
      </c>
      <c r="E16" s="114">
        <v>111.21565</v>
      </c>
      <c r="F16" s="56">
        <v>111.10454545454546</v>
      </c>
      <c r="G16" s="11">
        <v>99.900099900099903</v>
      </c>
      <c r="H16" s="56">
        <f t="shared" si="0"/>
        <v>32.288791470476816</v>
      </c>
      <c r="I16" s="114" t="s">
        <v>8</v>
      </c>
    </row>
    <row r="17" spans="2:9" x14ac:dyDescent="0.25">
      <c r="B17" s="76">
        <v>1868</v>
      </c>
      <c r="C17" s="114" t="s">
        <v>8</v>
      </c>
      <c r="D17" s="114" t="s">
        <v>8</v>
      </c>
      <c r="E17" s="114">
        <v>51.255749999999999</v>
      </c>
      <c r="F17" s="56">
        <v>51.20454545454546</v>
      </c>
      <c r="G17" s="11">
        <v>99.900099900099917</v>
      </c>
      <c r="H17" s="56">
        <f t="shared" si="0"/>
        <v>-53.913185779159676</v>
      </c>
      <c r="I17" s="114" t="s">
        <v>8</v>
      </c>
    </row>
    <row r="18" spans="2:9" x14ac:dyDescent="0.25">
      <c r="B18" s="76">
        <v>1869</v>
      </c>
      <c r="C18" s="114" t="s">
        <v>8</v>
      </c>
      <c r="D18" s="114" t="s">
        <v>8</v>
      </c>
      <c r="E18" s="114">
        <v>118.43195</v>
      </c>
      <c r="F18" s="56">
        <v>118.31363636363636</v>
      </c>
      <c r="G18" s="11">
        <v>99.900099900099903</v>
      </c>
      <c r="H18" s="56">
        <f t="shared" si="0"/>
        <v>131.06080781180646</v>
      </c>
      <c r="I18" s="114" t="s">
        <v>8</v>
      </c>
    </row>
    <row r="19" spans="2:9" x14ac:dyDescent="0.25">
      <c r="B19" s="76">
        <v>1870</v>
      </c>
      <c r="C19" s="114" t="s">
        <v>8</v>
      </c>
      <c r="D19" s="114" t="s">
        <v>8</v>
      </c>
      <c r="E19" s="114">
        <v>164.46884999999997</v>
      </c>
      <c r="F19" s="56">
        <v>164.30454545454543</v>
      </c>
      <c r="G19" s="11">
        <v>99.900099900099903</v>
      </c>
      <c r="H19" s="56">
        <f t="shared" si="0"/>
        <v>38.872027354105015</v>
      </c>
      <c r="I19" s="114" t="s">
        <v>8</v>
      </c>
    </row>
    <row r="20" spans="2:9" x14ac:dyDescent="0.25">
      <c r="B20" s="76">
        <v>1871</v>
      </c>
      <c r="C20" s="114" t="s">
        <v>8</v>
      </c>
      <c r="D20" s="114" t="s">
        <v>8</v>
      </c>
      <c r="E20" s="114">
        <v>141.94635</v>
      </c>
      <c r="F20" s="56">
        <v>141.80454545454546</v>
      </c>
      <c r="G20" s="11">
        <v>99.900099900099903</v>
      </c>
      <c r="H20" s="56">
        <f t="shared" si="0"/>
        <v>-13.694082496472726</v>
      </c>
      <c r="I20" s="114" t="s">
        <v>8</v>
      </c>
    </row>
    <row r="21" spans="2:9" x14ac:dyDescent="0.25">
      <c r="B21" s="76">
        <v>1872</v>
      </c>
      <c r="C21" s="114" t="s">
        <v>8</v>
      </c>
      <c r="D21" s="114" t="s">
        <v>8</v>
      </c>
      <c r="E21" s="114">
        <v>114.1322</v>
      </c>
      <c r="F21" s="56">
        <v>114.01818181818182</v>
      </c>
      <c r="G21" s="11">
        <v>99.900099900099903</v>
      </c>
      <c r="H21" s="56">
        <f t="shared" si="0"/>
        <v>-19.594832836490689</v>
      </c>
      <c r="I21" s="114" t="s">
        <v>8</v>
      </c>
    </row>
    <row r="22" spans="2:9" x14ac:dyDescent="0.25">
      <c r="B22" s="76">
        <v>1873</v>
      </c>
      <c r="C22" s="114" t="s">
        <v>8</v>
      </c>
      <c r="D22" s="114" t="s">
        <v>8</v>
      </c>
      <c r="E22" s="114">
        <v>168.99610000000001</v>
      </c>
      <c r="F22" s="56">
        <v>168.82727272727274</v>
      </c>
      <c r="G22" s="11">
        <v>99.900099900099903</v>
      </c>
      <c r="H22" s="56">
        <f t="shared" si="0"/>
        <v>48.070483176526885</v>
      </c>
      <c r="I22" s="114" t="s">
        <v>8</v>
      </c>
    </row>
    <row r="23" spans="2:9" x14ac:dyDescent="0.25">
      <c r="B23" s="76">
        <v>1874</v>
      </c>
      <c r="C23" s="114" t="s">
        <v>8</v>
      </c>
      <c r="D23" s="114" t="s">
        <v>8</v>
      </c>
      <c r="E23" s="114">
        <v>182.33214999999998</v>
      </c>
      <c r="F23" s="56">
        <v>182.15</v>
      </c>
      <c r="G23" s="11">
        <v>99.900099900099917</v>
      </c>
      <c r="H23" s="56">
        <f t="shared" si="0"/>
        <v>7.8913359539066112</v>
      </c>
      <c r="I23" s="114" t="s">
        <v>8</v>
      </c>
    </row>
    <row r="24" spans="2:9" x14ac:dyDescent="0.25">
      <c r="B24" s="76">
        <v>1875</v>
      </c>
      <c r="C24" s="114" t="s">
        <v>8</v>
      </c>
      <c r="D24" s="114" t="s">
        <v>8</v>
      </c>
      <c r="E24" s="114">
        <v>114.85564999999998</v>
      </c>
      <c r="F24" s="56">
        <v>114.74090909090908</v>
      </c>
      <c r="G24" s="11">
        <v>99.900099900099917</v>
      </c>
      <c r="H24" s="56">
        <f t="shared" si="0"/>
        <v>-37.007461382976068</v>
      </c>
      <c r="I24" s="114" t="s">
        <v>8</v>
      </c>
    </row>
    <row r="25" spans="2:9" x14ac:dyDescent="0.25">
      <c r="B25" s="76">
        <v>1876</v>
      </c>
      <c r="C25" s="114" t="s">
        <v>8</v>
      </c>
      <c r="D25" s="114" t="s">
        <v>8</v>
      </c>
      <c r="E25" s="114">
        <v>225.00205</v>
      </c>
      <c r="F25" s="56">
        <v>224.77727272727273</v>
      </c>
      <c r="G25" s="11">
        <v>99.900099900099903</v>
      </c>
      <c r="H25" s="56">
        <f t="shared" si="0"/>
        <v>95.899853424711822</v>
      </c>
      <c r="I25" s="114" t="s">
        <v>8</v>
      </c>
    </row>
    <row r="26" spans="2:9" x14ac:dyDescent="0.25">
      <c r="B26" s="76">
        <v>1877</v>
      </c>
      <c r="C26" s="114" t="s">
        <v>8</v>
      </c>
      <c r="D26" s="114" t="s">
        <v>8</v>
      </c>
      <c r="E26" s="114">
        <v>90.6815</v>
      </c>
      <c r="F26" s="56">
        <v>90.590909090909093</v>
      </c>
      <c r="G26" s="11">
        <v>99.900099900099903</v>
      </c>
      <c r="H26" s="56">
        <f t="shared" si="0"/>
        <v>-59.697478311864273</v>
      </c>
      <c r="I26" s="114" t="s">
        <v>8</v>
      </c>
    </row>
    <row r="27" spans="2:9" x14ac:dyDescent="0.25">
      <c r="B27" s="76">
        <v>1878</v>
      </c>
      <c r="C27" s="114" t="s">
        <v>8</v>
      </c>
      <c r="D27" s="114" t="s">
        <v>8</v>
      </c>
      <c r="E27" s="114">
        <v>104.0676</v>
      </c>
      <c r="F27" s="56">
        <v>103.96363636363637</v>
      </c>
      <c r="G27" s="11">
        <v>99.900099900099903</v>
      </c>
      <c r="H27" s="56">
        <f t="shared" si="0"/>
        <v>14.76166583040642</v>
      </c>
      <c r="I27" s="114" t="s">
        <v>8</v>
      </c>
    </row>
    <row r="28" spans="2:9" x14ac:dyDescent="0.25">
      <c r="B28" s="76">
        <v>1879</v>
      </c>
      <c r="C28" s="114" t="s">
        <v>8</v>
      </c>
      <c r="D28" s="114" t="s">
        <v>8</v>
      </c>
      <c r="E28" s="114">
        <v>77.754949999999994</v>
      </c>
      <c r="F28" s="56">
        <v>77.677272727272722</v>
      </c>
      <c r="G28" s="11">
        <v>99.900099900099903</v>
      </c>
      <c r="H28" s="56">
        <f t="shared" si="0"/>
        <v>-25.284190276320395</v>
      </c>
      <c r="I28" s="114" t="s">
        <v>8</v>
      </c>
    </row>
    <row r="29" spans="2:9" x14ac:dyDescent="0.25">
      <c r="B29" s="76">
        <v>1880</v>
      </c>
      <c r="C29" s="114" t="s">
        <v>8</v>
      </c>
      <c r="D29" s="114" t="s">
        <v>8</v>
      </c>
      <c r="E29" s="114">
        <v>109.8916</v>
      </c>
      <c r="F29" s="56">
        <v>109.78181818181818</v>
      </c>
      <c r="G29" s="11">
        <v>99.900099900099903</v>
      </c>
      <c r="H29" s="56">
        <f t="shared" si="0"/>
        <v>41.330680554742827</v>
      </c>
      <c r="I29" s="114" t="s">
        <v>8</v>
      </c>
    </row>
    <row r="30" spans="2:9" x14ac:dyDescent="0.25">
      <c r="B30" s="76">
        <v>1881</v>
      </c>
      <c r="C30" s="114" t="s">
        <v>8</v>
      </c>
      <c r="D30" s="114" t="s">
        <v>8</v>
      </c>
      <c r="E30" s="114">
        <v>96.85584999999999</v>
      </c>
      <c r="F30" s="56">
        <v>96.759090909090901</v>
      </c>
      <c r="G30" s="11">
        <v>99.900099900099903</v>
      </c>
      <c r="H30" s="56">
        <f t="shared" si="0"/>
        <v>-11.862371646240485</v>
      </c>
      <c r="I30" s="114" t="s">
        <v>8</v>
      </c>
    </row>
    <row r="31" spans="2:9" x14ac:dyDescent="0.25">
      <c r="B31" s="76">
        <v>1882</v>
      </c>
      <c r="C31" s="114" t="s">
        <v>8</v>
      </c>
      <c r="D31" s="114" t="s">
        <v>8</v>
      </c>
      <c r="E31" s="114">
        <v>110.46489999999999</v>
      </c>
      <c r="F31" s="56">
        <v>110.35454545454544</v>
      </c>
      <c r="G31" s="11">
        <v>99.900099900099903</v>
      </c>
      <c r="H31" s="56">
        <f t="shared" si="0"/>
        <v>14.050829144548313</v>
      </c>
      <c r="I31" s="114" t="s">
        <v>8</v>
      </c>
    </row>
    <row r="32" spans="2:9" x14ac:dyDescent="0.25">
      <c r="B32" s="76">
        <v>1883</v>
      </c>
      <c r="C32" s="114" t="s">
        <v>8</v>
      </c>
      <c r="D32" s="114" t="s">
        <v>8</v>
      </c>
      <c r="E32" s="114">
        <v>314.19569999999999</v>
      </c>
      <c r="F32" s="56">
        <v>313.88181818181818</v>
      </c>
      <c r="G32" s="11">
        <v>99.900099900099903</v>
      </c>
      <c r="H32" s="56">
        <f t="shared" si="0"/>
        <v>184.43034846362966</v>
      </c>
      <c r="I32" s="114" t="s">
        <v>8</v>
      </c>
    </row>
    <row r="33" spans="2:9" x14ac:dyDescent="0.25">
      <c r="B33" s="76">
        <v>1884</v>
      </c>
      <c r="C33" s="114" t="s">
        <v>8</v>
      </c>
      <c r="D33" s="114" t="s">
        <v>8</v>
      </c>
      <c r="E33" s="114">
        <v>239.99430000000001</v>
      </c>
      <c r="F33" s="56">
        <v>239.75454545454545</v>
      </c>
      <c r="G33" s="11">
        <v>99.900099900099889</v>
      </c>
      <c r="H33" s="56">
        <f t="shared" si="0"/>
        <v>-23.616300286732116</v>
      </c>
      <c r="I33" s="114" t="s">
        <v>8</v>
      </c>
    </row>
    <row r="34" spans="2:9" x14ac:dyDescent="0.25">
      <c r="B34" s="76">
        <v>1885</v>
      </c>
      <c r="C34" s="114" t="s">
        <v>8</v>
      </c>
      <c r="D34" s="114" t="s">
        <v>8</v>
      </c>
      <c r="E34" s="114">
        <v>276.03485000000001</v>
      </c>
      <c r="F34" s="56">
        <v>275.7590909090909</v>
      </c>
      <c r="G34" s="11">
        <v>99.900099900099889</v>
      </c>
      <c r="H34" s="56">
        <f t="shared" si="0"/>
        <v>15.017252493080042</v>
      </c>
      <c r="I34" s="114" t="s">
        <v>8</v>
      </c>
    </row>
    <row r="35" spans="2:9" x14ac:dyDescent="0.25">
      <c r="B35" s="76">
        <v>1886</v>
      </c>
      <c r="C35" s="114" t="s">
        <v>8</v>
      </c>
      <c r="D35" s="114" t="s">
        <v>8</v>
      </c>
      <c r="E35" s="114">
        <v>662.3981</v>
      </c>
      <c r="F35" s="56">
        <v>661.73636363636365</v>
      </c>
      <c r="G35" s="11">
        <v>99.900099900099903</v>
      </c>
      <c r="H35" s="56">
        <f t="shared" si="0"/>
        <v>139.96901115927932</v>
      </c>
      <c r="I35" s="114" t="s">
        <v>8</v>
      </c>
    </row>
    <row r="36" spans="2:9" x14ac:dyDescent="0.25">
      <c r="B36" s="76">
        <v>1887</v>
      </c>
      <c r="C36" s="114" t="s">
        <v>8</v>
      </c>
      <c r="D36" s="114" t="s">
        <v>8</v>
      </c>
      <c r="E36" s="114">
        <v>741.85929999999996</v>
      </c>
      <c r="F36" s="56">
        <v>741.11818181818182</v>
      </c>
      <c r="G36" s="11">
        <v>99.900099900099903</v>
      </c>
      <c r="H36" s="56">
        <f t="shared" si="0"/>
        <v>11.99598851506367</v>
      </c>
      <c r="I36" s="114" t="s">
        <v>8</v>
      </c>
    </row>
    <row r="37" spans="2:9" x14ac:dyDescent="0.25">
      <c r="B37" s="76">
        <v>1888</v>
      </c>
      <c r="C37" s="114" t="s">
        <v>8</v>
      </c>
      <c r="D37" s="114" t="s">
        <v>8</v>
      </c>
      <c r="E37" s="114">
        <v>1043.4287499999998</v>
      </c>
      <c r="F37" s="56">
        <v>1042.3863636363635</v>
      </c>
      <c r="G37" s="11">
        <v>99.900099900099903</v>
      </c>
      <c r="H37" s="56">
        <f t="shared" si="0"/>
        <v>40.650491272401638</v>
      </c>
      <c r="I37" s="114" t="s">
        <v>8</v>
      </c>
    </row>
    <row r="38" spans="2:9" x14ac:dyDescent="0.25">
      <c r="B38" s="76">
        <v>1889</v>
      </c>
      <c r="C38" s="114" t="s">
        <v>8</v>
      </c>
      <c r="D38" s="114" t="s">
        <v>8</v>
      </c>
      <c r="E38" s="114">
        <v>1417.9802</v>
      </c>
      <c r="F38" s="56">
        <v>1416.5636363636363</v>
      </c>
      <c r="G38" s="11">
        <v>99.900099900099903</v>
      </c>
      <c r="H38" s="56">
        <f t="shared" si="0"/>
        <v>35.896217159053769</v>
      </c>
      <c r="I38" s="114" t="s">
        <v>8</v>
      </c>
    </row>
    <row r="39" spans="2:9" x14ac:dyDescent="0.25">
      <c r="B39" s="76">
        <v>1890</v>
      </c>
      <c r="C39" s="114" t="s">
        <v>8</v>
      </c>
      <c r="D39" s="114" t="s">
        <v>8</v>
      </c>
      <c r="E39" s="114">
        <v>1433.76415</v>
      </c>
      <c r="F39" s="56">
        <v>1432.3318181818181</v>
      </c>
      <c r="G39" s="11">
        <v>99.900099900099889</v>
      </c>
      <c r="H39" s="56">
        <f t="shared" si="0"/>
        <v>1.1131290831846596</v>
      </c>
      <c r="I39" s="114" t="s">
        <v>8</v>
      </c>
    </row>
    <row r="40" spans="2:9" x14ac:dyDescent="0.25">
      <c r="B40" s="76">
        <v>1891</v>
      </c>
      <c r="C40" s="114" t="s">
        <v>8</v>
      </c>
      <c r="D40" s="114" t="s">
        <v>8</v>
      </c>
      <c r="E40" s="114">
        <v>1760.46325</v>
      </c>
      <c r="F40" s="56">
        <v>1758.7045454545455</v>
      </c>
      <c r="G40" s="11">
        <v>99.900099900099903</v>
      </c>
      <c r="H40" s="56">
        <f t="shared" si="0"/>
        <v>22.786111648837089</v>
      </c>
      <c r="I40" s="114" t="s">
        <v>8</v>
      </c>
    </row>
    <row r="41" spans="2:9" x14ac:dyDescent="0.25">
      <c r="B41" s="76">
        <v>1892</v>
      </c>
      <c r="C41" s="114" t="s">
        <v>8</v>
      </c>
      <c r="D41" s="114" t="s">
        <v>8</v>
      </c>
      <c r="E41" s="114">
        <v>2113.7752999999998</v>
      </c>
      <c r="F41" s="56">
        <v>2111.6636363636362</v>
      </c>
      <c r="G41" s="11">
        <v>99.900099900099903</v>
      </c>
      <c r="H41" s="56">
        <f t="shared" si="0"/>
        <v>20.069265859426476</v>
      </c>
      <c r="I41" s="114" t="s">
        <v>8</v>
      </c>
    </row>
    <row r="42" spans="2:9" x14ac:dyDescent="0.25">
      <c r="B42" s="76">
        <v>1893</v>
      </c>
      <c r="C42" s="114" t="s">
        <v>8</v>
      </c>
      <c r="D42" s="114" t="s">
        <v>8</v>
      </c>
      <c r="E42" s="114">
        <v>2544.9014499999998</v>
      </c>
      <c r="F42" s="56">
        <v>2542.3590909090908</v>
      </c>
      <c r="G42" s="11">
        <v>99.900099900099903</v>
      </c>
      <c r="H42" s="56">
        <f t="shared" si="0"/>
        <v>20.396025537813792</v>
      </c>
      <c r="I42" s="114" t="s">
        <v>8</v>
      </c>
    </row>
    <row r="43" spans="2:9" x14ac:dyDescent="0.25">
      <c r="B43" s="76">
        <v>1894</v>
      </c>
      <c r="C43" s="114" t="s">
        <v>8</v>
      </c>
      <c r="D43" s="114" t="s">
        <v>8</v>
      </c>
      <c r="E43" s="114">
        <v>1813.2341499999998</v>
      </c>
      <c r="F43" s="56">
        <v>1811.4227272727271</v>
      </c>
      <c r="G43" s="11">
        <v>99.900099900099903</v>
      </c>
      <c r="H43" s="56">
        <f t="shared" si="0"/>
        <v>-28.750319585066848</v>
      </c>
      <c r="I43" s="114" t="s">
        <v>8</v>
      </c>
    </row>
    <row r="44" spans="2:9" x14ac:dyDescent="0.25">
      <c r="B44" s="76">
        <v>1895</v>
      </c>
      <c r="C44" s="114" t="s">
        <v>8</v>
      </c>
      <c r="D44" s="114" t="s">
        <v>8</v>
      </c>
      <c r="E44" s="114">
        <v>2788.2263499999999</v>
      </c>
      <c r="F44" s="56">
        <v>2785.4409090909094</v>
      </c>
      <c r="G44" s="11">
        <v>99.900099900099917</v>
      </c>
      <c r="H44" s="56">
        <f t="shared" si="0"/>
        <v>53.77089329582725</v>
      </c>
      <c r="I44" s="114" t="s">
        <v>8</v>
      </c>
    </row>
    <row r="45" spans="2:9" x14ac:dyDescent="0.25">
      <c r="B45" s="76">
        <v>1896</v>
      </c>
      <c r="C45" s="114" t="s">
        <v>8</v>
      </c>
      <c r="D45" s="114" t="s">
        <v>8</v>
      </c>
      <c r="E45" s="114">
        <v>3201.7258000000002</v>
      </c>
      <c r="F45" s="56">
        <v>3198.5272727272727</v>
      </c>
      <c r="G45" s="56">
        <v>99.900099900099889</v>
      </c>
      <c r="H45" s="56">
        <f t="shared" si="0"/>
        <v>14.830196623025252</v>
      </c>
      <c r="I45" s="114" t="s">
        <v>8</v>
      </c>
    </row>
    <row r="46" spans="2:9" x14ac:dyDescent="0.25">
      <c r="B46" s="76">
        <v>1897</v>
      </c>
      <c r="C46" s="114" t="s">
        <v>8</v>
      </c>
      <c r="D46" s="114" t="s">
        <v>8</v>
      </c>
      <c r="E46" s="114">
        <v>3248.1039500000002</v>
      </c>
      <c r="F46" s="56">
        <v>3244.8590909090908</v>
      </c>
      <c r="G46" s="11">
        <v>99.900099900099889</v>
      </c>
      <c r="H46" s="56">
        <f>(E46-E45)/E45*100</f>
        <v>1.4485359739425532</v>
      </c>
      <c r="I46" s="114" t="s">
        <v>8</v>
      </c>
    </row>
    <row r="47" spans="2:9" x14ac:dyDescent="0.25">
      <c r="B47" s="76">
        <v>1898</v>
      </c>
      <c r="C47" s="114" t="s">
        <v>8</v>
      </c>
      <c r="D47" s="114" t="s">
        <v>8</v>
      </c>
      <c r="E47" s="114">
        <v>3265.0390499999999</v>
      </c>
      <c r="F47" s="56">
        <v>3261.7772727272727</v>
      </c>
      <c r="G47" s="11">
        <v>99.900099900099903</v>
      </c>
      <c r="H47" s="56">
        <f t="shared" si="0"/>
        <v>0.52138417552799354</v>
      </c>
      <c r="I47" s="114" t="s">
        <v>8</v>
      </c>
    </row>
    <row r="48" spans="2:9" x14ac:dyDescent="0.25">
      <c r="B48" s="76">
        <v>1899</v>
      </c>
      <c r="C48" s="114" t="s">
        <v>8</v>
      </c>
      <c r="D48" s="114" t="s">
        <v>8</v>
      </c>
      <c r="E48" s="114">
        <v>3387.4522499999998</v>
      </c>
      <c r="F48" s="56">
        <v>3384.068181818182</v>
      </c>
      <c r="G48" s="11">
        <v>99.900099900099917</v>
      </c>
      <c r="H48" s="56">
        <f t="shared" si="0"/>
        <v>3.7492109014745161</v>
      </c>
      <c r="I48" s="114" t="s">
        <v>8</v>
      </c>
    </row>
    <row r="49" spans="2:11" x14ac:dyDescent="0.25">
      <c r="B49" s="76">
        <v>1900</v>
      </c>
      <c r="C49" s="114" t="s">
        <v>8</v>
      </c>
      <c r="D49" s="114" t="s">
        <v>8</v>
      </c>
      <c r="E49" s="114">
        <v>3741.556</v>
      </c>
      <c r="F49" s="56">
        <v>3739.181818181818</v>
      </c>
      <c r="G49" s="11">
        <v>99.93654560246641</v>
      </c>
      <c r="H49" s="56">
        <f t="shared" si="0"/>
        <v>10.453394582905199</v>
      </c>
      <c r="I49" s="114" t="s">
        <v>8</v>
      </c>
    </row>
    <row r="50" spans="2:11" x14ac:dyDescent="0.25">
      <c r="B50" s="76">
        <v>1901</v>
      </c>
      <c r="C50" s="114" t="s">
        <v>8</v>
      </c>
      <c r="D50" s="114" t="s">
        <v>8</v>
      </c>
      <c r="E50" s="70">
        <v>3778</v>
      </c>
      <c r="F50" s="77" t="s">
        <v>8</v>
      </c>
      <c r="G50" s="71" t="s">
        <v>8</v>
      </c>
      <c r="H50" s="56">
        <f>(E50-E49)/E49*100</f>
        <v>0.97403326316644634</v>
      </c>
      <c r="I50" s="114" t="s">
        <v>8</v>
      </c>
    </row>
    <row r="51" spans="2:11" x14ac:dyDescent="0.25">
      <c r="B51" s="76">
        <v>1902</v>
      </c>
      <c r="C51" s="114" t="s">
        <v>8</v>
      </c>
      <c r="D51" s="114" t="s">
        <v>8</v>
      </c>
      <c r="E51" s="70">
        <v>3891</v>
      </c>
      <c r="F51" s="56">
        <v>3348.8818181818183</v>
      </c>
      <c r="G51" s="448">
        <f>F51/E51*100</f>
        <v>86.067381603233571</v>
      </c>
      <c r="H51" s="56">
        <f t="shared" si="0"/>
        <v>2.9910005293806248</v>
      </c>
      <c r="I51" s="114" t="s">
        <v>8</v>
      </c>
      <c r="K51" s="11"/>
    </row>
    <row r="52" spans="2:11" x14ac:dyDescent="0.25">
      <c r="B52" s="76">
        <v>1903</v>
      </c>
      <c r="C52" s="114" t="s">
        <v>8</v>
      </c>
      <c r="D52" s="114" t="s">
        <v>8</v>
      </c>
      <c r="E52" s="70">
        <v>4846</v>
      </c>
      <c r="F52" s="56">
        <v>4502.8954545454544</v>
      </c>
      <c r="G52" s="448">
        <f t="shared" ref="G52:G81" si="1">F52/E52*100</f>
        <v>92.919840168086139</v>
      </c>
      <c r="H52" s="56">
        <f t="shared" si="0"/>
        <v>24.543819069647903</v>
      </c>
      <c r="I52" s="114" t="s">
        <v>8</v>
      </c>
      <c r="K52" s="11"/>
    </row>
    <row r="53" spans="2:11" x14ac:dyDescent="0.25">
      <c r="B53" s="76">
        <v>1904</v>
      </c>
      <c r="C53" s="114" t="s">
        <v>8</v>
      </c>
      <c r="D53" s="114" t="s">
        <v>8</v>
      </c>
      <c r="E53" s="70">
        <v>3233</v>
      </c>
      <c r="F53" s="56">
        <v>2603.0272727272732</v>
      </c>
      <c r="G53" s="448">
        <f t="shared" si="1"/>
        <v>80.514298568737189</v>
      </c>
      <c r="H53" s="56">
        <f t="shared" si="0"/>
        <v>-33.285183656624021</v>
      </c>
      <c r="I53" s="114" t="s">
        <v>8</v>
      </c>
      <c r="K53" s="11"/>
    </row>
    <row r="54" spans="2:11" x14ac:dyDescent="0.25">
      <c r="B54" s="76">
        <v>1905</v>
      </c>
      <c r="C54" s="114" t="s">
        <v>8</v>
      </c>
      <c r="D54" s="114" t="s">
        <v>8</v>
      </c>
      <c r="E54" s="70">
        <v>3550</v>
      </c>
      <c r="F54" s="56">
        <v>2946.5590909090911</v>
      </c>
      <c r="G54" s="448">
        <f t="shared" si="1"/>
        <v>83.001664532650452</v>
      </c>
      <c r="H54" s="56">
        <f t="shared" si="0"/>
        <v>9.8051345499536033</v>
      </c>
      <c r="I54" s="114" t="s">
        <v>8</v>
      </c>
      <c r="K54" s="11"/>
    </row>
    <row r="55" spans="2:11" x14ac:dyDescent="0.25">
      <c r="B55" s="76">
        <v>1906</v>
      </c>
      <c r="C55" s="114" t="s">
        <v>8</v>
      </c>
      <c r="D55" s="114" t="s">
        <v>8</v>
      </c>
      <c r="E55" s="70">
        <v>4237</v>
      </c>
      <c r="F55" s="56">
        <v>3931.4681818181816</v>
      </c>
      <c r="G55" s="448">
        <f t="shared" si="1"/>
        <v>92.788958740103411</v>
      </c>
      <c r="H55" s="56">
        <f t="shared" si="0"/>
        <v>19.352112676056336</v>
      </c>
      <c r="I55" s="114" t="s">
        <v>8</v>
      </c>
      <c r="K55" s="11"/>
    </row>
    <row r="56" spans="2:11" x14ac:dyDescent="0.25">
      <c r="B56" s="76">
        <v>1907</v>
      </c>
      <c r="C56" s="114" t="s">
        <v>8</v>
      </c>
      <c r="D56" s="114" t="s">
        <v>8</v>
      </c>
      <c r="E56" s="70">
        <v>3250</v>
      </c>
      <c r="F56" s="56">
        <v>2848.2727272727275</v>
      </c>
      <c r="G56" s="448">
        <f t="shared" si="1"/>
        <v>87.639160839160851</v>
      </c>
      <c r="H56" s="56">
        <f t="shared" si="0"/>
        <v>-23.29478404531508</v>
      </c>
      <c r="I56" s="114" t="s">
        <v>8</v>
      </c>
      <c r="K56" s="11"/>
    </row>
    <row r="57" spans="2:11" x14ac:dyDescent="0.25">
      <c r="B57" s="76">
        <v>1908</v>
      </c>
      <c r="C57" s="114" t="s">
        <v>8</v>
      </c>
      <c r="D57" s="114" t="s">
        <v>8</v>
      </c>
      <c r="E57" s="70">
        <v>4441</v>
      </c>
      <c r="F57" s="56">
        <v>3594.6909090909089</v>
      </c>
      <c r="G57" s="448">
        <f t="shared" si="1"/>
        <v>80.943276493828165</v>
      </c>
      <c r="H57" s="56">
        <f t="shared" si="0"/>
        <v>36.646153846153844</v>
      </c>
      <c r="I57" s="114" t="s">
        <v>8</v>
      </c>
      <c r="K57" s="11"/>
    </row>
    <row r="58" spans="2:11" x14ac:dyDescent="0.25">
      <c r="B58" s="76">
        <v>1909</v>
      </c>
      <c r="C58" s="114" t="s">
        <v>8</v>
      </c>
      <c r="D58" s="114" t="s">
        <v>8</v>
      </c>
      <c r="E58" s="70">
        <v>3300</v>
      </c>
      <c r="F58" s="56">
        <v>3024.6636363636367</v>
      </c>
      <c r="G58" s="448">
        <f t="shared" si="1"/>
        <v>91.656473829201119</v>
      </c>
      <c r="H58" s="56">
        <f t="shared" si="0"/>
        <v>-25.69241161900473</v>
      </c>
      <c r="I58" s="114" t="s">
        <v>8</v>
      </c>
      <c r="K58" s="11"/>
    </row>
    <row r="59" spans="2:11" x14ac:dyDescent="0.25">
      <c r="B59" s="76">
        <v>1910</v>
      </c>
      <c r="C59" s="114" t="s">
        <v>8</v>
      </c>
      <c r="D59" s="114" t="s">
        <v>8</v>
      </c>
      <c r="E59" s="70">
        <v>4419</v>
      </c>
      <c r="F59" s="56">
        <v>3943.772727272727</v>
      </c>
      <c r="G59" s="448">
        <f t="shared" si="1"/>
        <v>89.245818675553906</v>
      </c>
      <c r="H59" s="56">
        <f t="shared" si="0"/>
        <v>33.909090909090914</v>
      </c>
      <c r="I59" s="114" t="s">
        <v>8</v>
      </c>
      <c r="K59" s="11"/>
    </row>
    <row r="60" spans="2:11" x14ac:dyDescent="0.25">
      <c r="B60" s="76">
        <v>1911</v>
      </c>
      <c r="C60" s="114" t="s">
        <v>8</v>
      </c>
      <c r="D60" s="114" t="s">
        <v>8</v>
      </c>
      <c r="E60" s="70">
        <v>4303</v>
      </c>
      <c r="F60" s="56">
        <v>3618.1272727272731</v>
      </c>
      <c r="G60" s="448">
        <f t="shared" si="1"/>
        <v>84.083831576278712</v>
      </c>
      <c r="H60" s="56">
        <f t="shared" si="0"/>
        <v>-2.6250282869427473</v>
      </c>
      <c r="I60" s="114" t="s">
        <v>8</v>
      </c>
      <c r="K60" s="11"/>
    </row>
    <row r="61" spans="2:11" x14ac:dyDescent="0.25">
      <c r="B61" s="76">
        <v>1912</v>
      </c>
      <c r="C61" s="114" t="s">
        <v>8</v>
      </c>
      <c r="D61" s="114" t="s">
        <v>8</v>
      </c>
      <c r="E61" s="70">
        <v>4980</v>
      </c>
      <c r="F61" s="56">
        <v>4379.3636363636369</v>
      </c>
      <c r="G61" s="448">
        <f t="shared" si="1"/>
        <v>87.93902884264331</v>
      </c>
      <c r="H61" s="56">
        <f t="shared" si="0"/>
        <v>15.733209388798514</v>
      </c>
      <c r="I61" s="114" t="s">
        <v>8</v>
      </c>
      <c r="K61" s="11"/>
    </row>
    <row r="62" spans="2:11" x14ac:dyDescent="0.25">
      <c r="B62" s="76">
        <v>1913</v>
      </c>
      <c r="C62" s="114" t="s">
        <v>8</v>
      </c>
      <c r="D62" s="114" t="s">
        <v>8</v>
      </c>
      <c r="E62" s="70">
        <v>3548</v>
      </c>
      <c r="F62" s="56">
        <v>3053.2818181818179</v>
      </c>
      <c r="G62" s="448">
        <f t="shared" si="1"/>
        <v>86.056421031054626</v>
      </c>
      <c r="H62" s="56">
        <f t="shared" si="0"/>
        <v>-28.755020080321287</v>
      </c>
      <c r="I62" s="114" t="s">
        <v>8</v>
      </c>
      <c r="K62" s="11"/>
    </row>
    <row r="63" spans="2:11" x14ac:dyDescent="0.25">
      <c r="B63" s="76">
        <v>1914</v>
      </c>
      <c r="C63" s="114" t="s">
        <v>8</v>
      </c>
      <c r="D63" s="114" t="s">
        <v>8</v>
      </c>
      <c r="E63" s="70">
        <v>3167</v>
      </c>
      <c r="F63" s="56">
        <v>2836.4909090909091</v>
      </c>
      <c r="G63" s="448">
        <f t="shared" si="1"/>
        <v>89.56396934293997</v>
      </c>
      <c r="H63" s="56">
        <f t="shared" si="0"/>
        <v>-10.738444193912063</v>
      </c>
      <c r="I63" s="114" t="s">
        <v>8</v>
      </c>
      <c r="K63" s="11"/>
    </row>
    <row r="64" spans="2:11" x14ac:dyDescent="0.25">
      <c r="B64" s="76">
        <v>1915</v>
      </c>
      <c r="C64" s="114" t="s">
        <v>8</v>
      </c>
      <c r="D64" s="114" t="s">
        <v>8</v>
      </c>
      <c r="E64" s="70">
        <v>2859</v>
      </c>
      <c r="F64" s="56">
        <v>2915.9136363636362</v>
      </c>
      <c r="G64" s="448" t="s">
        <v>660</v>
      </c>
      <c r="H64" s="56">
        <f t="shared" si="0"/>
        <v>-9.725292074518471</v>
      </c>
      <c r="I64" s="114" t="s">
        <v>8</v>
      </c>
      <c r="K64" s="11"/>
    </row>
    <row r="65" spans="2:14" x14ac:dyDescent="0.25">
      <c r="B65" s="76">
        <v>1916</v>
      </c>
      <c r="C65" s="114" t="s">
        <v>8</v>
      </c>
      <c r="D65" s="114" t="s">
        <v>8</v>
      </c>
      <c r="E65" s="70">
        <v>3274</v>
      </c>
      <c r="F65" s="56">
        <v>3238.4863636363634</v>
      </c>
      <c r="G65" s="448">
        <f t="shared" si="1"/>
        <v>98.91528294552117</v>
      </c>
      <c r="H65" s="56">
        <f t="shared" si="0"/>
        <v>14.515564882826162</v>
      </c>
      <c r="I65" s="114" t="s">
        <v>8</v>
      </c>
      <c r="K65" s="11"/>
    </row>
    <row r="66" spans="2:14" x14ac:dyDescent="0.25">
      <c r="B66" s="76">
        <v>1917</v>
      </c>
      <c r="C66" s="114" t="s">
        <v>8</v>
      </c>
      <c r="D66" s="114" t="s">
        <v>8</v>
      </c>
      <c r="E66" s="70">
        <v>2719</v>
      </c>
      <c r="F66" s="56">
        <v>2288.3863636363635</v>
      </c>
      <c r="G66" s="448">
        <f t="shared" si="1"/>
        <v>84.162793807883901</v>
      </c>
      <c r="H66" s="56">
        <f t="shared" si="0"/>
        <v>-16.95174098961515</v>
      </c>
      <c r="I66" s="114" t="s">
        <v>8</v>
      </c>
      <c r="K66" s="11"/>
    </row>
    <row r="67" spans="2:14" x14ac:dyDescent="0.25">
      <c r="B67" s="76">
        <v>1918</v>
      </c>
      <c r="C67" s="114" t="s">
        <v>8</v>
      </c>
      <c r="D67" s="114" t="s">
        <v>8</v>
      </c>
      <c r="E67" s="70">
        <v>1653</v>
      </c>
      <c r="F67" s="56">
        <v>1315.9909090909089</v>
      </c>
      <c r="G67" s="448">
        <f t="shared" si="1"/>
        <v>79.612275202111846</v>
      </c>
      <c r="H67" s="56">
        <f t="shared" ref="H67:H128" si="2">(E67-E66)/E66*100</f>
        <v>-39.205590290547995</v>
      </c>
      <c r="I67" s="114" t="s">
        <v>8</v>
      </c>
      <c r="K67" s="11"/>
    </row>
    <row r="68" spans="2:14" x14ac:dyDescent="0.25">
      <c r="B68" s="76">
        <v>1919</v>
      </c>
      <c r="C68" s="114" t="s">
        <v>8</v>
      </c>
      <c r="D68" s="114" t="s">
        <v>8</v>
      </c>
      <c r="E68" s="70">
        <v>3164</v>
      </c>
      <c r="F68" s="56">
        <v>800.13181818181818</v>
      </c>
      <c r="G68" s="448">
        <f t="shared" si="1"/>
        <v>25.288616251005632</v>
      </c>
      <c r="H68" s="56">
        <f t="shared" si="2"/>
        <v>91.409558378705384</v>
      </c>
      <c r="I68" s="114" t="s">
        <v>8</v>
      </c>
      <c r="K68" s="11"/>
    </row>
    <row r="69" spans="2:14" x14ac:dyDescent="0.25">
      <c r="B69" s="76">
        <v>1920</v>
      </c>
      <c r="C69" s="114" t="s">
        <v>8</v>
      </c>
      <c r="D69" s="114" t="s">
        <v>8</v>
      </c>
      <c r="E69" s="70">
        <v>3642</v>
      </c>
      <c r="F69" s="56">
        <v>2038.7227272727273</v>
      </c>
      <c r="G69" s="448">
        <f t="shared" si="1"/>
        <v>55.978108931156711</v>
      </c>
      <c r="H69" s="56">
        <f t="shared" si="2"/>
        <v>15.107458912768648</v>
      </c>
      <c r="I69" s="114" t="s">
        <v>8</v>
      </c>
      <c r="K69" s="11"/>
    </row>
    <row r="70" spans="2:14" x14ac:dyDescent="0.25">
      <c r="B70" s="76">
        <v>1921</v>
      </c>
      <c r="C70" s="114" t="s">
        <v>8</v>
      </c>
      <c r="D70" s="114" t="s">
        <v>8</v>
      </c>
      <c r="E70" s="70">
        <v>5039</v>
      </c>
      <c r="F70" s="56">
        <v>4106.8499999999995</v>
      </c>
      <c r="G70" s="448">
        <f t="shared" si="1"/>
        <v>81.501289938479843</v>
      </c>
      <c r="H70" s="56">
        <f t="shared" si="2"/>
        <v>38.358045030203186</v>
      </c>
      <c r="I70" s="114" t="s">
        <v>8</v>
      </c>
      <c r="K70" s="11"/>
    </row>
    <row r="71" spans="2:14" x14ac:dyDescent="0.25">
      <c r="B71" s="76">
        <v>1922</v>
      </c>
      <c r="C71" s="114" t="s">
        <v>8</v>
      </c>
      <c r="D71" s="114" t="s">
        <v>8</v>
      </c>
      <c r="E71" s="70">
        <v>2750</v>
      </c>
      <c r="F71" s="56">
        <v>2463.6</v>
      </c>
      <c r="G71" s="448">
        <f t="shared" si="1"/>
        <v>89.585454545454553</v>
      </c>
      <c r="H71" s="56">
        <f t="shared" si="2"/>
        <v>-45.425679698352852</v>
      </c>
      <c r="I71" s="114" t="s">
        <v>8</v>
      </c>
      <c r="K71" s="11"/>
    </row>
    <row r="72" spans="2:14" x14ac:dyDescent="0.25">
      <c r="B72" s="76">
        <v>1923</v>
      </c>
      <c r="C72" s="114" t="s">
        <v>8</v>
      </c>
      <c r="D72" s="114" t="s">
        <v>8</v>
      </c>
      <c r="E72" s="70">
        <v>3211</v>
      </c>
      <c r="F72" s="56">
        <v>2422.4590909090912</v>
      </c>
      <c r="G72" s="448">
        <f t="shared" si="1"/>
        <v>75.442512952634416</v>
      </c>
      <c r="H72" s="56">
        <f t="shared" si="2"/>
        <v>16.763636363636365</v>
      </c>
      <c r="I72" s="114" t="s">
        <v>8</v>
      </c>
      <c r="K72" s="11"/>
    </row>
    <row r="73" spans="2:14" x14ac:dyDescent="0.25">
      <c r="B73" s="76">
        <v>1924</v>
      </c>
      <c r="C73" s="114" t="s">
        <v>8</v>
      </c>
      <c r="D73" s="114" t="s">
        <v>8</v>
      </c>
      <c r="E73" s="70">
        <v>4506</v>
      </c>
      <c r="F73" s="56">
        <v>3211.409090909091</v>
      </c>
      <c r="G73" s="448">
        <f t="shared" si="1"/>
        <v>71.269620304240817</v>
      </c>
      <c r="H73" s="56">
        <f t="shared" si="2"/>
        <v>40.330115228900652</v>
      </c>
      <c r="I73" s="114" t="s">
        <v>8</v>
      </c>
      <c r="K73" s="11"/>
    </row>
    <row r="74" spans="2:14" x14ac:dyDescent="0.25">
      <c r="B74" s="76">
        <v>1925</v>
      </c>
      <c r="C74" s="114" t="s">
        <v>8</v>
      </c>
      <c r="D74" s="114" t="s">
        <v>8</v>
      </c>
      <c r="E74" s="70">
        <v>4007</v>
      </c>
      <c r="F74" s="56">
        <v>3745.3727272727269</v>
      </c>
      <c r="G74" s="448">
        <f t="shared" si="1"/>
        <v>93.470744379154652</v>
      </c>
      <c r="H74" s="56">
        <f t="shared" si="2"/>
        <v>-11.074123391034178</v>
      </c>
      <c r="I74" s="114" t="s">
        <v>8</v>
      </c>
      <c r="K74" s="11"/>
    </row>
    <row r="75" spans="2:14" x14ac:dyDescent="0.25">
      <c r="B75" s="76">
        <v>1926</v>
      </c>
      <c r="C75" s="114" t="s">
        <v>8</v>
      </c>
      <c r="D75" s="114" t="s">
        <v>8</v>
      </c>
      <c r="E75" s="70">
        <v>7831</v>
      </c>
      <c r="F75" s="56">
        <v>4674.8363636363638</v>
      </c>
      <c r="G75" s="448">
        <f t="shared" si="1"/>
        <v>59.696544038262857</v>
      </c>
      <c r="H75" s="56">
        <f t="shared" si="2"/>
        <v>95.432992263538807</v>
      </c>
      <c r="I75" s="114" t="s">
        <v>8</v>
      </c>
      <c r="K75" s="11"/>
    </row>
    <row r="76" spans="2:14" x14ac:dyDescent="0.25">
      <c r="B76" s="76">
        <v>1927</v>
      </c>
      <c r="C76" s="114" t="s">
        <v>8</v>
      </c>
      <c r="D76" s="114" t="s">
        <v>8</v>
      </c>
      <c r="E76" s="70">
        <v>14010</v>
      </c>
      <c r="F76" s="56">
        <v>7985.2090909090912</v>
      </c>
      <c r="G76" s="448">
        <f t="shared" si="1"/>
        <v>56.996496009343979</v>
      </c>
      <c r="H76" s="56">
        <f t="shared" si="2"/>
        <v>78.904354488571059</v>
      </c>
      <c r="I76" s="114" t="s">
        <v>8</v>
      </c>
      <c r="K76" s="11"/>
    </row>
    <row r="77" spans="2:14" x14ac:dyDescent="0.25">
      <c r="B77" s="76">
        <v>1928</v>
      </c>
      <c r="C77" s="114" t="s">
        <v>8</v>
      </c>
      <c r="D77" s="114" t="s">
        <v>8</v>
      </c>
      <c r="E77" s="70">
        <v>17151</v>
      </c>
      <c r="F77" s="56">
        <v>19202.290909090909</v>
      </c>
      <c r="G77" s="448" t="s">
        <v>599</v>
      </c>
      <c r="H77" s="56">
        <f>(E77-E76)/E76*100</f>
        <v>22.419700214132764</v>
      </c>
      <c r="I77" s="114" t="s">
        <v>8</v>
      </c>
      <c r="K77" s="11"/>
    </row>
    <row r="78" spans="2:14" x14ac:dyDescent="0.25">
      <c r="B78" s="76">
        <v>1929</v>
      </c>
      <c r="C78" s="114" t="s">
        <v>8</v>
      </c>
      <c r="D78" s="114" t="s">
        <v>8</v>
      </c>
      <c r="E78" s="70">
        <v>7914</v>
      </c>
      <c r="F78" s="56">
        <v>7905.6590909090901</v>
      </c>
      <c r="G78" s="448">
        <f t="shared" si="1"/>
        <v>99.894605647069625</v>
      </c>
      <c r="H78" s="56">
        <f t="shared" si="2"/>
        <v>-53.856917963967113</v>
      </c>
      <c r="I78" s="114" t="s">
        <v>8</v>
      </c>
      <c r="K78" s="11"/>
    </row>
    <row r="79" spans="2:14" x14ac:dyDescent="0.25">
      <c r="B79" s="76">
        <v>1930</v>
      </c>
      <c r="C79" s="114" t="s">
        <v>8</v>
      </c>
      <c r="D79" s="114" t="s">
        <v>8</v>
      </c>
      <c r="E79" s="70">
        <v>9927</v>
      </c>
      <c r="F79" s="56">
        <v>9515.7227272727268</v>
      </c>
      <c r="G79" s="448">
        <f t="shared" si="1"/>
        <v>95.856983250455599</v>
      </c>
      <c r="H79" s="56">
        <f t="shared" si="2"/>
        <v>25.435936315390446</v>
      </c>
      <c r="I79" s="114" t="s">
        <v>8</v>
      </c>
      <c r="K79" s="11"/>
      <c r="N79" s="56"/>
    </row>
    <row r="80" spans="2:14" x14ac:dyDescent="0.25">
      <c r="B80" s="76">
        <v>1931</v>
      </c>
      <c r="C80" s="114" t="s">
        <v>8</v>
      </c>
      <c r="D80" s="114" t="s">
        <v>8</v>
      </c>
      <c r="E80" s="70">
        <v>10039</v>
      </c>
      <c r="F80" s="56">
        <v>8630.3136363636368</v>
      </c>
      <c r="G80" s="448">
        <f t="shared" si="1"/>
        <v>85.967861702994682</v>
      </c>
      <c r="H80" s="56">
        <f t="shared" si="2"/>
        <v>1.1282361237030323</v>
      </c>
      <c r="I80" s="114" t="s">
        <v>8</v>
      </c>
      <c r="K80" s="11"/>
      <c r="N80" s="56"/>
    </row>
    <row r="81" spans="2:14" x14ac:dyDescent="0.25">
      <c r="B81" s="76">
        <v>1932</v>
      </c>
      <c r="C81" s="114" t="s">
        <v>8</v>
      </c>
      <c r="D81" s="114" t="s">
        <v>8</v>
      </c>
      <c r="E81" s="70">
        <v>15801</v>
      </c>
      <c r="F81" s="56">
        <v>10408.909090909092</v>
      </c>
      <c r="G81" s="448">
        <f t="shared" si="1"/>
        <v>65.875002157515922</v>
      </c>
      <c r="H81" s="56">
        <f t="shared" si="2"/>
        <v>57.396154995517477</v>
      </c>
      <c r="I81" s="114" t="s">
        <v>8</v>
      </c>
      <c r="K81" s="11"/>
      <c r="N81" s="56"/>
    </row>
    <row r="82" spans="2:14" x14ac:dyDescent="0.25">
      <c r="B82" s="76">
        <v>1933</v>
      </c>
      <c r="C82" s="114" t="s">
        <v>8</v>
      </c>
      <c r="D82" s="114" t="s">
        <v>8</v>
      </c>
      <c r="E82" s="70">
        <v>14059</v>
      </c>
      <c r="F82" s="56">
        <v>13837.277272727273</v>
      </c>
      <c r="G82" s="448">
        <f>F82/E82*100</f>
        <v>98.422912530957205</v>
      </c>
      <c r="H82" s="56">
        <f t="shared" si="2"/>
        <v>-11.024618695019303</v>
      </c>
      <c r="I82" s="114" t="s">
        <v>8</v>
      </c>
      <c r="K82" s="11"/>
      <c r="N82" s="56"/>
    </row>
    <row r="83" spans="2:14" x14ac:dyDescent="0.25">
      <c r="B83" s="76">
        <v>1934</v>
      </c>
      <c r="C83" s="114" t="s">
        <v>8</v>
      </c>
      <c r="D83" s="114" t="s">
        <v>8</v>
      </c>
      <c r="E83" s="70">
        <v>13941</v>
      </c>
      <c r="F83" s="56">
        <v>12701.35</v>
      </c>
      <c r="G83" s="11">
        <v>91.107883222150505</v>
      </c>
      <c r="H83" s="56">
        <f t="shared" si="2"/>
        <v>-0.83932000853545774</v>
      </c>
      <c r="I83" s="114" t="s">
        <v>8</v>
      </c>
      <c r="N83" s="56"/>
    </row>
    <row r="84" spans="2:14" x14ac:dyDescent="0.25">
      <c r="B84" s="76">
        <v>1935</v>
      </c>
      <c r="C84" s="114" t="s">
        <v>8</v>
      </c>
      <c r="D84" s="114" t="s">
        <v>8</v>
      </c>
      <c r="E84" s="70">
        <v>15432</v>
      </c>
      <c r="F84" s="56">
        <v>15262.645454545454</v>
      </c>
      <c r="G84" s="11">
        <v>98.902575521937891</v>
      </c>
      <c r="H84" s="56">
        <f t="shared" si="2"/>
        <v>10.695072089520121</v>
      </c>
      <c r="I84" s="114" t="s">
        <v>8</v>
      </c>
      <c r="N84" s="56"/>
    </row>
    <row r="85" spans="2:14" x14ac:dyDescent="0.25">
      <c r="B85" s="76">
        <v>1936</v>
      </c>
      <c r="C85" s="114" t="s">
        <v>8</v>
      </c>
      <c r="D85" s="114" t="s">
        <v>8</v>
      </c>
      <c r="E85" s="70">
        <v>16865</v>
      </c>
      <c r="F85" s="56">
        <v>15974.25909090909</v>
      </c>
      <c r="G85" s="11">
        <v>94.718405519769291</v>
      </c>
      <c r="H85" s="56">
        <f t="shared" si="2"/>
        <v>9.2858994297563502</v>
      </c>
      <c r="I85" s="114" t="s">
        <v>8</v>
      </c>
      <c r="N85" s="56"/>
    </row>
    <row r="86" spans="2:14" x14ac:dyDescent="0.25">
      <c r="B86" s="76">
        <v>1937</v>
      </c>
      <c r="C86" s="114" t="s">
        <v>8</v>
      </c>
      <c r="D86" s="114" t="s">
        <v>8</v>
      </c>
      <c r="E86" s="70">
        <v>18583</v>
      </c>
      <c r="F86" s="56">
        <v>16213.081818181819</v>
      </c>
      <c r="G86" s="11">
        <v>87.246848292427586</v>
      </c>
      <c r="H86" s="56">
        <f t="shared" si="2"/>
        <v>10.186777349540469</v>
      </c>
      <c r="I86" s="114" t="s">
        <v>8</v>
      </c>
      <c r="N86" s="56"/>
    </row>
    <row r="87" spans="2:14" x14ac:dyDescent="0.25">
      <c r="B87" s="76">
        <v>1938</v>
      </c>
      <c r="C87" s="114" t="s">
        <v>8</v>
      </c>
      <c r="D87" s="114" t="s">
        <v>8</v>
      </c>
      <c r="E87" s="70">
        <v>17716</v>
      </c>
      <c r="F87" s="56">
        <v>16261.427272727273</v>
      </c>
      <c r="G87" s="11">
        <v>91.789496910856144</v>
      </c>
      <c r="H87" s="56">
        <f t="shared" si="2"/>
        <v>-4.6655545390948721</v>
      </c>
      <c r="I87" s="114" t="s">
        <v>8</v>
      </c>
      <c r="N87" s="56"/>
    </row>
    <row r="88" spans="2:14" x14ac:dyDescent="0.25">
      <c r="B88" s="76">
        <v>1939</v>
      </c>
      <c r="C88" s="114" t="s">
        <v>8</v>
      </c>
      <c r="D88" s="114" t="s">
        <v>8</v>
      </c>
      <c r="E88" s="70">
        <v>16862</v>
      </c>
      <c r="F88" s="56">
        <v>16447.600000000002</v>
      </c>
      <c r="G88" s="11">
        <v>97.542403036413248</v>
      </c>
      <c r="H88" s="56">
        <f t="shared" si="2"/>
        <v>-4.8205012418153084</v>
      </c>
      <c r="I88" s="114" t="s">
        <v>8</v>
      </c>
      <c r="N88" s="56"/>
    </row>
    <row r="89" spans="2:14" x14ac:dyDescent="0.25">
      <c r="B89" s="76">
        <v>1940</v>
      </c>
      <c r="C89" s="114" t="s">
        <v>8</v>
      </c>
      <c r="D89" s="114" t="s">
        <v>8</v>
      </c>
      <c r="E89" s="70">
        <v>16456</v>
      </c>
      <c r="F89" s="56">
        <v>6989.7136363636364</v>
      </c>
      <c r="G89" s="56">
        <v>42.475167940955494</v>
      </c>
      <c r="H89" s="56">
        <f t="shared" si="2"/>
        <v>-2.4077808089194641</v>
      </c>
      <c r="I89" s="114" t="s">
        <v>8</v>
      </c>
      <c r="N89" s="11"/>
    </row>
    <row r="90" spans="2:14" x14ac:dyDescent="0.25">
      <c r="B90" s="76">
        <v>1941</v>
      </c>
      <c r="C90" s="114" t="s">
        <v>8</v>
      </c>
      <c r="D90" s="114" t="s">
        <v>8</v>
      </c>
      <c r="E90" s="70">
        <v>7537</v>
      </c>
      <c r="F90" s="56">
        <v>3178.5681818181815</v>
      </c>
      <c r="G90" s="11">
        <v>42.172856332999622</v>
      </c>
      <c r="H90" s="56">
        <f>(E90-E89)/E89*100</f>
        <v>-54.19907632474478</v>
      </c>
      <c r="I90" s="114" t="s">
        <v>8</v>
      </c>
    </row>
    <row r="91" spans="2:14" x14ac:dyDescent="0.25">
      <c r="B91" s="76">
        <v>1942</v>
      </c>
      <c r="C91" s="114" t="s">
        <v>8</v>
      </c>
      <c r="D91" s="114" t="s">
        <v>8</v>
      </c>
      <c r="E91" s="70">
        <v>6336</v>
      </c>
      <c r="F91" s="56">
        <v>827.65</v>
      </c>
      <c r="G91" s="11">
        <v>13.062657828282829</v>
      </c>
      <c r="H91" s="56">
        <f t="shared" si="2"/>
        <v>-15.934722037946134</v>
      </c>
      <c r="I91" s="114" t="s">
        <v>8</v>
      </c>
      <c r="N91" s="56"/>
    </row>
    <row r="92" spans="2:14" x14ac:dyDescent="0.25">
      <c r="B92" s="76">
        <v>1943</v>
      </c>
      <c r="C92" s="114" t="s">
        <v>8</v>
      </c>
      <c r="D92" s="114" t="s">
        <v>8</v>
      </c>
      <c r="E92" s="70">
        <v>3714</v>
      </c>
      <c r="F92" s="56">
        <v>400.41818181818184</v>
      </c>
      <c r="G92" s="11">
        <v>10.781318842708181</v>
      </c>
      <c r="H92" s="56">
        <f t="shared" si="2"/>
        <v>-41.382575757575758</v>
      </c>
      <c r="I92" s="114" t="s">
        <v>8</v>
      </c>
      <c r="N92" s="56"/>
    </row>
    <row r="93" spans="2:14" x14ac:dyDescent="0.25">
      <c r="B93" s="76">
        <v>1944</v>
      </c>
      <c r="C93" s="114" t="s">
        <v>8</v>
      </c>
      <c r="D93" s="114" t="s">
        <v>8</v>
      </c>
      <c r="E93" s="70">
        <v>5662</v>
      </c>
      <c r="F93" s="56">
        <v>1399.8045454545454</v>
      </c>
      <c r="G93" s="11">
        <v>24.722793102340965</v>
      </c>
      <c r="H93" s="56">
        <f t="shared" si="2"/>
        <v>52.450188476036615</v>
      </c>
      <c r="I93" s="114" t="s">
        <v>8</v>
      </c>
      <c r="N93" s="56"/>
    </row>
    <row r="94" spans="2:14" x14ac:dyDescent="0.25">
      <c r="B94" s="76">
        <v>1945</v>
      </c>
      <c r="C94" s="114" t="s">
        <v>8</v>
      </c>
      <c r="D94" s="114" t="s">
        <v>8</v>
      </c>
      <c r="E94" s="70">
        <v>7051</v>
      </c>
      <c r="F94" s="56">
        <v>4049.1272727272726</v>
      </c>
      <c r="G94" s="11">
        <v>57.426283828212632</v>
      </c>
      <c r="H94" s="56">
        <f t="shared" si="2"/>
        <v>24.531967502649241</v>
      </c>
      <c r="I94" s="114" t="s">
        <v>8</v>
      </c>
      <c r="N94" s="56"/>
    </row>
    <row r="95" spans="2:14" x14ac:dyDescent="0.25">
      <c r="B95" s="76">
        <v>1946</v>
      </c>
      <c r="C95" s="114" t="s">
        <v>8</v>
      </c>
      <c r="D95" s="114" t="s">
        <v>8</v>
      </c>
      <c r="E95" s="70">
        <v>8112</v>
      </c>
      <c r="F95" s="56">
        <v>6795.3954545454553</v>
      </c>
      <c r="G95" s="11">
        <v>83.769667832167841</v>
      </c>
      <c r="H95" s="56">
        <f t="shared" si="2"/>
        <v>15.047510991348744</v>
      </c>
      <c r="I95" s="114" t="s">
        <v>8</v>
      </c>
      <c r="N95" s="56"/>
    </row>
    <row r="96" spans="2:14" x14ac:dyDescent="0.25">
      <c r="B96" s="76">
        <v>1947</v>
      </c>
      <c r="C96" s="73">
        <f>D96+E96</f>
        <v>49632</v>
      </c>
      <c r="D96" s="73">
        <v>37264</v>
      </c>
      <c r="E96" s="70">
        <v>12368</v>
      </c>
      <c r="F96" s="56">
        <v>9280.9272727272728</v>
      </c>
      <c r="G96" s="11">
        <v>75.039838880395166</v>
      </c>
      <c r="H96" s="56">
        <f t="shared" si="2"/>
        <v>52.465483234714007</v>
      </c>
      <c r="I96" s="11">
        <f t="shared" ref="I96:I132" si="3">E96/C96*100</f>
        <v>24.91940683430045</v>
      </c>
      <c r="N96" s="56"/>
    </row>
    <row r="97" spans="2:14" x14ac:dyDescent="0.25">
      <c r="B97" s="76">
        <v>1948</v>
      </c>
      <c r="C97" s="73">
        <f t="shared" ref="C97:C132" si="4">D97+E97</f>
        <v>58991</v>
      </c>
      <c r="D97" s="73">
        <v>46770</v>
      </c>
      <c r="E97" s="70">
        <v>12221</v>
      </c>
      <c r="F97" s="260">
        <v>9720</v>
      </c>
      <c r="G97" s="11">
        <v>79.535226249897718</v>
      </c>
      <c r="H97" s="56">
        <f t="shared" si="2"/>
        <v>-1.1885510996119018</v>
      </c>
      <c r="I97" s="11">
        <f t="shared" si="3"/>
        <v>20.716719499584681</v>
      </c>
      <c r="N97" s="11"/>
    </row>
    <row r="98" spans="2:14" x14ac:dyDescent="0.25">
      <c r="B98" s="76">
        <v>1949</v>
      </c>
      <c r="C98" s="73">
        <f t="shared" si="4"/>
        <v>53223</v>
      </c>
      <c r="D98" s="73">
        <v>44688</v>
      </c>
      <c r="E98" s="70">
        <v>8535</v>
      </c>
      <c r="F98" s="260">
        <v>6150</v>
      </c>
      <c r="G98" s="11">
        <v>72.056239015817226</v>
      </c>
      <c r="H98" s="56">
        <f t="shared" si="2"/>
        <v>-30.161197937975615</v>
      </c>
      <c r="I98" s="11">
        <f t="shared" si="3"/>
        <v>16.036300095823233</v>
      </c>
    </row>
    <row r="99" spans="2:14" x14ac:dyDescent="0.25">
      <c r="B99" s="76">
        <v>1950</v>
      </c>
      <c r="C99" s="73">
        <f t="shared" si="4"/>
        <v>60312</v>
      </c>
      <c r="D99" s="73">
        <v>55303</v>
      </c>
      <c r="E99" s="70">
        <v>5009</v>
      </c>
      <c r="F99" s="260">
        <v>2620</v>
      </c>
      <c r="G99" s="11">
        <v>52.305849470952282</v>
      </c>
      <c r="H99" s="56">
        <f t="shared" si="2"/>
        <v>-41.312243702401872</v>
      </c>
      <c r="I99" s="11">
        <f t="shared" si="3"/>
        <v>8.3051465711632844</v>
      </c>
    </row>
    <row r="100" spans="2:14" x14ac:dyDescent="0.25">
      <c r="B100" s="76">
        <v>1951</v>
      </c>
      <c r="C100" s="73">
        <f t="shared" si="4"/>
        <v>66388</v>
      </c>
      <c r="D100" s="73">
        <v>60831</v>
      </c>
      <c r="E100" s="70">
        <v>5557</v>
      </c>
      <c r="F100" s="56">
        <v>2800</v>
      </c>
      <c r="G100" s="11">
        <v>50.386899406154399</v>
      </c>
      <c r="H100" s="56">
        <f t="shared" si="2"/>
        <v>10.940307446596128</v>
      </c>
      <c r="I100" s="11">
        <f t="shared" si="3"/>
        <v>8.370488642525757</v>
      </c>
    </row>
    <row r="101" spans="2:14" x14ac:dyDescent="0.25">
      <c r="B101" s="76">
        <v>1952</v>
      </c>
      <c r="C101" s="73">
        <f t="shared" si="4"/>
        <v>75053</v>
      </c>
      <c r="D101" s="73">
        <v>69778</v>
      </c>
      <c r="E101" s="70">
        <v>5275</v>
      </c>
      <c r="F101" s="56">
        <v>2900</v>
      </c>
      <c r="G101" s="11">
        <v>54.976303317535546</v>
      </c>
      <c r="H101" s="56">
        <f t="shared" si="2"/>
        <v>-5.0746805830484076</v>
      </c>
      <c r="I101" s="11">
        <f t="shared" si="3"/>
        <v>7.0283666209212159</v>
      </c>
    </row>
    <row r="102" spans="2:14" x14ac:dyDescent="0.25">
      <c r="B102" s="76">
        <v>1953</v>
      </c>
      <c r="C102" s="73">
        <f t="shared" si="4"/>
        <v>62074</v>
      </c>
      <c r="D102" s="73">
        <v>56772</v>
      </c>
      <c r="E102" s="70">
        <v>5302</v>
      </c>
      <c r="F102" s="56">
        <v>2700</v>
      </c>
      <c r="G102" s="11">
        <v>50.924179554884951</v>
      </c>
      <c r="H102" s="56">
        <f t="shared" si="2"/>
        <v>0.51184834123222744</v>
      </c>
      <c r="I102" s="11">
        <f t="shared" si="3"/>
        <v>8.5414183071817522</v>
      </c>
    </row>
    <row r="103" spans="2:14" x14ac:dyDescent="0.25">
      <c r="B103" s="76">
        <v>1954</v>
      </c>
      <c r="C103" s="73">
        <f t="shared" si="4"/>
        <v>61161</v>
      </c>
      <c r="D103" s="73">
        <v>54821</v>
      </c>
      <c r="E103" s="70">
        <v>6340</v>
      </c>
      <c r="F103" s="56">
        <v>3800</v>
      </c>
      <c r="G103" s="11">
        <v>59.936908517350162</v>
      </c>
      <c r="H103" s="56">
        <f t="shared" si="2"/>
        <v>19.577517917766883</v>
      </c>
      <c r="I103" s="11">
        <f t="shared" si="3"/>
        <v>10.366082961364267</v>
      </c>
    </row>
    <row r="104" spans="2:14" x14ac:dyDescent="0.25">
      <c r="B104" s="76">
        <v>1955</v>
      </c>
      <c r="C104" s="73">
        <f t="shared" si="4"/>
        <v>56102</v>
      </c>
      <c r="D104" s="73">
        <v>50357</v>
      </c>
      <c r="E104" s="70">
        <v>5745</v>
      </c>
      <c r="F104" s="56">
        <v>4100</v>
      </c>
      <c r="G104" s="11">
        <v>71.36640557006092</v>
      </c>
      <c r="H104" s="56">
        <f t="shared" si="2"/>
        <v>-9.3848580441640372</v>
      </c>
      <c r="I104" s="11">
        <f t="shared" si="3"/>
        <v>10.240276638979003</v>
      </c>
    </row>
    <row r="105" spans="2:14" x14ac:dyDescent="0.25">
      <c r="B105" s="76">
        <v>1956</v>
      </c>
      <c r="C105" s="73">
        <f t="shared" si="4"/>
        <v>52427</v>
      </c>
      <c r="D105" s="73">
        <v>46956</v>
      </c>
      <c r="E105" s="70">
        <v>5471</v>
      </c>
      <c r="F105" s="56">
        <v>4944</v>
      </c>
      <c r="G105" s="11">
        <v>90.4</v>
      </c>
      <c r="H105" s="56">
        <f t="shared" si="2"/>
        <v>-4.7693646649260231</v>
      </c>
      <c r="I105" s="11">
        <f t="shared" si="3"/>
        <v>10.435462643294485</v>
      </c>
    </row>
    <row r="106" spans="2:14" ht="15.75" x14ac:dyDescent="0.25">
      <c r="B106" s="76">
        <v>1957</v>
      </c>
      <c r="C106" s="73">
        <f t="shared" si="4"/>
        <v>57635</v>
      </c>
      <c r="D106" s="73">
        <v>49697</v>
      </c>
      <c r="E106" s="70">
        <v>7938</v>
      </c>
      <c r="F106" s="104">
        <v>5011</v>
      </c>
      <c r="G106" s="11">
        <v>63.1</v>
      </c>
      <c r="H106" s="56">
        <f t="shared" si="2"/>
        <v>45.09230488027783</v>
      </c>
      <c r="I106" s="11">
        <f t="shared" si="3"/>
        <v>13.772881061854775</v>
      </c>
    </row>
    <row r="107" spans="2:14" x14ac:dyDescent="0.25">
      <c r="B107" s="76">
        <v>1958</v>
      </c>
      <c r="C107" s="73">
        <f t="shared" si="4"/>
        <v>57136</v>
      </c>
      <c r="D107" s="73">
        <v>50365</v>
      </c>
      <c r="E107" s="70">
        <v>6771</v>
      </c>
      <c r="F107" s="56">
        <v>6063</v>
      </c>
      <c r="G107" s="11">
        <v>89.5</v>
      </c>
      <c r="H107" s="56">
        <f t="shared" si="2"/>
        <v>-14.701436130007558</v>
      </c>
      <c r="I107" s="11">
        <f t="shared" si="3"/>
        <v>11.850672080649678</v>
      </c>
    </row>
    <row r="108" spans="2:14" x14ac:dyDescent="0.25">
      <c r="B108" s="76">
        <v>1959</v>
      </c>
      <c r="C108" s="73">
        <f t="shared" si="4"/>
        <v>59728</v>
      </c>
      <c r="D108" s="73">
        <v>51793</v>
      </c>
      <c r="E108" s="70">
        <v>7935</v>
      </c>
      <c r="F108" s="56">
        <v>5951</v>
      </c>
      <c r="G108" s="11">
        <v>75</v>
      </c>
      <c r="H108" s="56">
        <f t="shared" si="2"/>
        <v>17.190961453256534</v>
      </c>
      <c r="I108" s="11">
        <f t="shared" si="3"/>
        <v>13.285226359496383</v>
      </c>
    </row>
    <row r="109" spans="2:14" x14ac:dyDescent="0.25">
      <c r="B109" s="76">
        <v>1960</v>
      </c>
      <c r="C109" s="73">
        <f t="shared" si="4"/>
        <v>61306</v>
      </c>
      <c r="D109" s="73">
        <v>53402</v>
      </c>
      <c r="E109" s="70">
        <v>7904</v>
      </c>
      <c r="F109" s="56">
        <v>6184</v>
      </c>
      <c r="G109" s="11">
        <v>78.2</v>
      </c>
      <c r="H109" s="56">
        <f t="shared" si="2"/>
        <v>-0.39067422810333968</v>
      </c>
      <c r="I109" s="11">
        <f t="shared" si="3"/>
        <v>12.892702182494373</v>
      </c>
    </row>
    <row r="110" spans="2:14" x14ac:dyDescent="0.25">
      <c r="B110" s="76">
        <v>1961</v>
      </c>
      <c r="C110" s="73">
        <f t="shared" si="4"/>
        <v>61723</v>
      </c>
      <c r="D110" s="73">
        <v>53120</v>
      </c>
      <c r="E110" s="70">
        <v>8603</v>
      </c>
      <c r="F110" s="56">
        <v>5276</v>
      </c>
      <c r="G110" s="11">
        <v>61.3</v>
      </c>
      <c r="H110" s="56">
        <f t="shared" si="2"/>
        <v>8.8436234817813766</v>
      </c>
      <c r="I110" s="11">
        <f t="shared" si="3"/>
        <v>13.938078188033634</v>
      </c>
    </row>
    <row r="111" spans="2:14" x14ac:dyDescent="0.25">
      <c r="B111" s="76">
        <v>1962</v>
      </c>
      <c r="C111" s="73">
        <f t="shared" si="4"/>
        <v>61895</v>
      </c>
      <c r="D111" s="73">
        <v>54333</v>
      </c>
      <c r="E111" s="70">
        <v>7562</v>
      </c>
      <c r="F111" s="56">
        <v>5010</v>
      </c>
      <c r="G111" s="11">
        <v>66.3</v>
      </c>
      <c r="H111" s="56">
        <f t="shared" si="2"/>
        <v>-12.10043008252935</v>
      </c>
      <c r="I111" s="11">
        <f t="shared" si="3"/>
        <v>12.217465061798206</v>
      </c>
    </row>
    <row r="112" spans="2:14" x14ac:dyDescent="0.25">
      <c r="B112" s="76">
        <v>1963</v>
      </c>
      <c r="C112" s="73">
        <f t="shared" si="4"/>
        <v>64396</v>
      </c>
      <c r="D112" s="73">
        <v>57071</v>
      </c>
      <c r="E112" s="70">
        <v>7325</v>
      </c>
      <c r="F112" s="56">
        <v>4789</v>
      </c>
      <c r="G112" s="11">
        <v>65.400000000000006</v>
      </c>
      <c r="H112" s="56">
        <f t="shared" si="2"/>
        <v>-3.1340915101824915</v>
      </c>
      <c r="I112" s="11">
        <f t="shared" si="3"/>
        <v>11.374930119883222</v>
      </c>
    </row>
    <row r="113" spans="2:9" x14ac:dyDescent="0.25">
      <c r="B113" s="76">
        <v>1964</v>
      </c>
      <c r="C113" s="73">
        <f t="shared" si="4"/>
        <v>67916</v>
      </c>
      <c r="D113" s="73">
        <v>60930</v>
      </c>
      <c r="E113" s="70">
        <v>6986</v>
      </c>
      <c r="F113" s="56">
        <v>6434</v>
      </c>
      <c r="G113" s="11">
        <v>92.1</v>
      </c>
      <c r="H113" s="56">
        <f t="shared" si="2"/>
        <v>-4.6279863481228665</v>
      </c>
      <c r="I113" s="11">
        <f t="shared" si="3"/>
        <v>10.286235938512279</v>
      </c>
    </row>
    <row r="114" spans="2:9" x14ac:dyDescent="0.25">
      <c r="B114" s="76">
        <v>1965</v>
      </c>
      <c r="C114" s="73">
        <f t="shared" si="4"/>
        <v>72069</v>
      </c>
      <c r="D114" s="73">
        <v>63011</v>
      </c>
      <c r="E114" s="70">
        <v>9058</v>
      </c>
      <c r="F114" s="56">
        <v>5684</v>
      </c>
      <c r="G114" s="11">
        <v>62.8</v>
      </c>
      <c r="H114" s="56">
        <f t="shared" si="2"/>
        <v>29.659318637274552</v>
      </c>
      <c r="I114" s="11">
        <f t="shared" si="3"/>
        <v>12.568510732769983</v>
      </c>
    </row>
    <row r="115" spans="2:9" x14ac:dyDescent="0.25">
      <c r="B115" s="76">
        <v>1966</v>
      </c>
      <c r="C115" s="73">
        <f t="shared" si="4"/>
        <v>78628</v>
      </c>
      <c r="D115" s="73">
        <v>69731</v>
      </c>
      <c r="E115" s="70">
        <v>8897</v>
      </c>
      <c r="F115" s="53">
        <v>4780</v>
      </c>
      <c r="G115" s="11">
        <v>53.7</v>
      </c>
      <c r="H115" s="56">
        <f t="shared" si="2"/>
        <v>-1.777434312210201</v>
      </c>
      <c r="I115" s="11">
        <f t="shared" si="3"/>
        <v>11.315307524037237</v>
      </c>
    </row>
    <row r="116" spans="2:9" x14ac:dyDescent="0.25">
      <c r="B116" s="76">
        <v>1967</v>
      </c>
      <c r="C116" s="73">
        <f t="shared" si="4"/>
        <v>87869</v>
      </c>
      <c r="D116" s="73">
        <v>79792</v>
      </c>
      <c r="E116" s="70">
        <v>8077</v>
      </c>
      <c r="F116" s="56">
        <v>4722</v>
      </c>
      <c r="G116" s="11">
        <v>58.6</v>
      </c>
      <c r="H116" s="56">
        <f t="shared" si="2"/>
        <v>-9.216589861751153</v>
      </c>
      <c r="I116" s="11">
        <f t="shared" si="3"/>
        <v>9.192092774471087</v>
      </c>
    </row>
    <row r="117" spans="2:9" x14ac:dyDescent="0.25">
      <c r="B117" s="76">
        <v>1968</v>
      </c>
      <c r="C117" s="73">
        <f t="shared" si="4"/>
        <v>98501</v>
      </c>
      <c r="D117" s="73">
        <v>90115</v>
      </c>
      <c r="E117" s="70">
        <v>8386</v>
      </c>
      <c r="F117" s="56">
        <v>4541</v>
      </c>
      <c r="G117" s="11">
        <v>54.1</v>
      </c>
      <c r="H117" s="56">
        <f t="shared" si="2"/>
        <v>3.8256778506871361</v>
      </c>
      <c r="I117" s="11">
        <f t="shared" si="3"/>
        <v>8.5136191510746091</v>
      </c>
    </row>
    <row r="118" spans="2:9" x14ac:dyDescent="0.25">
      <c r="B118" s="76">
        <v>1969</v>
      </c>
      <c r="C118" s="73">
        <f t="shared" si="4"/>
        <v>108382</v>
      </c>
      <c r="D118" s="73">
        <v>100182</v>
      </c>
      <c r="E118" s="70">
        <v>8200</v>
      </c>
      <c r="F118" s="56">
        <v>1983</v>
      </c>
      <c r="G118" s="11">
        <v>24.2</v>
      </c>
      <c r="H118" s="56">
        <f t="shared" si="2"/>
        <v>-2.2179823515382777</v>
      </c>
      <c r="I118" s="11">
        <f t="shared" si="3"/>
        <v>7.5658319647173888</v>
      </c>
    </row>
    <row r="119" spans="2:9" x14ac:dyDescent="0.25">
      <c r="B119" s="76">
        <v>1970</v>
      </c>
      <c r="C119" s="73">
        <f t="shared" si="4"/>
        <v>116742</v>
      </c>
      <c r="D119" s="73">
        <v>110856</v>
      </c>
      <c r="E119" s="70">
        <v>5886</v>
      </c>
      <c r="F119" s="56">
        <v>2084</v>
      </c>
      <c r="G119" s="11">
        <v>35.4</v>
      </c>
      <c r="H119" s="56">
        <f t="shared" si="2"/>
        <v>-28.219512195121947</v>
      </c>
      <c r="I119" s="11">
        <f t="shared" si="3"/>
        <v>5.0418872385259803</v>
      </c>
    </row>
    <row r="120" spans="2:9" x14ac:dyDescent="0.25">
      <c r="B120" s="76">
        <v>1971</v>
      </c>
      <c r="C120" s="73">
        <f t="shared" si="4"/>
        <v>117052</v>
      </c>
      <c r="D120" s="73">
        <v>110489</v>
      </c>
      <c r="E120" s="70">
        <v>6563</v>
      </c>
      <c r="F120" s="56">
        <v>2880</v>
      </c>
      <c r="G120" s="11">
        <v>43.9</v>
      </c>
      <c r="H120" s="56">
        <f t="shared" si="2"/>
        <v>11.501868841318382</v>
      </c>
      <c r="I120" s="11">
        <f t="shared" si="3"/>
        <v>5.6069097495130373</v>
      </c>
    </row>
    <row r="121" spans="2:9" x14ac:dyDescent="0.25">
      <c r="B121" s="76">
        <v>1972</v>
      </c>
      <c r="C121" s="73">
        <f t="shared" si="4"/>
        <v>123693</v>
      </c>
      <c r="D121" s="73">
        <v>115736</v>
      </c>
      <c r="E121" s="70">
        <v>7957</v>
      </c>
      <c r="F121" s="56">
        <v>1272</v>
      </c>
      <c r="G121" s="11">
        <v>16</v>
      </c>
      <c r="H121" s="56">
        <f t="shared" si="2"/>
        <v>21.240286454365382</v>
      </c>
      <c r="I121" s="11">
        <f t="shared" si="3"/>
        <v>6.4328620051255934</v>
      </c>
    </row>
    <row r="122" spans="2:9" x14ac:dyDescent="0.25">
      <c r="B122" s="76">
        <v>1973</v>
      </c>
      <c r="C122" s="73">
        <f t="shared" si="4"/>
        <v>136259</v>
      </c>
      <c r="D122" s="73">
        <v>130015</v>
      </c>
      <c r="E122" s="70">
        <v>6244</v>
      </c>
      <c r="F122" s="56">
        <v>1360</v>
      </c>
      <c r="G122" s="11">
        <v>21.8</v>
      </c>
      <c r="H122" s="56">
        <f t="shared" si="2"/>
        <v>-21.52821415106196</v>
      </c>
      <c r="I122" s="11">
        <f t="shared" si="3"/>
        <v>4.5824495996594727</v>
      </c>
    </row>
    <row r="123" spans="2:9" x14ac:dyDescent="0.25">
      <c r="B123" s="76">
        <v>1974</v>
      </c>
      <c r="C123" s="73">
        <f t="shared" si="4"/>
        <v>156541</v>
      </c>
      <c r="D123" s="73">
        <v>148075</v>
      </c>
      <c r="E123" s="70">
        <v>8466</v>
      </c>
      <c r="F123" s="56">
        <v>834</v>
      </c>
      <c r="G123" s="11">
        <v>9.9</v>
      </c>
      <c r="H123" s="56">
        <f t="shared" si="2"/>
        <v>35.586162716207561</v>
      </c>
      <c r="I123" s="11">
        <f t="shared" si="3"/>
        <v>5.4081678282366923</v>
      </c>
    </row>
    <row r="124" spans="2:9" x14ac:dyDescent="0.25">
      <c r="B124" s="76">
        <v>1975</v>
      </c>
      <c r="C124" s="73">
        <f t="shared" si="4"/>
        <v>174563</v>
      </c>
      <c r="D124" s="73">
        <v>168017</v>
      </c>
      <c r="E124" s="70">
        <v>6546</v>
      </c>
      <c r="F124" s="56">
        <v>1125</v>
      </c>
      <c r="G124" s="11">
        <v>17.2</v>
      </c>
      <c r="H124" s="56">
        <f t="shared" si="2"/>
        <v>-22.678951098511693</v>
      </c>
      <c r="I124" s="11">
        <f t="shared" si="3"/>
        <v>3.7499355533532306</v>
      </c>
    </row>
    <row r="125" spans="2:9" x14ac:dyDescent="0.25">
      <c r="B125" s="76">
        <v>1976</v>
      </c>
      <c r="C125" s="73">
        <f t="shared" si="4"/>
        <v>179972</v>
      </c>
      <c r="D125" s="73">
        <v>173840</v>
      </c>
      <c r="E125" s="70">
        <v>6132</v>
      </c>
      <c r="F125" s="56">
        <v>529</v>
      </c>
      <c r="G125" s="11">
        <v>8.6</v>
      </c>
      <c r="H125" s="56">
        <f t="shared" si="2"/>
        <v>-6.3244729605866175</v>
      </c>
      <c r="I125" s="11">
        <f t="shared" si="3"/>
        <v>3.4071966750383389</v>
      </c>
    </row>
    <row r="126" spans="2:9" x14ac:dyDescent="0.25">
      <c r="B126" s="76">
        <v>1977</v>
      </c>
      <c r="C126" s="73">
        <f t="shared" si="4"/>
        <v>188477</v>
      </c>
      <c r="D126" s="73">
        <v>183553</v>
      </c>
      <c r="E126" s="70">
        <v>4924</v>
      </c>
      <c r="F126" s="56">
        <v>486</v>
      </c>
      <c r="G126" s="11">
        <v>9.9</v>
      </c>
      <c r="H126" s="56">
        <f t="shared" si="2"/>
        <v>-19.699934768427919</v>
      </c>
      <c r="I126" s="11">
        <f t="shared" si="3"/>
        <v>2.6125203605745</v>
      </c>
    </row>
    <row r="127" spans="2:9" x14ac:dyDescent="0.25">
      <c r="B127" s="76">
        <v>1978</v>
      </c>
      <c r="C127" s="73">
        <f t="shared" si="4"/>
        <v>199300</v>
      </c>
      <c r="D127" s="73">
        <v>194671</v>
      </c>
      <c r="E127" s="70">
        <v>4629</v>
      </c>
      <c r="F127" s="56">
        <v>556</v>
      </c>
      <c r="G127" s="11">
        <v>12</v>
      </c>
      <c r="H127" s="56">
        <f t="shared" si="2"/>
        <v>-5.9910641754671001</v>
      </c>
      <c r="I127" s="11">
        <f t="shared" si="3"/>
        <v>2.3226292022077271</v>
      </c>
    </row>
    <row r="128" spans="2:9" x14ac:dyDescent="0.25">
      <c r="B128" s="76">
        <v>1979</v>
      </c>
      <c r="C128" s="73">
        <f t="shared" si="4"/>
        <v>233603</v>
      </c>
      <c r="D128" s="73">
        <v>228364</v>
      </c>
      <c r="E128" s="70">
        <v>5239</v>
      </c>
      <c r="F128" s="56">
        <v>783</v>
      </c>
      <c r="G128" s="11">
        <v>14.9</v>
      </c>
      <c r="H128" s="56">
        <f t="shared" si="2"/>
        <v>13.177792179736445</v>
      </c>
      <c r="I128" s="11">
        <f t="shared" si="3"/>
        <v>2.242693801021391</v>
      </c>
    </row>
    <row r="129" spans="2:9" x14ac:dyDescent="0.25">
      <c r="B129" s="76">
        <v>1980</v>
      </c>
      <c r="C129" s="73">
        <f t="shared" si="4"/>
        <v>251127</v>
      </c>
      <c r="D129" s="73">
        <v>245040</v>
      </c>
      <c r="E129" s="70">
        <v>6087</v>
      </c>
      <c r="F129" s="56">
        <v>635</v>
      </c>
      <c r="G129" s="11">
        <v>10.4</v>
      </c>
      <c r="H129" s="56">
        <f t="shared" ref="H129:H162" si="5">(E129-E128)/E128*100</f>
        <v>16.186295094483679</v>
      </c>
      <c r="I129" s="11">
        <f t="shared" si="3"/>
        <v>2.4238731797058861</v>
      </c>
    </row>
    <row r="130" spans="2:9" x14ac:dyDescent="0.25">
      <c r="B130" s="76">
        <v>1981</v>
      </c>
      <c r="C130" s="73">
        <f t="shared" si="4"/>
        <v>270342</v>
      </c>
      <c r="D130" s="73">
        <v>262872</v>
      </c>
      <c r="E130" s="70">
        <v>7470</v>
      </c>
      <c r="F130" s="56">
        <v>725</v>
      </c>
      <c r="G130" s="11">
        <v>9.6999999999999993</v>
      </c>
      <c r="H130" s="56">
        <f t="shared" si="5"/>
        <v>22.720551996057171</v>
      </c>
      <c r="I130" s="11">
        <f t="shared" si="3"/>
        <v>2.7631666555696115</v>
      </c>
    </row>
    <row r="131" spans="2:9" x14ac:dyDescent="0.25">
      <c r="B131" s="76">
        <v>1982</v>
      </c>
      <c r="C131" s="73">
        <f t="shared" si="4"/>
        <v>286996</v>
      </c>
      <c r="D131" s="73">
        <v>278595</v>
      </c>
      <c r="E131" s="70">
        <v>8401</v>
      </c>
      <c r="F131" s="56">
        <v>696</v>
      </c>
      <c r="G131" s="11">
        <v>8.3000000000000007</v>
      </c>
      <c r="H131" s="56">
        <f t="shared" si="5"/>
        <v>12.463186077643909</v>
      </c>
      <c r="I131" s="11">
        <f t="shared" si="3"/>
        <v>2.9272184978187852</v>
      </c>
    </row>
    <row r="132" spans="2:9" x14ac:dyDescent="0.25">
      <c r="B132" s="76">
        <v>1983</v>
      </c>
      <c r="C132" s="73">
        <f t="shared" si="4"/>
        <v>301513</v>
      </c>
      <c r="D132" s="73">
        <v>293582</v>
      </c>
      <c r="E132" s="70">
        <v>7931</v>
      </c>
      <c r="F132" s="56">
        <v>535</v>
      </c>
      <c r="G132" s="56">
        <v>6.7</v>
      </c>
      <c r="H132" s="56">
        <f t="shared" si="5"/>
        <v>-5.5945720747530059</v>
      </c>
      <c r="I132" s="56">
        <f t="shared" si="3"/>
        <v>2.6304006792410277</v>
      </c>
    </row>
    <row r="133" spans="2:9" x14ac:dyDescent="0.25">
      <c r="B133" s="76">
        <v>1984</v>
      </c>
      <c r="C133" s="73">
        <f t="shared" ref="C133:C162" si="6">D133+E133</f>
        <v>314701</v>
      </c>
      <c r="D133" s="73">
        <v>305802</v>
      </c>
      <c r="E133" s="70">
        <v>8899</v>
      </c>
      <c r="F133" s="56">
        <v>594</v>
      </c>
      <c r="G133" s="11">
        <v>6.7</v>
      </c>
      <c r="H133" s="56">
        <f>(E133-E132)/E132*100</f>
        <v>12.205270457697642</v>
      </c>
      <c r="I133" s="11">
        <f>E133/C133*100</f>
        <v>2.8277634961439588</v>
      </c>
    </row>
    <row r="134" spans="2:9" x14ac:dyDescent="0.25">
      <c r="B134" s="76">
        <v>1985</v>
      </c>
      <c r="C134" s="73">
        <f t="shared" si="6"/>
        <v>329179</v>
      </c>
      <c r="D134" s="73">
        <v>320481</v>
      </c>
      <c r="E134" s="70">
        <v>8698</v>
      </c>
      <c r="F134" s="56">
        <v>1324</v>
      </c>
      <c r="G134" s="11">
        <v>15.2</v>
      </c>
      <c r="H134" s="56">
        <f t="shared" si="5"/>
        <v>-2.2586807506461399</v>
      </c>
      <c r="I134" s="11">
        <f t="shared" ref="I134:I162" si="7">E134/C134*100</f>
        <v>2.6423313759383191</v>
      </c>
    </row>
    <row r="135" spans="2:9" x14ac:dyDescent="0.25">
      <c r="B135" s="76">
        <v>1986</v>
      </c>
      <c r="C135" s="73">
        <f t="shared" si="6"/>
        <v>336011</v>
      </c>
      <c r="D135" s="73">
        <v>325183</v>
      </c>
      <c r="E135" s="70">
        <v>10828</v>
      </c>
      <c r="F135" s="56">
        <v>5223</v>
      </c>
      <c r="G135" s="11">
        <v>48.2</v>
      </c>
      <c r="H135" s="56">
        <f t="shared" si="5"/>
        <v>24.488388135203497</v>
      </c>
      <c r="I135" s="11">
        <f t="shared" si="7"/>
        <v>3.222513548663585</v>
      </c>
    </row>
    <row r="136" spans="2:9" x14ac:dyDescent="0.25">
      <c r="B136" s="76">
        <v>1987</v>
      </c>
      <c r="C136" s="73">
        <f t="shared" si="6"/>
        <v>351142</v>
      </c>
      <c r="D136" s="73">
        <v>329819</v>
      </c>
      <c r="E136" s="70">
        <v>21323</v>
      </c>
      <c r="F136" s="56">
        <v>8668</v>
      </c>
      <c r="G136" s="11">
        <v>40.700000000000003</v>
      </c>
      <c r="H136" s="56">
        <f t="shared" si="5"/>
        <v>96.924639822681939</v>
      </c>
      <c r="I136" s="11">
        <f t="shared" si="7"/>
        <v>6.0724721053021282</v>
      </c>
    </row>
    <row r="137" spans="2:9" x14ac:dyDescent="0.25">
      <c r="B137" s="76">
        <v>1988</v>
      </c>
      <c r="C137" s="73">
        <f t="shared" si="6"/>
        <v>369680</v>
      </c>
      <c r="D137" s="73">
        <v>330545</v>
      </c>
      <c r="E137" s="70">
        <v>39135</v>
      </c>
      <c r="F137" s="56">
        <v>7653</v>
      </c>
      <c r="G137" s="11">
        <v>19.600000000000001</v>
      </c>
      <c r="H137" s="56">
        <f t="shared" si="5"/>
        <v>83.534211883881255</v>
      </c>
      <c r="I137" s="11">
        <f t="shared" si="7"/>
        <v>10.586182644449254</v>
      </c>
    </row>
    <row r="138" spans="2:9" x14ac:dyDescent="0.25">
      <c r="B138" s="76">
        <v>1989</v>
      </c>
      <c r="C138" s="73">
        <f t="shared" si="6"/>
        <v>348173</v>
      </c>
      <c r="D138" s="73">
        <v>309129</v>
      </c>
      <c r="E138" s="70">
        <v>39044</v>
      </c>
      <c r="F138" s="56">
        <v>7483</v>
      </c>
      <c r="G138" s="11">
        <v>19.2</v>
      </c>
      <c r="H138" s="56">
        <f t="shared" si="5"/>
        <v>-0.23252842723904435</v>
      </c>
      <c r="I138" s="11">
        <f t="shared" si="7"/>
        <v>11.213965471188175</v>
      </c>
    </row>
    <row r="139" spans="2:9" x14ac:dyDescent="0.25">
      <c r="B139" s="76">
        <v>1990</v>
      </c>
      <c r="C139" s="73">
        <f t="shared" si="6"/>
        <v>338729</v>
      </c>
      <c r="D139" s="73">
        <v>300609</v>
      </c>
      <c r="E139" s="70">
        <v>38120</v>
      </c>
      <c r="F139" s="56">
        <v>12522</v>
      </c>
      <c r="G139" s="11">
        <v>32.799999999999997</v>
      </c>
      <c r="H139" s="56">
        <f t="shared" si="5"/>
        <v>-2.3665608031963941</v>
      </c>
      <c r="I139" s="11">
        <f t="shared" si="7"/>
        <v>11.253834186030719</v>
      </c>
    </row>
    <row r="140" spans="2:9" x14ac:dyDescent="0.25">
      <c r="B140" s="76">
        <v>1991</v>
      </c>
      <c r="C140" s="73">
        <f t="shared" si="6"/>
        <v>350428</v>
      </c>
      <c r="D140" s="73">
        <v>296272</v>
      </c>
      <c r="E140" s="70">
        <v>54156</v>
      </c>
      <c r="F140" s="56">
        <v>18195.671999999999</v>
      </c>
      <c r="G140" s="11">
        <v>33.598626191003767</v>
      </c>
      <c r="H140" s="56">
        <f t="shared" si="5"/>
        <v>42.067156348373558</v>
      </c>
      <c r="I140" s="11">
        <f t="shared" si="7"/>
        <v>15.454244523839419</v>
      </c>
    </row>
    <row r="141" spans="2:9" x14ac:dyDescent="0.25">
      <c r="B141" s="76">
        <v>1992</v>
      </c>
      <c r="C141" s="73">
        <f t="shared" si="6"/>
        <v>393509</v>
      </c>
      <c r="D141" s="73">
        <v>314830</v>
      </c>
      <c r="E141" s="70">
        <v>78679</v>
      </c>
      <c r="F141" s="56">
        <v>31564.367999999999</v>
      </c>
      <c r="G141" s="11">
        <v>40.117906938318995</v>
      </c>
      <c r="H141" s="56">
        <f t="shared" si="5"/>
        <v>45.282147869118845</v>
      </c>
      <c r="I141" s="11">
        <f t="shared" si="7"/>
        <v>19.994205977499881</v>
      </c>
    </row>
    <row r="142" spans="2:9" x14ac:dyDescent="0.25">
      <c r="B142" s="76">
        <v>1993</v>
      </c>
      <c r="C142" s="73">
        <f t="shared" si="6"/>
        <v>414286</v>
      </c>
      <c r="D142" s="73">
        <v>311454</v>
      </c>
      <c r="E142" s="70">
        <v>102832</v>
      </c>
      <c r="F142" s="56">
        <v>47390.02</v>
      </c>
      <c r="G142" s="11">
        <v>46.084895752295004</v>
      </c>
      <c r="H142" s="56">
        <f t="shared" si="5"/>
        <v>30.698153255633652</v>
      </c>
      <c r="I142" s="11">
        <f t="shared" si="7"/>
        <v>24.821500123103363</v>
      </c>
    </row>
    <row r="143" spans="2:9" x14ac:dyDescent="0.25">
      <c r="B143" s="76">
        <v>1994</v>
      </c>
      <c r="C143" s="73">
        <f t="shared" si="6"/>
        <v>444867</v>
      </c>
      <c r="D143" s="73">
        <v>319403</v>
      </c>
      <c r="E143" s="70">
        <v>125464</v>
      </c>
      <c r="F143" s="56">
        <v>49801.186000000002</v>
      </c>
      <c r="G143" s="11">
        <v>39.693606134030482</v>
      </c>
      <c r="H143" s="56">
        <f t="shared" si="5"/>
        <v>22.008713241014473</v>
      </c>
      <c r="I143" s="11">
        <f t="shared" si="7"/>
        <v>28.202586390988767</v>
      </c>
    </row>
    <row r="144" spans="2:9" x14ac:dyDescent="0.25">
      <c r="B144" s="76">
        <v>1995</v>
      </c>
      <c r="C144" s="73">
        <f t="shared" si="6"/>
        <v>427020</v>
      </c>
      <c r="D144" s="73">
        <v>313357</v>
      </c>
      <c r="E144" s="70">
        <v>113663</v>
      </c>
      <c r="F144" s="56">
        <v>53410.964</v>
      </c>
      <c r="G144" s="11">
        <v>46.990633715457101</v>
      </c>
      <c r="H144" s="56">
        <f t="shared" si="5"/>
        <v>-9.4058853535675571</v>
      </c>
      <c r="I144" s="11">
        <f t="shared" si="7"/>
        <v>26.617722823286964</v>
      </c>
    </row>
    <row r="145" spans="2:9" x14ac:dyDescent="0.25">
      <c r="B145" s="76">
        <v>1996</v>
      </c>
      <c r="C145" s="73">
        <f t="shared" si="6"/>
        <v>439134</v>
      </c>
      <c r="D145" s="73">
        <v>309463</v>
      </c>
      <c r="E145" s="70">
        <v>129671</v>
      </c>
      <c r="F145" s="56">
        <v>72431.725999999995</v>
      </c>
      <c r="G145" s="11">
        <v>55.858076208250104</v>
      </c>
      <c r="H145" s="56">
        <f t="shared" si="5"/>
        <v>14.083738771631928</v>
      </c>
      <c r="I145" s="11">
        <f t="shared" si="7"/>
        <v>29.528799865189214</v>
      </c>
    </row>
    <row r="146" spans="2:9" x14ac:dyDescent="0.25">
      <c r="B146" s="76">
        <v>1997</v>
      </c>
      <c r="C146" s="73">
        <f t="shared" si="6"/>
        <v>487966</v>
      </c>
      <c r="D146" s="73">
        <v>333591</v>
      </c>
      <c r="E146" s="70">
        <v>154375</v>
      </c>
      <c r="F146" s="56">
        <v>77874.42</v>
      </c>
      <c r="G146" s="11">
        <v>50.444968421052629</v>
      </c>
      <c r="H146" s="56">
        <f t="shared" si="5"/>
        <v>19.051291345019319</v>
      </c>
      <c r="I146" s="11">
        <f t="shared" si="7"/>
        <v>31.636425488661096</v>
      </c>
    </row>
    <row r="147" spans="2:9" x14ac:dyDescent="0.25">
      <c r="B147" s="76">
        <v>1998</v>
      </c>
      <c r="C147" s="73">
        <f t="shared" si="6"/>
        <v>531218</v>
      </c>
      <c r="D147" s="73">
        <v>338814</v>
      </c>
      <c r="E147" s="70">
        <v>192404</v>
      </c>
      <c r="F147" s="56">
        <v>93056.644</v>
      </c>
      <c r="G147" s="11">
        <v>48.36523357102763</v>
      </c>
      <c r="H147" s="56">
        <f t="shared" si="5"/>
        <v>24.634170040485831</v>
      </c>
      <c r="I147" s="11">
        <f t="shared" si="7"/>
        <v>36.219405215937712</v>
      </c>
    </row>
    <row r="148" spans="2:9" x14ac:dyDescent="0.25">
      <c r="B148" s="76">
        <v>1999</v>
      </c>
      <c r="C148" s="73">
        <f t="shared" si="6"/>
        <v>564498</v>
      </c>
      <c r="D148" s="73">
        <v>348349</v>
      </c>
      <c r="E148" s="70">
        <v>216149</v>
      </c>
      <c r="F148" s="56">
        <v>127277.121</v>
      </c>
      <c r="G148" s="11">
        <v>58.883974017922824</v>
      </c>
      <c r="H148" s="56">
        <f t="shared" si="5"/>
        <v>12.341219517265753</v>
      </c>
      <c r="I148" s="11">
        <f t="shared" si="7"/>
        <v>38.290481100021609</v>
      </c>
    </row>
    <row r="149" spans="2:9" x14ac:dyDescent="0.25">
      <c r="B149" s="76">
        <v>2000</v>
      </c>
      <c r="C149" s="73">
        <f t="shared" si="6"/>
        <v>654206</v>
      </c>
      <c r="D149" s="73">
        <v>369271</v>
      </c>
      <c r="E149" s="70">
        <v>284935</v>
      </c>
      <c r="F149" s="56">
        <v>149771.55471999999</v>
      </c>
      <c r="G149" s="11">
        <v>52.563410855107293</v>
      </c>
      <c r="H149" s="56">
        <f t="shared" si="5"/>
        <v>31.823418105103425</v>
      </c>
      <c r="I149" s="11">
        <f t="shared" si="7"/>
        <v>43.554323867405678</v>
      </c>
    </row>
    <row r="150" spans="2:9" x14ac:dyDescent="0.25">
      <c r="B150" s="76">
        <v>2001</v>
      </c>
      <c r="C150" s="73">
        <f t="shared" si="6"/>
        <v>723136</v>
      </c>
      <c r="D150" s="73">
        <v>384847</v>
      </c>
      <c r="E150" s="70">
        <v>338289</v>
      </c>
      <c r="F150" s="56">
        <v>183200.119091</v>
      </c>
      <c r="G150" s="11">
        <v>54.154914611766856</v>
      </c>
      <c r="H150" s="56">
        <f t="shared" si="5"/>
        <v>18.724972362117676</v>
      </c>
      <c r="I150" s="11">
        <f t="shared" si="7"/>
        <v>46.780826843083453</v>
      </c>
    </row>
    <row r="151" spans="2:9" x14ac:dyDescent="0.25">
      <c r="B151" s="76">
        <v>2002</v>
      </c>
      <c r="C151" s="77">
        <f t="shared" si="6"/>
        <v>801949.46610999992</v>
      </c>
      <c r="D151" s="77">
        <v>386235</v>
      </c>
      <c r="E151" s="56">
        <v>415714.46610999998</v>
      </c>
      <c r="F151" s="56">
        <v>215578.23274599999</v>
      </c>
      <c r="G151" s="11">
        <v>51.857284343084899</v>
      </c>
      <c r="H151" s="56">
        <f t="shared" si="5"/>
        <v>22.887373254820574</v>
      </c>
      <c r="I151" s="11">
        <f t="shared" si="7"/>
        <v>51.837987763306046</v>
      </c>
    </row>
    <row r="152" spans="2:9" x14ac:dyDescent="0.25">
      <c r="B152" s="76">
        <v>2003</v>
      </c>
      <c r="C152" s="77">
        <f t="shared" si="6"/>
        <v>910438.19519999996</v>
      </c>
      <c r="D152" s="77">
        <v>402478</v>
      </c>
      <c r="E152" s="56">
        <v>507960.19520000002</v>
      </c>
      <c r="F152" s="56">
        <v>203539.959336</v>
      </c>
      <c r="G152" s="11">
        <v>40.070060855036068</v>
      </c>
      <c r="H152" s="56">
        <f t="shared" si="5"/>
        <v>22.189684653791044</v>
      </c>
      <c r="I152" s="11">
        <f t="shared" si="7"/>
        <v>55.792935520286925</v>
      </c>
    </row>
    <row r="153" spans="2:9" x14ac:dyDescent="0.25">
      <c r="B153" s="76">
        <v>2004</v>
      </c>
      <c r="C153" s="77">
        <f t="shared" si="6"/>
        <v>998116.38270800002</v>
      </c>
      <c r="D153" s="77">
        <v>417376</v>
      </c>
      <c r="E153" s="56">
        <v>580740.38270800002</v>
      </c>
      <c r="F153" s="56">
        <v>256801.27961799997</v>
      </c>
      <c r="G153" s="11">
        <v>44.219635359354939</v>
      </c>
      <c r="H153" s="56">
        <f t="shared" si="5"/>
        <v>14.327931242593554</v>
      </c>
      <c r="I153" s="11">
        <f t="shared" si="7"/>
        <v>58.18363396985702</v>
      </c>
    </row>
    <row r="154" spans="2:9" x14ac:dyDescent="0.25">
      <c r="B154" s="76">
        <v>2005</v>
      </c>
      <c r="C154" s="77">
        <f t="shared" si="6"/>
        <v>1091018.5833059999</v>
      </c>
      <c r="D154" s="77">
        <v>430133</v>
      </c>
      <c r="E154" s="56">
        <v>660885.58330599987</v>
      </c>
      <c r="F154" s="56">
        <v>260971.33705599996</v>
      </c>
      <c r="G154" s="11">
        <v>39.488126787472432</v>
      </c>
      <c r="H154" s="56">
        <f t="shared" si="5"/>
        <v>13.800521366239717</v>
      </c>
      <c r="I154" s="11">
        <f t="shared" si="7"/>
        <v>60.575098666366181</v>
      </c>
    </row>
    <row r="155" spans="2:9" x14ac:dyDescent="0.25">
      <c r="B155" s="76">
        <v>2006</v>
      </c>
      <c r="C155" s="77">
        <f t="shared" si="6"/>
        <v>1168236.4692809999</v>
      </c>
      <c r="D155" s="77">
        <v>432367</v>
      </c>
      <c r="E155" s="56">
        <v>735869.46928099985</v>
      </c>
      <c r="F155" s="56">
        <v>267156.97879800003</v>
      </c>
      <c r="G155" s="11">
        <v>36.30494129061131</v>
      </c>
      <c r="H155" s="56">
        <f t="shared" si="5"/>
        <v>11.345970901635075</v>
      </c>
      <c r="I155" s="11">
        <f t="shared" si="7"/>
        <v>62.989770361637177</v>
      </c>
    </row>
    <row r="156" spans="2:9" x14ac:dyDescent="0.25">
      <c r="B156" s="76">
        <v>2007</v>
      </c>
      <c r="C156" s="77">
        <f t="shared" si="6"/>
        <v>1253773.2508709999</v>
      </c>
      <c r="D156" s="77">
        <v>455328.99</v>
      </c>
      <c r="E156" s="56">
        <v>798444.26087099989</v>
      </c>
      <c r="F156" s="56">
        <v>290622.97280999995</v>
      </c>
      <c r="G156" s="11">
        <v>36.398655116259178</v>
      </c>
      <c r="H156" s="56">
        <f t="shared" si="5"/>
        <v>8.5035178387194605</v>
      </c>
      <c r="I156" s="11">
        <f t="shared" si="7"/>
        <v>63.683306396616643</v>
      </c>
    </row>
    <row r="157" spans="2:9" x14ac:dyDescent="0.25">
      <c r="B157" s="76">
        <v>2008</v>
      </c>
      <c r="C157" s="77">
        <f t="shared" si="6"/>
        <v>1147604.5055658</v>
      </c>
      <c r="D157" s="77">
        <v>438689.98499999999</v>
      </c>
      <c r="E157" s="56">
        <v>708914.52056580002</v>
      </c>
      <c r="F157" s="56">
        <v>261693.92310199997</v>
      </c>
      <c r="G157" s="11">
        <v>36.914735911056859</v>
      </c>
      <c r="H157" s="56">
        <f t="shared" si="5"/>
        <v>-11.213023211856322</v>
      </c>
      <c r="I157" s="11">
        <f t="shared" si="7"/>
        <v>61.773417333899893</v>
      </c>
    </row>
    <row r="158" spans="2:9" x14ac:dyDescent="0.25">
      <c r="B158" s="76">
        <v>2009</v>
      </c>
      <c r="C158" s="77">
        <f t="shared" si="6"/>
        <v>1200290.5704848</v>
      </c>
      <c r="D158" s="77">
        <v>449781.97700000001</v>
      </c>
      <c r="E158" s="56">
        <v>750508.59348479996</v>
      </c>
      <c r="F158" s="56">
        <v>260727.135094</v>
      </c>
      <c r="G158" s="11">
        <v>34.740059921683027</v>
      </c>
      <c r="H158" s="56">
        <f t="shared" si="5"/>
        <v>5.867290302616853</v>
      </c>
      <c r="I158" s="11">
        <f t="shared" si="7"/>
        <v>62.5272423144729</v>
      </c>
    </row>
    <row r="159" spans="2:9" x14ac:dyDescent="0.25">
      <c r="B159" s="76">
        <v>2010</v>
      </c>
      <c r="C159" s="77">
        <f t="shared" si="6"/>
        <v>1247733.169306</v>
      </c>
      <c r="D159" s="77">
        <v>470778.99599999998</v>
      </c>
      <c r="E159" s="56">
        <v>776954.17330599995</v>
      </c>
      <c r="F159" s="56">
        <v>271609.34757199994</v>
      </c>
      <c r="G159" s="11">
        <v>34.958219790014283</v>
      </c>
      <c r="H159" s="56">
        <f t="shared" si="5"/>
        <v>3.5236878099431905</v>
      </c>
      <c r="I159" s="11">
        <f t="shared" si="7"/>
        <v>62.269256954846256</v>
      </c>
    </row>
    <row r="160" spans="2:9" x14ac:dyDescent="0.25">
      <c r="B160" s="76">
        <v>2011</v>
      </c>
      <c r="C160" s="77">
        <f t="shared" si="6"/>
        <v>1191354.485504</v>
      </c>
      <c r="D160" s="77">
        <v>463948.99599999998</v>
      </c>
      <c r="E160" s="56">
        <v>727405.48950399994</v>
      </c>
      <c r="F160" s="56">
        <v>247202.14104200003</v>
      </c>
      <c r="G160" s="11">
        <v>33.984090663181703</v>
      </c>
      <c r="H160" s="56">
        <f t="shared" si="5"/>
        <v>-6.3772981089948386</v>
      </c>
      <c r="I160" s="11">
        <f t="shared" si="7"/>
        <v>61.057015217118405</v>
      </c>
    </row>
    <row r="161" spans="2:9" x14ac:dyDescent="0.25">
      <c r="B161" s="76">
        <v>2012</v>
      </c>
      <c r="C161" s="77">
        <f t="shared" si="6"/>
        <v>1169055.842038</v>
      </c>
      <c r="D161" s="77">
        <v>456538.99599999998</v>
      </c>
      <c r="E161" s="56">
        <v>712516.84603799996</v>
      </c>
      <c r="F161" s="56">
        <v>255645.45194</v>
      </c>
      <c r="G161" s="11">
        <v>35.879215117724513</v>
      </c>
      <c r="H161" s="56">
        <f t="shared" si="5"/>
        <v>-2.0468148344814088</v>
      </c>
      <c r="I161" s="11">
        <f t="shared" si="7"/>
        <v>60.948059144538256</v>
      </c>
    </row>
    <row r="162" spans="2:9" x14ac:dyDescent="0.25">
      <c r="B162" s="51">
        <v>2013</v>
      </c>
      <c r="C162" s="36">
        <f t="shared" si="6"/>
        <v>1166036</v>
      </c>
      <c r="D162" s="119">
        <v>487700</v>
      </c>
      <c r="E162" s="35">
        <v>678336</v>
      </c>
      <c r="F162" s="35">
        <v>238518.10080000001</v>
      </c>
      <c r="G162" s="35">
        <v>35.162235352391733</v>
      </c>
      <c r="H162" s="35">
        <f t="shared" si="5"/>
        <v>-4.7971983017755946</v>
      </c>
      <c r="I162" s="35">
        <f t="shared" si="7"/>
        <v>58.174533204806714</v>
      </c>
    </row>
    <row r="163" spans="2:9" ht="51.75" customHeight="1" x14ac:dyDescent="0.25">
      <c r="B163" s="717" t="s">
        <v>608</v>
      </c>
      <c r="C163" s="717"/>
      <c r="D163" s="717"/>
      <c r="E163" s="717"/>
      <c r="F163" s="717"/>
      <c r="G163" s="717"/>
    </row>
    <row r="164" spans="2:9" x14ac:dyDescent="0.25">
      <c r="D164" s="443"/>
    </row>
    <row r="165" spans="2:9" x14ac:dyDescent="0.25">
      <c r="E165" s="445"/>
    </row>
    <row r="172" spans="2:9" x14ac:dyDescent="0.25">
      <c r="D172" s="444"/>
    </row>
    <row r="192" spans="5:6" x14ac:dyDescent="0.25">
      <c r="E192" s="444"/>
      <c r="F192" s="444"/>
    </row>
  </sheetData>
  <mergeCells count="2">
    <mergeCell ref="B163:G163"/>
    <mergeCell ref="B1:H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view="pageBreakPreview" topLeftCell="A42" zoomScale="60" zoomScaleNormal="100" workbookViewId="0">
      <selection activeCell="A48" sqref="A48:D48"/>
    </sheetView>
  </sheetViews>
  <sheetFormatPr defaultRowHeight="15" x14ac:dyDescent="0.25"/>
  <cols>
    <col min="1" max="1" width="9.42578125" style="1" customWidth="1"/>
    <col min="2" max="2" width="20.28515625" style="1" customWidth="1"/>
    <col min="3" max="3" width="17.42578125" style="1" customWidth="1"/>
    <col min="4" max="4" width="16.140625" style="1" customWidth="1"/>
    <col min="5" max="16384" width="9.140625" style="1"/>
  </cols>
  <sheetData>
    <row r="1" spans="1:6" ht="27.75" customHeight="1" x14ac:dyDescent="0.25">
      <c r="A1" s="719" t="s">
        <v>702</v>
      </c>
      <c r="B1" s="720"/>
      <c r="C1" s="720"/>
      <c r="D1" s="720"/>
    </row>
    <row r="2" spans="1:6" x14ac:dyDescent="0.25">
      <c r="A2" s="38" t="s">
        <v>6</v>
      </c>
      <c r="B2" s="240" t="s">
        <v>575</v>
      </c>
      <c r="C2" s="240" t="s">
        <v>576</v>
      </c>
      <c r="D2" s="38" t="s">
        <v>558</v>
      </c>
    </row>
    <row r="3" spans="1:6" s="242" customFormat="1" x14ac:dyDescent="0.25">
      <c r="A3" s="242">
        <v>1843</v>
      </c>
      <c r="B3" s="337">
        <v>2342.7395789169923</v>
      </c>
      <c r="C3" s="6">
        <v>9.3392794796729177</v>
      </c>
      <c r="D3" s="243"/>
      <c r="E3" s="62"/>
      <c r="F3" s="348"/>
    </row>
    <row r="4" spans="1:6" s="242" customFormat="1" x14ac:dyDescent="0.25">
      <c r="A4" s="242">
        <v>1844</v>
      </c>
      <c r="B4" s="337">
        <v>826.17386100549129</v>
      </c>
      <c r="C4" s="6">
        <v>3.1260480500572911</v>
      </c>
      <c r="D4" s="243"/>
      <c r="E4" s="62"/>
      <c r="F4" s="348"/>
    </row>
    <row r="5" spans="1:6" s="242" customFormat="1" x14ac:dyDescent="0.25">
      <c r="A5" s="242">
        <v>1845</v>
      </c>
      <c r="B5" s="337">
        <v>1841.3522341151997</v>
      </c>
      <c r="C5" s="6">
        <v>6.5963296678292505</v>
      </c>
      <c r="D5" s="243"/>
      <c r="E5" s="62"/>
      <c r="F5" s="348"/>
    </row>
    <row r="6" spans="1:6" s="242" customFormat="1" x14ac:dyDescent="0.25">
      <c r="A6" s="242">
        <v>1846</v>
      </c>
      <c r="B6" s="337">
        <v>2488.0400865869533</v>
      </c>
      <c r="C6" s="6">
        <v>8.4843941039422237</v>
      </c>
      <c r="D6" s="243"/>
      <c r="E6" s="62"/>
      <c r="F6" s="348"/>
    </row>
    <row r="7" spans="1:6" s="242" customFormat="1" x14ac:dyDescent="0.25">
      <c r="A7" s="242">
        <v>1847</v>
      </c>
      <c r="B7" s="337">
        <v>2345.8656730837197</v>
      </c>
      <c r="C7" s="6">
        <v>7.5967890655793928</v>
      </c>
      <c r="D7" s="243"/>
      <c r="E7" s="62"/>
      <c r="F7" s="348"/>
    </row>
    <row r="8" spans="1:6" s="242" customFormat="1" x14ac:dyDescent="0.25">
      <c r="A8" s="242">
        <v>1848</v>
      </c>
      <c r="B8" s="337">
        <v>3658.3817728263452</v>
      </c>
      <c r="C8" s="6">
        <v>11.008346491497392</v>
      </c>
      <c r="D8" s="243"/>
      <c r="E8" s="62"/>
      <c r="F8" s="348"/>
    </row>
    <row r="9" spans="1:6" s="242" customFormat="1" x14ac:dyDescent="0.25">
      <c r="A9" s="242">
        <v>1849</v>
      </c>
      <c r="B9" s="337">
        <v>3555.6801750583822</v>
      </c>
      <c r="C9" s="6">
        <v>9.5234120640514632</v>
      </c>
      <c r="D9" s="243"/>
      <c r="E9" s="62"/>
      <c r="F9" s="348"/>
    </row>
    <row r="10" spans="1:6" s="242" customFormat="1" x14ac:dyDescent="0.25">
      <c r="A10" s="242">
        <v>1850</v>
      </c>
      <c r="B10" s="337">
        <v>3049.1627437866587</v>
      </c>
      <c r="C10" s="6">
        <v>7.5221848049286519</v>
      </c>
      <c r="D10" s="243"/>
      <c r="E10" s="62"/>
      <c r="F10" s="348"/>
    </row>
    <row r="11" spans="1:6" s="242" customFormat="1" x14ac:dyDescent="0.25">
      <c r="A11" s="242">
        <v>1851</v>
      </c>
      <c r="B11" s="337">
        <v>3411.5660785284281</v>
      </c>
      <c r="C11" s="6">
        <v>7.7949255218681595</v>
      </c>
      <c r="D11" s="243"/>
    </row>
    <row r="12" spans="1:6" s="242" customFormat="1" x14ac:dyDescent="0.25">
      <c r="A12" s="242">
        <v>1852</v>
      </c>
      <c r="B12" s="337">
        <v>4323.5712985080481</v>
      </c>
      <c r="C12" s="6">
        <v>8.4149571006937549</v>
      </c>
      <c r="D12" s="243"/>
    </row>
    <row r="13" spans="1:6" s="242" customFormat="1" x14ac:dyDescent="0.25">
      <c r="A13" s="242">
        <v>1853</v>
      </c>
      <c r="B13" s="337">
        <v>9149.7374215319996</v>
      </c>
      <c r="C13" s="6">
        <v>15.224391375479208</v>
      </c>
      <c r="D13" s="243"/>
    </row>
    <row r="14" spans="1:6" x14ac:dyDescent="0.25">
      <c r="A14" s="1">
        <v>1854</v>
      </c>
      <c r="B14" s="7">
        <v>6014.7265532761976</v>
      </c>
      <c r="C14" s="6">
        <v>8.6553164669682818</v>
      </c>
      <c r="D14" s="7"/>
    </row>
    <row r="15" spans="1:6" x14ac:dyDescent="0.25">
      <c r="A15" s="1">
        <v>1855</v>
      </c>
      <c r="B15" s="7">
        <v>6722.8156693618466</v>
      </c>
      <c r="C15" s="6">
        <v>8.4749207943950875</v>
      </c>
      <c r="D15" s="7"/>
    </row>
    <row r="16" spans="1:6" x14ac:dyDescent="0.25">
      <c r="A16" s="1">
        <v>1856</v>
      </c>
      <c r="B16" s="7">
        <v>7243.5352222845777</v>
      </c>
      <c r="C16" s="6">
        <v>8.2620002558197321</v>
      </c>
      <c r="D16" s="7"/>
    </row>
    <row r="17" spans="1:4" x14ac:dyDescent="0.25">
      <c r="A17" s="1">
        <v>1857</v>
      </c>
      <c r="B17" s="7">
        <v>8108.2176600181283</v>
      </c>
      <c r="C17" s="6">
        <v>8.356514783788846</v>
      </c>
      <c r="D17" s="7"/>
    </row>
    <row r="18" spans="1:4" x14ac:dyDescent="0.25">
      <c r="A18" s="1">
        <v>1858</v>
      </c>
      <c r="B18" s="7">
        <v>5254.14</v>
      </c>
      <c r="C18" s="6">
        <v>5</v>
      </c>
      <c r="D18" s="7"/>
    </row>
    <row r="19" spans="1:4" x14ac:dyDescent="0.25">
      <c r="A19" s="1">
        <v>1859</v>
      </c>
      <c r="B19" s="7">
        <v>5180.2336720461599</v>
      </c>
      <c r="C19" s="6">
        <v>4.720869468421415</v>
      </c>
      <c r="D19" s="7"/>
    </row>
    <row r="20" spans="1:4" x14ac:dyDescent="0.25">
      <c r="A20" s="1">
        <v>1860</v>
      </c>
      <c r="B20" s="7">
        <v>4362.5486519730903</v>
      </c>
      <c r="C20" s="6">
        <v>3.8901068458635049</v>
      </c>
      <c r="D20" s="7"/>
    </row>
    <row r="21" spans="1:4" x14ac:dyDescent="0.25">
      <c r="A21" s="1">
        <v>1861</v>
      </c>
      <c r="B21" s="7">
        <v>4622.9593639289806</v>
      </c>
      <c r="C21" s="6">
        <v>3.9960992645046627</v>
      </c>
      <c r="D21" s="6">
        <v>7.0795702357258499</v>
      </c>
    </row>
    <row r="22" spans="1:4" x14ac:dyDescent="0.25">
      <c r="A22" s="1">
        <v>1862</v>
      </c>
      <c r="B22" s="7">
        <v>6039.9552934403182</v>
      </c>
      <c r="C22" s="6">
        <v>5.086132517839757</v>
      </c>
      <c r="D22" s="6"/>
    </row>
    <row r="23" spans="1:4" x14ac:dyDescent="0.25">
      <c r="A23" s="1">
        <v>1863</v>
      </c>
      <c r="B23" s="7">
        <v>5268.1817692528703</v>
      </c>
      <c r="C23" s="6">
        <v>4.2722862180971228</v>
      </c>
      <c r="D23" s="6"/>
    </row>
    <row r="24" spans="1:4" x14ac:dyDescent="0.25">
      <c r="A24" s="1">
        <v>1864</v>
      </c>
      <c r="B24" s="7">
        <v>4699.050909090909</v>
      </c>
      <c r="C24" s="6">
        <v>3.6363636363636362</v>
      </c>
      <c r="D24" s="6"/>
    </row>
    <row r="25" spans="1:4" x14ac:dyDescent="0.25">
      <c r="A25" s="1">
        <v>1865</v>
      </c>
      <c r="B25" s="7">
        <v>4436.5977347822609</v>
      </c>
      <c r="C25" s="6">
        <v>3.2679375247914804</v>
      </c>
      <c r="D25" s="6"/>
    </row>
    <row r="26" spans="1:4" x14ac:dyDescent="0.25">
      <c r="A26" s="1">
        <v>1866</v>
      </c>
      <c r="B26" s="7">
        <v>7729.0963636363631</v>
      </c>
      <c r="C26" s="6">
        <v>5.4545454545454541</v>
      </c>
      <c r="D26" s="6"/>
    </row>
    <row r="27" spans="1:4" x14ac:dyDescent="0.25">
      <c r="A27" s="1">
        <v>1867</v>
      </c>
      <c r="B27" s="7">
        <v>7319.51</v>
      </c>
      <c r="C27" s="6">
        <v>5</v>
      </c>
      <c r="D27" s="6"/>
    </row>
    <row r="28" spans="1:4" x14ac:dyDescent="0.25">
      <c r="A28" s="1">
        <v>1868</v>
      </c>
      <c r="B28" s="7">
        <v>7431.0227930860519</v>
      </c>
      <c r="C28" s="6">
        <v>4.9156664429140475</v>
      </c>
      <c r="D28" s="6"/>
    </row>
    <row r="29" spans="1:4" x14ac:dyDescent="0.25">
      <c r="A29" s="1">
        <v>1869</v>
      </c>
      <c r="B29" s="7">
        <v>8119.7560371093487</v>
      </c>
      <c r="C29" s="6">
        <v>5.1855062260574085</v>
      </c>
      <c r="D29" s="6"/>
    </row>
    <row r="30" spans="1:4" x14ac:dyDescent="0.25">
      <c r="A30" s="1">
        <v>1870</v>
      </c>
      <c r="B30" s="7">
        <v>8235.4034081490336</v>
      </c>
      <c r="C30" s="6">
        <v>5.0837141507057799</v>
      </c>
      <c r="D30" s="6"/>
    </row>
    <row r="31" spans="1:4" x14ac:dyDescent="0.25">
      <c r="A31" s="1">
        <v>1871</v>
      </c>
      <c r="B31" s="7">
        <v>8060.8632846650289</v>
      </c>
      <c r="C31" s="6">
        <v>4.814401572853642</v>
      </c>
      <c r="D31" s="6">
        <v>8.3618913741338474</v>
      </c>
    </row>
    <row r="32" spans="1:4" x14ac:dyDescent="0.25">
      <c r="A32" s="1">
        <v>1872</v>
      </c>
      <c r="B32" s="7">
        <v>8009.0921163115345</v>
      </c>
      <c r="C32" s="6">
        <v>4.6513972710518656</v>
      </c>
      <c r="D32" s="6"/>
    </row>
    <row r="33" spans="1:4" x14ac:dyDescent="0.25">
      <c r="A33" s="1">
        <v>1873</v>
      </c>
      <c r="B33" s="7">
        <v>10177.511383561476</v>
      </c>
      <c r="C33" s="6">
        <v>5.7542815049381177</v>
      </c>
      <c r="D33" s="6"/>
    </row>
    <row r="34" spans="1:4" x14ac:dyDescent="0.25">
      <c r="A34" s="1">
        <v>1874</v>
      </c>
      <c r="B34" s="7">
        <v>10499.116530066336</v>
      </c>
      <c r="C34" s="6">
        <v>5.7625458600397677</v>
      </c>
      <c r="D34" s="6"/>
    </row>
    <row r="35" spans="1:4" x14ac:dyDescent="0.25">
      <c r="A35" s="1">
        <v>1875</v>
      </c>
      <c r="B35" s="7">
        <v>11177.854239116959</v>
      </c>
      <c r="C35" s="6">
        <v>5.9653146102039054</v>
      </c>
      <c r="D35" s="6"/>
    </row>
    <row r="36" spans="1:4" x14ac:dyDescent="0.25">
      <c r="A36" s="1">
        <v>1876</v>
      </c>
      <c r="B36" s="7">
        <v>10027.050989012783</v>
      </c>
      <c r="C36" s="6">
        <v>5.1995336098657283</v>
      </c>
      <c r="D36" s="6"/>
    </row>
    <row r="37" spans="1:4" x14ac:dyDescent="0.25">
      <c r="A37" s="1">
        <v>1877</v>
      </c>
      <c r="B37" s="7">
        <v>10022.213159401574</v>
      </c>
      <c r="C37" s="6">
        <v>5.0238999409002894</v>
      </c>
      <c r="D37" s="6"/>
    </row>
    <row r="38" spans="1:4" x14ac:dyDescent="0.25">
      <c r="A38" s="1">
        <v>1878</v>
      </c>
      <c r="B38" s="7">
        <v>8531.7724587186494</v>
      </c>
      <c r="C38" s="6">
        <v>4.1383264547190644</v>
      </c>
      <c r="D38" s="6"/>
    </row>
    <row r="39" spans="1:4" x14ac:dyDescent="0.25">
      <c r="A39" s="1">
        <v>1879</v>
      </c>
      <c r="B39" s="7">
        <v>9391.8084704725989</v>
      </c>
      <c r="C39" s="6">
        <v>4.4149874159351761</v>
      </c>
      <c r="D39" s="6"/>
    </row>
    <row r="40" spans="1:4" x14ac:dyDescent="0.25">
      <c r="A40" s="1">
        <v>1880</v>
      </c>
      <c r="B40" s="7">
        <v>8369.0267970123987</v>
      </c>
      <c r="C40" s="6">
        <v>3.8094068227775302</v>
      </c>
      <c r="D40" s="6"/>
    </row>
    <row r="41" spans="1:4" x14ac:dyDescent="0.25">
      <c r="A41" s="1">
        <v>1881</v>
      </c>
      <c r="B41" s="7">
        <v>8733.0987494532001</v>
      </c>
      <c r="C41" s="6">
        <v>3.848646620607941</v>
      </c>
      <c r="D41" s="6">
        <v>6.403748162749423</v>
      </c>
    </row>
    <row r="42" spans="1:4" x14ac:dyDescent="0.25">
      <c r="A42" s="1">
        <v>1882</v>
      </c>
      <c r="B42" s="7">
        <v>9040.8517904776763</v>
      </c>
      <c r="C42" s="6">
        <v>3.8514157264720166</v>
      </c>
      <c r="D42" s="6"/>
    </row>
    <row r="43" spans="1:4" x14ac:dyDescent="0.25">
      <c r="A43" s="1">
        <v>1883</v>
      </c>
      <c r="B43" s="7">
        <v>10588.705765932185</v>
      </c>
      <c r="C43" s="6">
        <v>4.3273785165503371</v>
      </c>
      <c r="D43" s="6"/>
    </row>
    <row r="44" spans="1:4" x14ac:dyDescent="0.25">
      <c r="A44" s="1">
        <v>1884</v>
      </c>
      <c r="B44" s="7">
        <v>9323.7566527972758</v>
      </c>
      <c r="C44" s="6">
        <v>3.6481760610945662</v>
      </c>
      <c r="D44" s="6"/>
    </row>
    <row r="45" spans="1:4" x14ac:dyDescent="0.25">
      <c r="A45" s="1">
        <v>1885</v>
      </c>
      <c r="B45" s="7">
        <v>11469.108367500827</v>
      </c>
      <c r="C45" s="6">
        <v>4.3277645480986457</v>
      </c>
      <c r="D45" s="6"/>
    </row>
    <row r="46" spans="1:4" x14ac:dyDescent="0.25">
      <c r="A46" s="1">
        <v>1886</v>
      </c>
      <c r="B46" s="7">
        <v>11222.754119223444</v>
      </c>
      <c r="C46" s="6">
        <v>4.0939741855550436</v>
      </c>
      <c r="D46" s="6"/>
    </row>
    <row r="47" spans="1:4" x14ac:dyDescent="0.25">
      <c r="A47" s="1">
        <v>1887</v>
      </c>
      <c r="B47" s="7">
        <v>12898.550942813978</v>
      </c>
      <c r="C47" s="6">
        <v>4.5502220838315539</v>
      </c>
      <c r="D47" s="6"/>
    </row>
    <row r="48" spans="1:4" x14ac:dyDescent="0.25">
      <c r="A48" s="243">
        <v>1888</v>
      </c>
      <c r="B48" s="67">
        <v>13339.707621518264</v>
      </c>
      <c r="C48" s="46">
        <v>4.5504390456415846</v>
      </c>
      <c r="D48" s="46"/>
    </row>
    <row r="49" spans="1:4" x14ac:dyDescent="0.25">
      <c r="A49" s="1">
        <v>1889</v>
      </c>
      <c r="B49" s="7">
        <v>15173.205272506926</v>
      </c>
      <c r="C49" s="6">
        <v>5.0207871184311079</v>
      </c>
      <c r="D49" s="6"/>
    </row>
    <row r="50" spans="1:4" x14ac:dyDescent="0.25">
      <c r="A50" s="1">
        <v>1890</v>
      </c>
      <c r="B50" s="7">
        <v>15534.585000000001</v>
      </c>
      <c r="C50" s="6">
        <v>5.0000000000000009</v>
      </c>
      <c r="D50" s="6"/>
    </row>
    <row r="51" spans="1:4" x14ac:dyDescent="0.25">
      <c r="A51" s="1">
        <v>1891</v>
      </c>
      <c r="B51" s="7">
        <v>17724.226545454545</v>
      </c>
      <c r="C51" s="6">
        <v>5.5454545454545459</v>
      </c>
      <c r="D51" s="6">
        <v>8.9144544922786881</v>
      </c>
    </row>
    <row r="52" spans="1:4" x14ac:dyDescent="0.25">
      <c r="A52" s="1">
        <v>1892</v>
      </c>
      <c r="B52" s="7">
        <v>15176.538272727272</v>
      </c>
      <c r="C52" s="6">
        <v>4.6363636363636358</v>
      </c>
      <c r="D52" s="6"/>
    </row>
    <row r="53" spans="1:4" x14ac:dyDescent="0.25">
      <c r="A53" s="1">
        <v>1893</v>
      </c>
      <c r="B53" s="7">
        <v>14244.525000000001</v>
      </c>
      <c r="C53" s="6">
        <v>4.2727272727272734</v>
      </c>
      <c r="D53" s="6"/>
    </row>
    <row r="54" spans="1:4" x14ac:dyDescent="0.25">
      <c r="A54" s="1">
        <v>1894</v>
      </c>
      <c r="B54" s="7">
        <v>12497.298545454545</v>
      </c>
      <c r="C54" s="6">
        <v>3.6818181818181817</v>
      </c>
      <c r="D54" s="6"/>
    </row>
    <row r="55" spans="1:4" x14ac:dyDescent="0.25">
      <c r="A55" s="1">
        <v>1895</v>
      </c>
      <c r="B55" s="7">
        <v>16038.072</v>
      </c>
      <c r="C55" s="6">
        <v>4.6363636363636367</v>
      </c>
      <c r="D55" s="6"/>
    </row>
    <row r="56" spans="1:4" x14ac:dyDescent="0.25">
      <c r="A56" s="1">
        <v>1896</v>
      </c>
      <c r="B56" s="7">
        <v>20173.527818181814</v>
      </c>
      <c r="C56" s="6">
        <v>5.7272727272727257</v>
      </c>
      <c r="D56" s="6"/>
    </row>
    <row r="57" spans="1:4" x14ac:dyDescent="0.25">
      <c r="A57" s="1">
        <v>1897</v>
      </c>
      <c r="B57" s="7">
        <v>22327.525181818182</v>
      </c>
      <c r="C57" s="6">
        <v>6.2272727272727275</v>
      </c>
      <c r="D57" s="6"/>
    </row>
    <row r="58" spans="1:4" x14ac:dyDescent="0.25">
      <c r="A58" s="243">
        <v>1898</v>
      </c>
      <c r="B58" s="67">
        <v>17213.186545454544</v>
      </c>
      <c r="C58" s="46">
        <v>4.7272727272727266</v>
      </c>
      <c r="D58" s="46"/>
    </row>
    <row r="59" spans="1:4" x14ac:dyDescent="0.25">
      <c r="A59" s="243">
        <v>1899</v>
      </c>
      <c r="B59" s="339">
        <v>16087.923272727272</v>
      </c>
      <c r="C59" s="46">
        <v>4.3594537630213885</v>
      </c>
      <c r="D59" s="46"/>
    </row>
    <row r="60" spans="1:4" x14ac:dyDescent="0.25">
      <c r="A60" s="243">
        <v>1900</v>
      </c>
      <c r="B60" s="67">
        <v>14962.66</v>
      </c>
      <c r="C60" s="46">
        <v>4</v>
      </c>
      <c r="D60" s="46"/>
    </row>
    <row r="61" spans="1:4" x14ac:dyDescent="0.25">
      <c r="A61" s="243">
        <v>1901</v>
      </c>
      <c r="B61" s="339">
        <v>15520.150999999838</v>
      </c>
      <c r="C61" s="46">
        <v>4.0891195436670875</v>
      </c>
      <c r="D61" s="46">
        <v>6.3394182169905529</v>
      </c>
    </row>
    <row r="62" spans="1:4" x14ac:dyDescent="0.25">
      <c r="A62" s="243">
        <v>1902</v>
      </c>
      <c r="B62" s="339">
        <v>16077.64199999976</v>
      </c>
      <c r="C62" s="46">
        <v>4.1781835645444101</v>
      </c>
      <c r="D62" s="46"/>
    </row>
    <row r="63" spans="1:4" x14ac:dyDescent="0.25">
      <c r="A63" s="1">
        <v>1903</v>
      </c>
      <c r="B63" s="7">
        <v>16635.132999999998</v>
      </c>
      <c r="C63" s="6">
        <v>4.2727272727272725</v>
      </c>
      <c r="D63" s="6"/>
    </row>
    <row r="64" spans="1:4" x14ac:dyDescent="0.25">
      <c r="A64" s="1">
        <v>1904</v>
      </c>
      <c r="B64" s="338">
        <v>18546.799749999773</v>
      </c>
      <c r="C64" s="6">
        <v>4.7040501758932951</v>
      </c>
      <c r="D64" s="6"/>
    </row>
    <row r="65" spans="1:4" x14ac:dyDescent="0.25">
      <c r="A65" s="1">
        <v>1905</v>
      </c>
      <c r="B65" s="338">
        <v>20458.466499999631</v>
      </c>
      <c r="C65" s="6">
        <v>5.1131887670367124</v>
      </c>
      <c r="D65" s="6"/>
    </row>
    <row r="66" spans="1:4" x14ac:dyDescent="0.25">
      <c r="A66" s="1">
        <v>1906</v>
      </c>
      <c r="B66" s="338">
        <v>22370.133249999955</v>
      </c>
      <c r="C66" s="6">
        <v>5.5094453669214465</v>
      </c>
      <c r="D66" s="6"/>
    </row>
    <row r="67" spans="1:4" x14ac:dyDescent="0.25">
      <c r="A67" s="1">
        <v>1907</v>
      </c>
      <c r="B67" s="7">
        <v>24281.799999999814</v>
      </c>
      <c r="C67" s="6">
        <v>5.8883112833068845</v>
      </c>
      <c r="D67" s="6"/>
    </row>
    <row r="68" spans="1:4" x14ac:dyDescent="0.25">
      <c r="A68" s="1">
        <v>1908</v>
      </c>
      <c r="B68" s="7">
        <v>16326.999999999996</v>
      </c>
      <c r="C68" s="6">
        <v>3.892561766732388</v>
      </c>
      <c r="D68" s="6"/>
    </row>
    <row r="69" spans="1:4" x14ac:dyDescent="0.25">
      <c r="A69" s="1">
        <v>1909</v>
      </c>
      <c r="B69" s="7">
        <v>22370.800000000003</v>
      </c>
      <c r="C69" s="6">
        <v>5.2334045365935715</v>
      </c>
      <c r="D69" s="6"/>
    </row>
    <row r="70" spans="1:4" x14ac:dyDescent="0.25">
      <c r="A70" s="1">
        <v>1910</v>
      </c>
      <c r="B70" s="7">
        <v>16997.999999999996</v>
      </c>
      <c r="C70" s="6">
        <v>3.8895378570930057</v>
      </c>
      <c r="D70" s="6"/>
    </row>
    <row r="71" spans="1:4" x14ac:dyDescent="0.25">
      <c r="A71" s="1">
        <v>1911</v>
      </c>
      <c r="B71" s="7">
        <v>22917.800000000003</v>
      </c>
      <c r="C71" s="6">
        <v>5.1017032687426571</v>
      </c>
      <c r="D71" s="6">
        <v>7.5190495953857752</v>
      </c>
    </row>
    <row r="72" spans="1:4" x14ac:dyDescent="0.25">
      <c r="A72" s="1">
        <v>1912</v>
      </c>
      <c r="B72" s="7">
        <v>18335.19999999999</v>
      </c>
      <c r="C72" s="6">
        <v>3.9395403712001338</v>
      </c>
      <c r="D72" s="6"/>
    </row>
    <row r="73" spans="1:4" x14ac:dyDescent="0.25">
      <c r="A73" s="1">
        <v>1913</v>
      </c>
      <c r="B73" s="7">
        <v>24898.999999999996</v>
      </c>
      <c r="C73" s="6">
        <v>5.1643640421379242</v>
      </c>
      <c r="D73" s="6"/>
    </row>
    <row r="74" spans="1:4" x14ac:dyDescent="0.25">
      <c r="A74" s="1">
        <v>1914</v>
      </c>
      <c r="B74" s="7">
        <v>18925.999999999996</v>
      </c>
      <c r="C74" s="6">
        <v>3.8265806430742035</v>
      </c>
      <c r="D74" s="6"/>
    </row>
    <row r="75" spans="1:4" x14ac:dyDescent="0.25">
      <c r="A75" s="1">
        <v>1915</v>
      </c>
      <c r="B75" s="7">
        <v>10665.999999999998</v>
      </c>
      <c r="C75" s="6">
        <v>2.1397982819823205</v>
      </c>
      <c r="D75" s="6"/>
    </row>
    <row r="76" spans="1:4" x14ac:dyDescent="0.25">
      <c r="A76" s="1">
        <v>1916</v>
      </c>
      <c r="B76" s="7">
        <v>23893.800000000003</v>
      </c>
      <c r="C76" s="6">
        <v>4.829691023721554</v>
      </c>
      <c r="D76" s="6"/>
    </row>
    <row r="77" spans="1:4" x14ac:dyDescent="0.25">
      <c r="A77" s="1">
        <v>1917</v>
      </c>
      <c r="B77" s="7">
        <v>20886.800000000003</v>
      </c>
      <c r="C77" s="6">
        <v>4.2220145591866949</v>
      </c>
      <c r="D77" s="6"/>
    </row>
    <row r="78" spans="1:4" x14ac:dyDescent="0.25">
      <c r="A78" s="1">
        <v>1918</v>
      </c>
      <c r="B78" s="7">
        <v>29743</v>
      </c>
      <c r="C78" s="6">
        <v>5.9141371400574574</v>
      </c>
      <c r="D78" s="6"/>
    </row>
    <row r="79" spans="1:4" x14ac:dyDescent="0.25">
      <c r="A79" s="1">
        <v>1919</v>
      </c>
      <c r="B79" s="7">
        <v>36526.999999999993</v>
      </c>
      <c r="C79" s="6">
        <v>7.0294031386851747</v>
      </c>
      <c r="D79" s="6"/>
    </row>
    <row r="80" spans="1:4" x14ac:dyDescent="0.25">
      <c r="A80" s="1">
        <v>1920</v>
      </c>
      <c r="B80" s="7">
        <v>31548.000000000004</v>
      </c>
      <c r="C80" s="6">
        <v>5.8867632169477879</v>
      </c>
      <c r="D80" s="6"/>
    </row>
    <row r="81" spans="1:4" x14ac:dyDescent="0.25">
      <c r="A81" s="1">
        <v>1921</v>
      </c>
      <c r="B81" s="7">
        <v>45501.999999999993</v>
      </c>
      <c r="C81" s="6">
        <v>8.3360065395386886</v>
      </c>
      <c r="D81" s="6"/>
    </row>
    <row r="82" spans="1:4" x14ac:dyDescent="0.25">
      <c r="A82" s="1">
        <v>1922</v>
      </c>
      <c r="B82" s="7">
        <v>36290.800000000003</v>
      </c>
      <c r="C82" s="6">
        <v>6.5137538767109442</v>
      </c>
      <c r="D82" s="6">
        <v>9.7799624332678476</v>
      </c>
    </row>
    <row r="83" spans="1:4" x14ac:dyDescent="0.25">
      <c r="A83" s="1">
        <v>1923</v>
      </c>
      <c r="B83" s="7">
        <v>31735.499999999993</v>
      </c>
      <c r="C83" s="6">
        <v>5.5734034738080496</v>
      </c>
      <c r="D83" s="6">
        <v>8.3308395022838226</v>
      </c>
    </row>
    <row r="84" spans="1:4" x14ac:dyDescent="0.25">
      <c r="A84" s="1">
        <v>1924</v>
      </c>
      <c r="B84" s="7">
        <v>43264.599999999984</v>
      </c>
      <c r="C84" s="6">
        <v>7.4412891221674355</v>
      </c>
      <c r="D84" s="6">
        <v>11.071344490506164</v>
      </c>
    </row>
    <row r="85" spans="1:4" x14ac:dyDescent="0.25">
      <c r="A85" s="1">
        <v>1925</v>
      </c>
      <c r="B85" s="7">
        <v>33649.5</v>
      </c>
      <c r="C85" s="6">
        <v>5.6639673912220161</v>
      </c>
      <c r="D85" s="6">
        <v>8.4018726591760302</v>
      </c>
    </row>
    <row r="86" spans="1:4" x14ac:dyDescent="0.25">
      <c r="A86" s="1">
        <v>1926</v>
      </c>
      <c r="B86" s="7">
        <v>36699.599999999984</v>
      </c>
      <c r="C86" s="6">
        <v>6.0566162817812828</v>
      </c>
      <c r="D86" s="6">
        <v>8.9291258120240347</v>
      </c>
    </row>
    <row r="87" spans="1:4" x14ac:dyDescent="0.25">
      <c r="A87" s="1">
        <v>1927</v>
      </c>
      <c r="B87" s="7">
        <v>41724.5</v>
      </c>
      <c r="C87" s="6">
        <v>6.746532992356479</v>
      </c>
      <c r="D87" s="6">
        <v>9.9174034987640241</v>
      </c>
    </row>
    <row r="88" spans="1:4" x14ac:dyDescent="0.25">
      <c r="A88" s="1">
        <v>1928</v>
      </c>
      <c r="B88" s="7">
        <v>24646.600000000009</v>
      </c>
      <c r="C88" s="6">
        <v>3.9098215257355702</v>
      </c>
      <c r="D88" s="6">
        <v>5.7061560901071955</v>
      </c>
    </row>
    <row r="89" spans="1:4" x14ac:dyDescent="0.25">
      <c r="A89" s="1">
        <v>1929</v>
      </c>
      <c r="B89" s="7">
        <v>43306.60000000002</v>
      </c>
      <c r="C89" s="6">
        <v>6.7722634725220185</v>
      </c>
      <c r="D89" s="6">
        <v>9.7810551992049923</v>
      </c>
    </row>
    <row r="90" spans="1:4" x14ac:dyDescent="0.25">
      <c r="A90" s="1">
        <v>1930</v>
      </c>
      <c r="B90" s="7">
        <v>29360.700000000008</v>
      </c>
      <c r="C90" s="6">
        <v>4.5407692120917069</v>
      </c>
      <c r="D90" s="6">
        <v>6.4961612496404646</v>
      </c>
    </row>
    <row r="91" spans="1:4" x14ac:dyDescent="0.25">
      <c r="A91" s="1">
        <v>1931</v>
      </c>
      <c r="B91" s="7">
        <v>24284.099999999995</v>
      </c>
      <c r="C91" s="6">
        <v>3.7208047348592794</v>
      </c>
      <c r="D91" s="6">
        <v>5.2814484558503692</v>
      </c>
    </row>
    <row r="92" spans="1:4" x14ac:dyDescent="0.25">
      <c r="A92" s="1">
        <v>1932</v>
      </c>
      <c r="B92" s="7">
        <v>25145.5</v>
      </c>
      <c r="C92" s="6">
        <v>3.8227181851502703</v>
      </c>
      <c r="D92" s="6">
        <v>5.3860900484085166</v>
      </c>
    </row>
    <row r="93" spans="1:4" x14ac:dyDescent="0.25">
      <c r="A93" s="1">
        <v>1933</v>
      </c>
      <c r="B93" s="7">
        <v>35156.299999999981</v>
      </c>
      <c r="C93" s="6">
        <v>5.3026237476964457</v>
      </c>
      <c r="D93" s="6">
        <v>7.421011525309237</v>
      </c>
    </row>
    <row r="94" spans="1:4" x14ac:dyDescent="0.25">
      <c r="A94" s="243">
        <v>1934</v>
      </c>
      <c r="B94" s="67">
        <v>19670.000000000004</v>
      </c>
      <c r="C94" s="46">
        <v>2.9448960101375095</v>
      </c>
      <c r="D94" s="46">
        <v>4.0908667396520002</v>
      </c>
    </row>
    <row r="95" spans="1:4" x14ac:dyDescent="0.25">
      <c r="A95" s="1">
        <v>1935</v>
      </c>
      <c r="B95" s="7">
        <v>29048.000000000007</v>
      </c>
      <c r="C95" s="6">
        <v>4.3177275506186232</v>
      </c>
      <c r="D95" s="6">
        <v>5.9684809632414897</v>
      </c>
    </row>
    <row r="96" spans="1:4" x14ac:dyDescent="0.25">
      <c r="A96" s="1">
        <v>1936</v>
      </c>
      <c r="B96" s="7">
        <v>23191.5</v>
      </c>
      <c r="C96" s="6">
        <v>3.4201701479898472</v>
      </c>
      <c r="D96" s="6">
        <v>4.7002492855839968</v>
      </c>
    </row>
    <row r="97" spans="1:4" x14ac:dyDescent="0.25">
      <c r="A97" s="1">
        <v>1937</v>
      </c>
      <c r="B97" s="7">
        <v>27084.700000000008</v>
      </c>
      <c r="C97" s="6">
        <v>3.9611471293248068</v>
      </c>
      <c r="D97" s="6">
        <v>5.4053725028439157</v>
      </c>
    </row>
    <row r="98" spans="1:4" x14ac:dyDescent="0.25">
      <c r="A98" s="1">
        <v>1938</v>
      </c>
      <c r="B98" s="7">
        <v>22641.999999999996</v>
      </c>
      <c r="C98" s="6">
        <v>3.2812871132020862</v>
      </c>
      <c r="D98" s="6">
        <v>4.4524413505594547</v>
      </c>
    </row>
    <row r="99" spans="1:4" x14ac:dyDescent="0.25">
      <c r="A99" s="1">
        <v>1939</v>
      </c>
      <c r="B99" s="7">
        <v>8797.5</v>
      </c>
      <c r="C99" s="6">
        <v>1.2624258723904485</v>
      </c>
      <c r="D99" s="6">
        <v>1.7039181886850923</v>
      </c>
    </row>
    <row r="100" spans="1:4" x14ac:dyDescent="0.25">
      <c r="A100" s="1">
        <v>1940</v>
      </c>
      <c r="B100" s="7">
        <v>15001.999999999998</v>
      </c>
      <c r="C100" s="6">
        <v>2.1307658471271376</v>
      </c>
      <c r="D100" s="6">
        <v>2.8635782320716179</v>
      </c>
    </row>
    <row r="101" spans="1:4" x14ac:dyDescent="0.25">
      <c r="A101" s="1">
        <v>1941</v>
      </c>
      <c r="B101" s="7">
        <v>30281</v>
      </c>
      <c r="C101" s="6">
        <v>4.2589418651130204</v>
      </c>
      <c r="D101" s="6">
        <v>5.6921312831309452</v>
      </c>
    </row>
    <row r="102" spans="1:4" x14ac:dyDescent="0.25">
      <c r="A102" s="1">
        <v>1942</v>
      </c>
      <c r="B102" s="7">
        <v>30912.499999999996</v>
      </c>
      <c r="C102" s="6">
        <v>4.3073784260292314</v>
      </c>
      <c r="D102" s="6">
        <v>5.7351576994434135</v>
      </c>
    </row>
    <row r="103" spans="1:4" x14ac:dyDescent="0.25">
      <c r="A103" s="1">
        <v>1943</v>
      </c>
      <c r="B103" s="7">
        <v>46511.6</v>
      </c>
      <c r="C103" s="6">
        <v>6.4290039699219772</v>
      </c>
      <c r="D103" s="6">
        <v>8.5394091835423289</v>
      </c>
    </row>
    <row r="104" spans="1:4" x14ac:dyDescent="0.25">
      <c r="A104" s="243">
        <v>1944</v>
      </c>
      <c r="B104" s="67">
        <v>40824.5</v>
      </c>
      <c r="C104" s="46">
        <v>5.5857356965788476</v>
      </c>
      <c r="D104" s="46">
        <v>7.427227740785213</v>
      </c>
    </row>
    <row r="105" spans="1:4" x14ac:dyDescent="0.25">
      <c r="A105" s="243">
        <v>1945</v>
      </c>
      <c r="B105" s="67">
        <v>21466</v>
      </c>
      <c r="C105" s="46">
        <v>2.904969628140611</v>
      </c>
      <c r="D105" s="46">
        <v>3.8714448031453461</v>
      </c>
    </row>
    <row r="106" spans="1:4" x14ac:dyDescent="0.25">
      <c r="A106" s="243">
        <v>1946</v>
      </c>
      <c r="B106" s="67">
        <v>61736</v>
      </c>
      <c r="C106" s="46">
        <v>8.2673203816980152</v>
      </c>
      <c r="D106" s="46">
        <v>11.035912836738706</v>
      </c>
    </row>
    <row r="107" spans="1:4" x14ac:dyDescent="0.25">
      <c r="A107" s="243">
        <v>1947</v>
      </c>
      <c r="B107" s="67">
        <v>77442.5</v>
      </c>
      <c r="C107" s="46">
        <v>10.218338686880308</v>
      </c>
      <c r="D107" s="46">
        <v>13.734348951867485</v>
      </c>
    </row>
    <row r="108" spans="1:4" x14ac:dyDescent="0.25">
      <c r="A108" s="243">
        <v>1948</v>
      </c>
      <c r="B108" s="67">
        <v>72829</v>
      </c>
      <c r="C108" s="46">
        <v>9.4465844284997367</v>
      </c>
      <c r="D108" s="46">
        <v>12.821318573562511</v>
      </c>
    </row>
    <row r="109" spans="1:4" x14ac:dyDescent="0.25">
      <c r="A109" s="243">
        <v>1949</v>
      </c>
      <c r="B109" s="67">
        <v>74958</v>
      </c>
      <c r="C109" s="46">
        <v>9.4776890309512467</v>
      </c>
      <c r="D109" s="46">
        <v>13.072321724420572</v>
      </c>
    </row>
    <row r="110" spans="1:4" x14ac:dyDescent="0.25">
      <c r="A110" s="243">
        <v>1950</v>
      </c>
      <c r="B110" s="67">
        <v>70752.900000000023</v>
      </c>
      <c r="C110" s="46">
        <v>8.652361037771179</v>
      </c>
      <c r="D110" s="46">
        <v>12.10071831708569</v>
      </c>
    </row>
    <row r="111" spans="1:4" x14ac:dyDescent="0.25">
      <c r="A111" s="1">
        <v>1951</v>
      </c>
      <c r="B111" s="7">
        <v>55857.500000000007</v>
      </c>
      <c r="C111" s="6">
        <v>6.633599318606465</v>
      </c>
      <c r="D111" s="6">
        <v>9.3052408875857946</v>
      </c>
    </row>
    <row r="112" spans="1:4" x14ac:dyDescent="0.25">
      <c r="A112" s="1">
        <v>1952</v>
      </c>
      <c r="B112" s="7">
        <v>83519</v>
      </c>
      <c r="C112" s="6">
        <v>9.6702925680619245</v>
      </c>
      <c r="D112" s="6">
        <v>13.612197666079927</v>
      </c>
    </row>
    <row r="113" spans="1:4" x14ac:dyDescent="0.25">
      <c r="A113" s="1">
        <v>1953</v>
      </c>
      <c r="B113" s="7">
        <v>67536</v>
      </c>
      <c r="C113" s="6">
        <v>7.6592243946569152</v>
      </c>
      <c r="D113" s="6">
        <v>10.801093927423354</v>
      </c>
    </row>
    <row r="114" spans="1:4" x14ac:dyDescent="0.25">
      <c r="A114" s="1">
        <v>1954</v>
      </c>
      <c r="B114" s="7">
        <v>73682</v>
      </c>
      <c r="C114" s="6">
        <v>8.1967915238042579</v>
      </c>
      <c r="D114" s="6">
        <v>11.628736466651937</v>
      </c>
    </row>
    <row r="115" spans="1:4" x14ac:dyDescent="0.25">
      <c r="A115" s="1">
        <v>1955</v>
      </c>
      <c r="B115" s="7">
        <v>47656</v>
      </c>
      <c r="C115" s="6">
        <v>5.1793345681022283</v>
      </c>
      <c r="D115" s="6">
        <v>7.4193594590605674</v>
      </c>
    </row>
    <row r="116" spans="1:4" x14ac:dyDescent="0.25">
      <c r="A116" s="1">
        <v>1956</v>
      </c>
      <c r="B116" s="7">
        <v>50391.999999999993</v>
      </c>
      <c r="C116" s="6">
        <v>5.3464594188643053</v>
      </c>
      <c r="D116" s="6">
        <v>7.7191262522594268</v>
      </c>
    </row>
    <row r="117" spans="1:4" x14ac:dyDescent="0.25">
      <c r="A117" s="1">
        <v>1957</v>
      </c>
      <c r="B117" s="7">
        <v>62303.499999999985</v>
      </c>
      <c r="C117" s="6">
        <v>6.4642867184838835</v>
      </c>
      <c r="D117" s="6">
        <v>9.3610643668489679</v>
      </c>
    </row>
    <row r="118" spans="1:4" x14ac:dyDescent="0.25">
      <c r="A118" s="1">
        <v>1958</v>
      </c>
      <c r="B118" s="7">
        <v>62773.999999999993</v>
      </c>
      <c r="C118" s="6">
        <v>6.3764155309305002</v>
      </c>
      <c r="D118" s="6">
        <v>9.2548799905643673</v>
      </c>
    </row>
    <row r="119" spans="1:4" x14ac:dyDescent="0.25">
      <c r="A119" s="1">
        <v>1959</v>
      </c>
      <c r="B119" s="7">
        <v>60828</v>
      </c>
      <c r="C119" s="6">
        <v>6.0493675652140881</v>
      </c>
      <c r="D119" s="6">
        <v>8.8271658685241619</v>
      </c>
    </row>
    <row r="120" spans="1:4" x14ac:dyDescent="0.25">
      <c r="A120" s="1">
        <v>1960</v>
      </c>
      <c r="B120" s="7">
        <v>56753.999999999993</v>
      </c>
      <c r="C120" s="6">
        <v>5.5237326627848509</v>
      </c>
      <c r="D120" s="6">
        <v>8.0763319672131129</v>
      </c>
    </row>
    <row r="121" spans="1:4" x14ac:dyDescent="0.25">
      <c r="A121" s="1">
        <v>1961</v>
      </c>
      <c r="B121" s="7">
        <v>62837.500000000007</v>
      </c>
      <c r="C121" s="6">
        <v>5.9829044367229374</v>
      </c>
      <c r="D121" s="6">
        <v>8.7622361045263144</v>
      </c>
    </row>
    <row r="122" spans="1:4" x14ac:dyDescent="0.25">
      <c r="A122" s="1">
        <v>1962</v>
      </c>
      <c r="B122" s="7">
        <v>74521.200000000026</v>
      </c>
      <c r="C122" s="6">
        <v>6.9362515506721714</v>
      </c>
      <c r="D122" s="6">
        <v>10.164955529717698</v>
      </c>
    </row>
    <row r="123" spans="1:4" x14ac:dyDescent="0.25">
      <c r="A123" s="1">
        <v>1963</v>
      </c>
      <c r="B123" s="7">
        <v>60597.200000000004</v>
      </c>
      <c r="C123" s="6">
        <v>5.5334056909780687</v>
      </c>
      <c r="D123" s="6">
        <v>8.0957101441530526</v>
      </c>
    </row>
    <row r="124" spans="1:4" x14ac:dyDescent="0.25">
      <c r="A124" s="1">
        <v>1964</v>
      </c>
      <c r="B124" s="7">
        <v>78553.000000000015</v>
      </c>
      <c r="C124" s="6">
        <v>7.0334869837109597</v>
      </c>
      <c r="D124" s="6">
        <v>10.276560394562987</v>
      </c>
    </row>
    <row r="125" spans="1:4" x14ac:dyDescent="0.25">
      <c r="A125" s="1">
        <v>1965</v>
      </c>
      <c r="B125" s="7">
        <v>81789</v>
      </c>
      <c r="C125" s="6">
        <v>7.1806452598470161</v>
      </c>
      <c r="D125" s="6">
        <v>10.47851487431778</v>
      </c>
    </row>
    <row r="126" spans="1:4" x14ac:dyDescent="0.25">
      <c r="A126" s="1">
        <v>1966</v>
      </c>
      <c r="B126" s="7">
        <v>75144.000000000015</v>
      </c>
      <c r="C126" s="6">
        <v>6.4766932044108483</v>
      </c>
      <c r="D126" s="6">
        <v>9.4154794572040768</v>
      </c>
    </row>
    <row r="127" spans="1:4" x14ac:dyDescent="0.25">
      <c r="A127" s="1">
        <v>1967</v>
      </c>
      <c r="B127" s="7">
        <v>103802</v>
      </c>
      <c r="C127" s="6">
        <v>8.7920677087974202</v>
      </c>
      <c r="D127" s="6">
        <v>12.723992501079312</v>
      </c>
    </row>
    <row r="128" spans="1:4" x14ac:dyDescent="0.25">
      <c r="A128" s="1">
        <v>1968</v>
      </c>
      <c r="B128" s="7">
        <v>111635.00000000001</v>
      </c>
      <c r="C128" s="6">
        <v>9.2863204642769279</v>
      </c>
      <c r="D128" s="6">
        <v>13.37934256354364</v>
      </c>
    </row>
    <row r="129" spans="1:4" x14ac:dyDescent="0.25">
      <c r="A129" s="1">
        <v>1969</v>
      </c>
      <c r="B129" s="7">
        <v>121248.50000000001</v>
      </c>
      <c r="C129" s="6">
        <v>9.8783880031135443</v>
      </c>
      <c r="D129" s="6">
        <v>14.227342486115997</v>
      </c>
    </row>
    <row r="130" spans="1:4" x14ac:dyDescent="0.25">
      <c r="A130" s="1">
        <v>1970</v>
      </c>
      <c r="B130" s="7">
        <v>147718</v>
      </c>
      <c r="C130" s="6">
        <v>11.788659637906401</v>
      </c>
      <c r="D130" s="6">
        <v>16.947029147403292</v>
      </c>
    </row>
    <row r="131" spans="1:4" x14ac:dyDescent="0.25">
      <c r="A131" s="1">
        <v>1971</v>
      </c>
      <c r="B131" s="7">
        <v>121712.99999999997</v>
      </c>
      <c r="C131" s="6">
        <v>9.5219021429814745</v>
      </c>
      <c r="D131" s="6">
        <v>13.672970951803372</v>
      </c>
    </row>
    <row r="132" spans="1:4" x14ac:dyDescent="0.25">
      <c r="A132" s="1">
        <v>1972</v>
      </c>
      <c r="B132" s="7">
        <v>148034</v>
      </c>
      <c r="C132" s="6">
        <v>11.127066265101899</v>
      </c>
      <c r="D132" s="6">
        <v>15.883496845704093</v>
      </c>
    </row>
    <row r="133" spans="1:4" x14ac:dyDescent="0.25">
      <c r="A133" s="1">
        <v>1973</v>
      </c>
      <c r="B133" s="7">
        <v>158988</v>
      </c>
      <c r="C133" s="6">
        <v>11.771084436363491</v>
      </c>
      <c r="D133" s="6">
        <v>16.716339320617724</v>
      </c>
    </row>
    <row r="134" spans="1:4" x14ac:dyDescent="0.25">
      <c r="A134" s="1">
        <v>1974</v>
      </c>
      <c r="B134" s="7">
        <v>179797</v>
      </c>
      <c r="C134" s="6">
        <v>13.103303122354973</v>
      </c>
      <c r="D134" s="6">
        <v>18.551497981072202</v>
      </c>
    </row>
    <row r="135" spans="1:4" x14ac:dyDescent="0.25">
      <c r="A135" s="1">
        <v>1975</v>
      </c>
      <c r="B135" s="7">
        <v>234049</v>
      </c>
      <c r="C135" s="6">
        <v>16.843634129803263</v>
      </c>
      <c r="D135" s="6">
        <v>23.645347170845611</v>
      </c>
    </row>
    <row r="136" spans="1:4" x14ac:dyDescent="0.25">
      <c r="A136" s="1">
        <v>1976</v>
      </c>
      <c r="B136" s="7">
        <v>222594.99999999997</v>
      </c>
      <c r="C136" s="6">
        <v>15.859253868754529</v>
      </c>
      <c r="D136" s="6">
        <v>22.097369391040989</v>
      </c>
    </row>
    <row r="137" spans="1:4" x14ac:dyDescent="0.25">
      <c r="A137" s="1">
        <v>1977</v>
      </c>
      <c r="B137" s="7">
        <v>244951.99999999997</v>
      </c>
      <c r="C137" s="6">
        <v>17.257691692851242</v>
      </c>
      <c r="D137" s="6">
        <v>23.907113691720113</v>
      </c>
    </row>
    <row r="138" spans="1:4" x14ac:dyDescent="0.25">
      <c r="A138" s="1">
        <v>1978</v>
      </c>
      <c r="B138" s="7">
        <v>222127</v>
      </c>
      <c r="C138" s="6">
        <v>15.466788881921207</v>
      </c>
      <c r="D138" s="6">
        <v>21.29981342634176</v>
      </c>
    </row>
    <row r="139" spans="1:4" x14ac:dyDescent="0.25">
      <c r="A139" s="1">
        <v>1979</v>
      </c>
      <c r="B139" s="7">
        <v>268064</v>
      </c>
      <c r="C139" s="6">
        <v>18.466146477355782</v>
      </c>
      <c r="D139" s="6">
        <v>25.250494810378264</v>
      </c>
    </row>
    <row r="140" spans="1:4" x14ac:dyDescent="0.25">
      <c r="A140" s="243">
        <v>1980</v>
      </c>
      <c r="B140" s="67">
        <v>312942</v>
      </c>
      <c r="C140" s="46">
        <v>21.291881084916941</v>
      </c>
      <c r="D140" s="46">
        <v>28.983373056249093</v>
      </c>
    </row>
    <row r="141" spans="1:4" x14ac:dyDescent="0.25">
      <c r="A141" s="1">
        <v>1981</v>
      </c>
      <c r="B141" s="7">
        <v>275606.00000000006</v>
      </c>
      <c r="C141" s="6">
        <v>18.307682875056706</v>
      </c>
      <c r="D141" s="6">
        <v>25.090760847102459</v>
      </c>
    </row>
    <row r="142" spans="1:4" x14ac:dyDescent="0.25">
      <c r="A142" s="1">
        <v>1982</v>
      </c>
      <c r="B142" s="7">
        <v>295716</v>
      </c>
      <c r="C142" s="6">
        <v>19.341886864128995</v>
      </c>
      <c r="D142" s="6">
        <v>26.408590320172319</v>
      </c>
    </row>
    <row r="143" spans="1:4" x14ac:dyDescent="0.25">
      <c r="A143" s="1">
        <v>1983</v>
      </c>
      <c r="B143" s="7">
        <v>265554.00000000006</v>
      </c>
      <c r="C143" s="6">
        <v>17.150777834669899</v>
      </c>
      <c r="D143" s="6">
        <v>23.214261830375236</v>
      </c>
    </row>
    <row r="144" spans="1:4" x14ac:dyDescent="0.25">
      <c r="A144" s="1">
        <v>1984</v>
      </c>
      <c r="B144" s="7">
        <v>340123.99999999994</v>
      </c>
      <c r="C144" s="6">
        <v>21.695342343143405</v>
      </c>
      <c r="D144" s="6">
        <v>29.214120874193849</v>
      </c>
    </row>
    <row r="145" spans="1:4" x14ac:dyDescent="0.25">
      <c r="A145" s="1">
        <v>1985</v>
      </c>
      <c r="B145" s="7">
        <v>306954.99999999994</v>
      </c>
      <c r="C145" s="6">
        <v>19.304658714664619</v>
      </c>
      <c r="D145" s="6">
        <v>25.917403732281755</v>
      </c>
    </row>
    <row r="146" spans="1:4" x14ac:dyDescent="0.25">
      <c r="A146" s="1">
        <v>1986</v>
      </c>
      <c r="B146" s="7">
        <v>355809.00000000012</v>
      </c>
      <c r="C146" s="6">
        <v>22.046848802408668</v>
      </c>
      <c r="D146" s="6">
        <v>29.496456494117325</v>
      </c>
    </row>
    <row r="147" spans="1:4" x14ac:dyDescent="0.25">
      <c r="A147" s="1">
        <v>1987</v>
      </c>
      <c r="B147" s="7">
        <v>294682</v>
      </c>
      <c r="C147" s="6">
        <v>17.974288061568412</v>
      </c>
      <c r="D147" s="6">
        <v>23.92126136633733</v>
      </c>
    </row>
    <row r="148" spans="1:4" x14ac:dyDescent="0.25">
      <c r="A148" s="1">
        <v>1988</v>
      </c>
      <c r="B148" s="7">
        <v>348697.99999999994</v>
      </c>
      <c r="C148" s="6">
        <v>20.896283724140623</v>
      </c>
      <c r="D148" s="6">
        <v>27.726089787882664</v>
      </c>
    </row>
    <row r="149" spans="1:4" x14ac:dyDescent="0.25">
      <c r="A149" s="1">
        <v>1989</v>
      </c>
      <c r="B149" s="7">
        <v>347477</v>
      </c>
      <c r="C149" s="6">
        <v>20.516188403152132</v>
      </c>
      <c r="D149" s="6">
        <v>27.076552545664413</v>
      </c>
    </row>
    <row r="150" spans="1:4" x14ac:dyDescent="0.25">
      <c r="A150" s="1">
        <v>1990</v>
      </c>
      <c r="B150" s="7">
        <v>330638</v>
      </c>
      <c r="C150" s="6">
        <v>19.256987048398091</v>
      </c>
      <c r="D150" s="6">
        <v>25.259792239549601</v>
      </c>
    </row>
    <row r="151" spans="1:4" x14ac:dyDescent="0.25">
      <c r="A151" s="243">
        <v>1991</v>
      </c>
      <c r="B151" s="67">
        <v>276950.99999999994</v>
      </c>
      <c r="C151" s="6">
        <v>15.935974612090314</v>
      </c>
      <c r="D151" s="6">
        <v>20.807529060188269</v>
      </c>
    </row>
    <row r="152" spans="1:4" x14ac:dyDescent="0.25">
      <c r="A152" s="243">
        <v>1992</v>
      </c>
      <c r="B152" s="67">
        <v>327666</v>
      </c>
      <c r="C152" s="46">
        <v>18.662842048300256</v>
      </c>
      <c r="D152" s="46">
        <v>24.27424190499304</v>
      </c>
    </row>
    <row r="153" spans="1:4" x14ac:dyDescent="0.25">
      <c r="A153" s="243">
        <v>1993</v>
      </c>
      <c r="B153" s="67">
        <v>332375.00000000006</v>
      </c>
      <c r="C153" s="46">
        <v>18.760857166983289</v>
      </c>
      <c r="D153" s="46">
        <v>24.29938983034987</v>
      </c>
    </row>
    <row r="154" spans="1:4" x14ac:dyDescent="0.25">
      <c r="A154" s="243">
        <v>1994</v>
      </c>
      <c r="B154" s="67">
        <v>344146</v>
      </c>
      <c r="C154" s="46">
        <v>19.23612872587994</v>
      </c>
      <c r="D154" s="46">
        <v>24.884799357781773</v>
      </c>
    </row>
    <row r="155" spans="1:4" x14ac:dyDescent="0.25">
      <c r="A155" s="243">
        <v>1995</v>
      </c>
      <c r="B155" s="67">
        <v>373044.99999999994</v>
      </c>
      <c r="C155" s="46">
        <v>20.591331576271134</v>
      </c>
      <c r="D155" s="46">
        <v>26.660037479633971</v>
      </c>
    </row>
    <row r="156" spans="1:4" x14ac:dyDescent="0.25">
      <c r="A156" s="243">
        <v>1996</v>
      </c>
      <c r="B156" s="67">
        <v>356909</v>
      </c>
      <c r="C156" s="46">
        <v>19.474374301240076</v>
      </c>
      <c r="D156" s="46">
        <v>25.167143271967667</v>
      </c>
    </row>
    <row r="157" spans="1:4" x14ac:dyDescent="0.25">
      <c r="A157" s="1">
        <v>1997</v>
      </c>
      <c r="B157" s="7">
        <v>393372.69999999984</v>
      </c>
      <c r="C157" s="6">
        <v>21.255114630509777</v>
      </c>
      <c r="D157" s="6">
        <v>27.322749420566776</v>
      </c>
    </row>
    <row r="158" spans="1:4" x14ac:dyDescent="0.25">
      <c r="A158" s="1">
        <v>1998</v>
      </c>
      <c r="B158" s="7">
        <v>428942</v>
      </c>
      <c r="C158" s="6">
        <v>22.934518176325597</v>
      </c>
      <c r="D158" s="6">
        <v>29.40149113819308</v>
      </c>
    </row>
    <row r="159" spans="1:4" x14ac:dyDescent="0.25">
      <c r="A159" s="1">
        <v>1999</v>
      </c>
      <c r="B159" s="7">
        <v>412612.00000000006</v>
      </c>
      <c r="C159" s="6">
        <v>21.812221477371857</v>
      </c>
      <c r="D159" s="6">
        <v>27.929163520835054</v>
      </c>
    </row>
    <row r="160" spans="1:4" x14ac:dyDescent="0.25">
      <c r="A160" s="1">
        <v>2000</v>
      </c>
      <c r="B160" s="7">
        <v>439236.99999999994</v>
      </c>
      <c r="C160" s="6">
        <v>22.950497772756123</v>
      </c>
      <c r="D160" s="6">
        <v>29.334974315025605</v>
      </c>
    </row>
    <row r="161" spans="1:4" x14ac:dyDescent="0.25">
      <c r="A161" s="1">
        <v>2001</v>
      </c>
      <c r="B161" s="7">
        <v>524158.59999999992</v>
      </c>
      <c r="C161" s="6">
        <v>27.040798770490554</v>
      </c>
      <c r="D161" s="6">
        <v>34.51709359974749</v>
      </c>
    </row>
    <row r="162" spans="1:4" x14ac:dyDescent="0.25">
      <c r="A162" s="1">
        <v>2002</v>
      </c>
      <c r="B162" s="7">
        <v>579636.34377620032</v>
      </c>
      <c r="C162" s="6">
        <v>29.568627295528891</v>
      </c>
      <c r="D162" s="6">
        <v>37.57959676276873</v>
      </c>
    </row>
    <row r="163" spans="1:4" x14ac:dyDescent="0.25">
      <c r="A163" s="1">
        <v>2003</v>
      </c>
      <c r="B163" s="7">
        <v>535027.29157340014</v>
      </c>
      <c r="C163" s="6">
        <v>26.987754367336663</v>
      </c>
      <c r="D163" s="6">
        <v>34.174227136478073</v>
      </c>
    </row>
    <row r="164" spans="1:4" x14ac:dyDescent="0.25">
      <c r="A164" s="1">
        <v>2004</v>
      </c>
      <c r="B164" s="7">
        <v>566435.39616870007</v>
      </c>
      <c r="C164" s="6">
        <v>28.260106256583139</v>
      </c>
      <c r="D164" s="6">
        <v>35.641291818481392</v>
      </c>
    </row>
    <row r="165" spans="1:4" x14ac:dyDescent="0.25">
      <c r="A165" s="1">
        <v>2005</v>
      </c>
      <c r="B165" s="7">
        <v>572931.77485420019</v>
      </c>
      <c r="C165" s="6">
        <v>28.21048705490135</v>
      </c>
      <c r="D165" s="6">
        <v>35.54732302083</v>
      </c>
    </row>
    <row r="166" spans="1:4" x14ac:dyDescent="0.25">
      <c r="A166" s="1">
        <v>2006</v>
      </c>
      <c r="B166" s="7">
        <v>658074.88829810033</v>
      </c>
      <c r="C166" s="6">
        <v>31.90656533774785</v>
      </c>
      <c r="D166" s="6">
        <v>40.197885984409048</v>
      </c>
    </row>
    <row r="167" spans="1:4" x14ac:dyDescent="0.25">
      <c r="A167" s="1">
        <v>2007</v>
      </c>
      <c r="B167" s="7">
        <v>514204.99537130003</v>
      </c>
      <c r="C167" s="6">
        <v>24.470230619989291</v>
      </c>
      <c r="D167" s="6">
        <v>30.891324114204995</v>
      </c>
    </row>
    <row r="168" spans="1:4" x14ac:dyDescent="0.25">
      <c r="A168" s="1">
        <v>2008</v>
      </c>
      <c r="B168" s="7">
        <v>486446.17983029998</v>
      </c>
      <c r="C168" s="6">
        <v>22.654035252568281</v>
      </c>
      <c r="D168" s="6">
        <v>28.317544065710347</v>
      </c>
    </row>
    <row r="169" spans="1:4" x14ac:dyDescent="0.25">
      <c r="A169" s="1">
        <v>2009</v>
      </c>
      <c r="B169" s="7">
        <v>482279.37204059999</v>
      </c>
      <c r="C169" s="6">
        <v>22.059526312386406</v>
      </c>
      <c r="D169" s="6">
        <v>27.574407890483009</v>
      </c>
    </row>
    <row r="170" spans="1:4" x14ac:dyDescent="0.25">
      <c r="A170" s="1">
        <v>2010</v>
      </c>
      <c r="B170" s="7">
        <v>586444.18143890018</v>
      </c>
      <c r="C170" s="6">
        <v>26.452890493053943</v>
      </c>
      <c r="D170" s="6">
        <v>33.066113116317432</v>
      </c>
    </row>
    <row r="171" spans="1:4" x14ac:dyDescent="0.25">
      <c r="A171" s="1">
        <v>2011</v>
      </c>
      <c r="B171" s="7">
        <v>517870.43856790004</v>
      </c>
      <c r="C171" s="6">
        <v>22.998918317110526</v>
      </c>
      <c r="D171" s="6">
        <v>28.74864789638816</v>
      </c>
    </row>
    <row r="172" spans="1:4" x14ac:dyDescent="0.25">
      <c r="A172" s="2">
        <v>2012</v>
      </c>
      <c r="B172" s="7">
        <v>563936.57155110023</v>
      </c>
      <c r="C172" s="46">
        <v>24.602810635433823</v>
      </c>
      <c r="D172" s="6">
        <v>30.753513294292276</v>
      </c>
    </row>
    <row r="173" spans="1:4" x14ac:dyDescent="0.25">
      <c r="A173" s="41">
        <v>2013</v>
      </c>
      <c r="B173" s="40">
        <v>555715.99999999988</v>
      </c>
      <c r="C173" s="45">
        <v>23.919614160227699</v>
      </c>
      <c r="D173" s="45">
        <v>29.640166245635314</v>
      </c>
    </row>
    <row r="174" spans="1:4" x14ac:dyDescent="0.25">
      <c r="A174" s="340"/>
      <c r="B174" s="341"/>
      <c r="C174" s="342"/>
      <c r="D174" s="342"/>
    </row>
    <row r="175" spans="1:4" ht="49.5" customHeight="1" x14ac:dyDescent="0.25">
      <c r="A175" s="340"/>
      <c r="B175" s="721"/>
      <c r="C175" s="721"/>
      <c r="D175" s="721"/>
    </row>
    <row r="176" spans="1:4" s="242" customFormat="1" x14ac:dyDescent="0.25">
      <c r="A176" s="340"/>
      <c r="B176" s="359"/>
      <c r="C176" s="359"/>
      <c r="D176" s="359"/>
    </row>
    <row r="177" spans="1:4" s="242" customFormat="1" x14ac:dyDescent="0.25">
      <c r="A177" s="340"/>
      <c r="B177" s="359"/>
      <c r="C177" s="359"/>
      <c r="D177" s="359"/>
    </row>
    <row r="178" spans="1:4" s="242" customFormat="1" x14ac:dyDescent="0.25">
      <c r="A178" s="340"/>
      <c r="B178" s="359"/>
      <c r="C178" s="359"/>
      <c r="D178" s="359"/>
    </row>
    <row r="179" spans="1:4" s="242" customFormat="1" x14ac:dyDescent="0.25">
      <c r="A179" s="340"/>
      <c r="B179" s="359"/>
      <c r="C179" s="359"/>
      <c r="D179" s="359"/>
    </row>
    <row r="180" spans="1:4" s="242" customFormat="1" x14ac:dyDescent="0.25">
      <c r="A180" s="340"/>
      <c r="B180" s="359"/>
      <c r="C180" s="359"/>
      <c r="D180" s="359"/>
    </row>
    <row r="181" spans="1:4" s="242" customFormat="1" x14ac:dyDescent="0.25">
      <c r="A181" s="340"/>
      <c r="B181" s="359"/>
      <c r="C181" s="359"/>
      <c r="D181" s="359"/>
    </row>
    <row r="182" spans="1:4" s="242" customFormat="1" x14ac:dyDescent="0.25">
      <c r="A182" s="340"/>
      <c r="B182" s="359"/>
      <c r="C182" s="359"/>
      <c r="D182" s="359"/>
    </row>
    <row r="183" spans="1:4" s="242" customFormat="1" x14ac:dyDescent="0.25">
      <c r="A183" s="340"/>
      <c r="B183" s="359"/>
      <c r="C183" s="359"/>
      <c r="D183" s="359"/>
    </row>
    <row r="184" spans="1:4" s="242" customFormat="1" x14ac:dyDescent="0.25">
      <c r="A184" s="340"/>
      <c r="B184" s="359"/>
      <c r="C184" s="359"/>
      <c r="D184" s="359"/>
    </row>
    <row r="185" spans="1:4" s="242" customFormat="1" x14ac:dyDescent="0.25">
      <c r="A185" s="340"/>
      <c r="B185" s="359"/>
      <c r="C185" s="359"/>
      <c r="D185" s="359"/>
    </row>
    <row r="186" spans="1:4" s="242" customFormat="1" x14ac:dyDescent="0.25">
      <c r="A186" s="340"/>
      <c r="B186" s="359"/>
      <c r="C186" s="359"/>
      <c r="D186" s="359"/>
    </row>
  </sheetData>
  <mergeCells count="2">
    <mergeCell ref="A1:D1"/>
    <mergeCell ref="B175:D17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view="pageBreakPreview" zoomScale="60" zoomScaleNormal="100" workbookViewId="0">
      <selection activeCell="H22" sqref="H22"/>
    </sheetView>
  </sheetViews>
  <sheetFormatPr defaultRowHeight="13.5" x14ac:dyDescent="0.2"/>
  <cols>
    <col min="1" max="1" width="0.85546875" style="244" customWidth="1"/>
    <col min="2" max="2" width="5.42578125" style="244" customWidth="1"/>
    <col min="3" max="3" width="9.140625" style="244" customWidth="1"/>
    <col min="4" max="4" width="7.85546875" style="244" customWidth="1"/>
    <col min="5" max="5" width="8.85546875" style="244" customWidth="1"/>
    <col min="6" max="6" width="7.85546875" style="244" customWidth="1"/>
    <col min="7" max="7" width="10.28515625" style="244" customWidth="1"/>
    <col min="8" max="8" width="10.7109375" style="244" customWidth="1"/>
    <col min="9" max="9" width="11.42578125" style="244" customWidth="1"/>
    <col min="10" max="10" width="2.5703125" style="244" customWidth="1"/>
    <col min="11" max="11" width="10.140625" style="244" customWidth="1"/>
    <col min="12" max="12" width="12.5703125" style="244" customWidth="1"/>
    <col min="13" max="13" width="12.85546875" style="244" customWidth="1"/>
    <col min="14" max="16384" width="9.140625" style="244"/>
  </cols>
  <sheetData>
    <row r="1" spans="2:15" x14ac:dyDescent="0.2">
      <c r="B1" s="722" t="s">
        <v>1022</v>
      </c>
      <c r="C1" s="722"/>
      <c r="D1" s="722"/>
      <c r="E1" s="722"/>
      <c r="F1" s="722"/>
      <c r="G1" s="722"/>
      <c r="H1" s="722"/>
      <c r="I1" s="722"/>
      <c r="J1" s="722"/>
      <c r="K1" s="722"/>
      <c r="L1" s="722"/>
      <c r="M1" s="722"/>
    </row>
    <row r="2" spans="2:15" s="360" customFormat="1" ht="40.5" customHeight="1" x14ac:dyDescent="0.2">
      <c r="B2" s="355" t="s">
        <v>6</v>
      </c>
      <c r="C2" s="354" t="s">
        <v>611</v>
      </c>
      <c r="D2" s="354" t="s">
        <v>577</v>
      </c>
      <c r="E2" s="354" t="s">
        <v>612</v>
      </c>
      <c r="F2" s="354" t="s">
        <v>578</v>
      </c>
      <c r="G2" s="354" t="s">
        <v>37</v>
      </c>
      <c r="H2" s="354" t="s">
        <v>703</v>
      </c>
      <c r="I2" s="354" t="s">
        <v>704</v>
      </c>
      <c r="J2" s="354"/>
      <c r="K2" s="355" t="s">
        <v>38</v>
      </c>
      <c r="L2" s="354" t="s">
        <v>513</v>
      </c>
      <c r="M2" s="354" t="s">
        <v>610</v>
      </c>
    </row>
    <row r="3" spans="2:15" x14ac:dyDescent="0.2">
      <c r="B3" s="244">
        <v>1843</v>
      </c>
      <c r="C3" s="361">
        <v>2342.7395789169923</v>
      </c>
      <c r="D3" s="296">
        <v>0</v>
      </c>
      <c r="E3" s="296">
        <v>2250.7309895525141</v>
      </c>
      <c r="F3" s="296">
        <v>131</v>
      </c>
      <c r="G3" s="362">
        <v>-2211.7395789169923</v>
      </c>
      <c r="H3" s="356">
        <v>0</v>
      </c>
      <c r="I3" s="356">
        <v>94.408255993158278</v>
      </c>
      <c r="J3" s="356"/>
      <c r="K3" s="358">
        <v>5.5917440068417257</v>
      </c>
      <c r="L3" s="357">
        <v>-1</v>
      </c>
      <c r="M3" s="458">
        <v>0</v>
      </c>
      <c r="N3" s="296"/>
      <c r="O3" s="298"/>
    </row>
    <row r="4" spans="2:15" x14ac:dyDescent="0.2">
      <c r="B4" s="244">
        <v>1844</v>
      </c>
      <c r="C4" s="361">
        <v>826.17386100549129</v>
      </c>
      <c r="D4" s="296">
        <v>0</v>
      </c>
      <c r="E4" s="296">
        <v>698.55043057467026</v>
      </c>
      <c r="F4" s="296">
        <v>137</v>
      </c>
      <c r="G4" s="362">
        <v>-689.17386100549129</v>
      </c>
      <c r="H4" s="356">
        <v>0</v>
      </c>
      <c r="I4" s="356">
        <v>83.417533951840994</v>
      </c>
      <c r="J4" s="356"/>
      <c r="K4" s="358">
        <v>16.582466048159009</v>
      </c>
      <c r="L4" s="357">
        <v>-1</v>
      </c>
      <c r="M4" s="458">
        <v>0</v>
      </c>
      <c r="N4" s="296"/>
      <c r="O4" s="298"/>
    </row>
    <row r="5" spans="2:15" x14ac:dyDescent="0.2">
      <c r="B5" s="244">
        <v>1845</v>
      </c>
      <c r="C5" s="361">
        <v>1841.3522341151997</v>
      </c>
      <c r="D5" s="296">
        <v>0</v>
      </c>
      <c r="E5" s="296">
        <v>1624.1400257326384</v>
      </c>
      <c r="F5" s="296">
        <v>228.45454545454547</v>
      </c>
      <c r="G5" s="362">
        <v>-1612.8976886606542</v>
      </c>
      <c r="H5" s="356">
        <v>0</v>
      </c>
      <c r="I5" s="356">
        <v>87.593110040441474</v>
      </c>
      <c r="J5" s="356"/>
      <c r="K5" s="358">
        <v>12.406889959558534</v>
      </c>
      <c r="L5" s="357">
        <v>-1</v>
      </c>
      <c r="M5" s="458">
        <v>0</v>
      </c>
      <c r="N5" s="296"/>
      <c r="O5" s="298"/>
    </row>
    <row r="6" spans="2:15" x14ac:dyDescent="0.2">
      <c r="B6" s="244">
        <v>1846</v>
      </c>
      <c r="C6" s="361">
        <v>2488.0400865869533</v>
      </c>
      <c r="D6" s="296">
        <v>0</v>
      </c>
      <c r="E6" s="296">
        <v>2210.1639654614905</v>
      </c>
      <c r="F6" s="296">
        <v>273.9727272727273</v>
      </c>
      <c r="G6" s="362">
        <v>-2214.067359314226</v>
      </c>
      <c r="H6" s="356">
        <v>0</v>
      </c>
      <c r="I6" s="356">
        <v>88.988411852778555</v>
      </c>
      <c r="J6" s="356"/>
      <c r="K6" s="358">
        <v>11.011588147221453</v>
      </c>
      <c r="L6" s="357">
        <v>-1</v>
      </c>
      <c r="M6" s="458">
        <v>0</v>
      </c>
      <c r="N6" s="296"/>
      <c r="O6" s="298"/>
    </row>
    <row r="7" spans="2:15" x14ac:dyDescent="0.2">
      <c r="B7" s="244">
        <v>1847</v>
      </c>
      <c r="C7" s="361">
        <v>2345.8656730837197</v>
      </c>
      <c r="D7" s="296">
        <v>0</v>
      </c>
      <c r="E7" s="296">
        <v>2008.6877166439463</v>
      </c>
      <c r="F7" s="296">
        <v>335.59847421818182</v>
      </c>
      <c r="G7" s="362">
        <v>-2010.2671988655379</v>
      </c>
      <c r="H7" s="356">
        <v>0</v>
      </c>
      <c r="I7" s="356">
        <v>85.694045568388148</v>
      </c>
      <c r="J7" s="356"/>
      <c r="K7" s="358">
        <v>14.305954431611861</v>
      </c>
      <c r="L7" s="357">
        <v>-1</v>
      </c>
      <c r="M7" s="458">
        <v>0</v>
      </c>
      <c r="N7" s="296"/>
      <c r="O7" s="298"/>
    </row>
    <row r="8" spans="2:15" x14ac:dyDescent="0.2">
      <c r="B8" s="244">
        <v>1848</v>
      </c>
      <c r="C8" s="361">
        <v>3658.3817728263452</v>
      </c>
      <c r="D8" s="296">
        <v>0</v>
      </c>
      <c r="E8" s="296">
        <v>3389.484495736408</v>
      </c>
      <c r="F8" s="296">
        <v>346.78729310909091</v>
      </c>
      <c r="G8" s="362">
        <v>-3311.5944797172542</v>
      </c>
      <c r="H8" s="356">
        <v>0</v>
      </c>
      <c r="I8" s="356">
        <v>90.520746203008372</v>
      </c>
      <c r="J8" s="356"/>
      <c r="K8" s="358">
        <v>9.4792537969916264</v>
      </c>
      <c r="L8" s="357">
        <v>-1</v>
      </c>
      <c r="M8" s="458">
        <v>0</v>
      </c>
      <c r="N8" s="296"/>
      <c r="O8" s="298"/>
    </row>
    <row r="9" spans="2:15" x14ac:dyDescent="0.2">
      <c r="B9" s="244">
        <v>1849</v>
      </c>
      <c r="C9" s="361">
        <v>3555.6801750583822</v>
      </c>
      <c r="D9" s="296">
        <v>0</v>
      </c>
      <c r="E9" s="296">
        <v>3103.412859698421</v>
      </c>
      <c r="F9" s="296">
        <v>556.28342223636366</v>
      </c>
      <c r="G9" s="362">
        <v>-2999.3967528220187</v>
      </c>
      <c r="H9" s="356">
        <v>0</v>
      </c>
      <c r="I9" s="356">
        <v>84.355077092184487</v>
      </c>
      <c r="J9" s="356"/>
      <c r="K9" s="358">
        <v>15.644922907815515</v>
      </c>
      <c r="L9" s="357">
        <v>-1</v>
      </c>
      <c r="M9" s="458">
        <v>0</v>
      </c>
      <c r="N9" s="296"/>
      <c r="O9" s="298"/>
    </row>
    <row r="10" spans="2:15" x14ac:dyDescent="0.2">
      <c r="B10" s="244">
        <v>1850</v>
      </c>
      <c r="C10" s="361">
        <v>3049.1627437866587</v>
      </c>
      <c r="D10" s="296">
        <v>0</v>
      </c>
      <c r="E10" s="296">
        <v>2467.6135394593857</v>
      </c>
      <c r="F10" s="296">
        <v>581.54920432727272</v>
      </c>
      <c r="G10" s="362">
        <v>-2467.6135394593857</v>
      </c>
      <c r="H10" s="356">
        <v>0</v>
      </c>
      <c r="I10" s="356">
        <v>80.927577397687031</v>
      </c>
      <c r="J10" s="356"/>
      <c r="K10" s="358">
        <v>19.072422602312962</v>
      </c>
      <c r="L10" s="357">
        <v>-1</v>
      </c>
      <c r="M10" s="458">
        <v>0</v>
      </c>
      <c r="N10" s="296"/>
      <c r="O10" s="298"/>
    </row>
    <row r="11" spans="2:15" x14ac:dyDescent="0.2">
      <c r="B11" s="244">
        <v>1851</v>
      </c>
      <c r="C11" s="361">
        <v>3411.5660785284281</v>
      </c>
      <c r="D11" s="296">
        <v>0</v>
      </c>
      <c r="E11" s="296">
        <v>2722.1600627102462</v>
      </c>
      <c r="F11" s="296">
        <v>689.4060158181818</v>
      </c>
      <c r="G11" s="362">
        <v>-2722.1600627102462</v>
      </c>
      <c r="H11" s="356">
        <v>0</v>
      </c>
      <c r="I11" s="356">
        <v>79.792095479048854</v>
      </c>
      <c r="J11" s="356"/>
      <c r="K11" s="358">
        <v>20.207904520951143</v>
      </c>
      <c r="L11" s="357">
        <v>-1</v>
      </c>
      <c r="M11" s="458">
        <v>0</v>
      </c>
    </row>
    <row r="12" spans="2:15" x14ac:dyDescent="0.2">
      <c r="B12" s="244">
        <v>1852</v>
      </c>
      <c r="C12" s="361">
        <v>4323.5712985080481</v>
      </c>
      <c r="D12" s="296">
        <v>0</v>
      </c>
      <c r="E12" s="296">
        <v>3758.7442250535028</v>
      </c>
      <c r="F12" s="296">
        <v>564.82707345454548</v>
      </c>
      <c r="G12" s="362">
        <v>-3758.7442250535028</v>
      </c>
      <c r="H12" s="356">
        <v>0</v>
      </c>
      <c r="I12" s="356">
        <v>86.93609901496356</v>
      </c>
      <c r="J12" s="356"/>
      <c r="K12" s="358">
        <v>13.063900985036437</v>
      </c>
      <c r="L12" s="357">
        <v>-1</v>
      </c>
      <c r="M12" s="458">
        <v>0</v>
      </c>
    </row>
    <row r="13" spans="2:15" x14ac:dyDescent="0.2">
      <c r="B13" s="244">
        <v>1853</v>
      </c>
      <c r="C13" s="361">
        <v>9149.7374215319996</v>
      </c>
      <c r="D13" s="296">
        <v>0</v>
      </c>
      <c r="E13" s="296">
        <v>8571.766563713818</v>
      </c>
      <c r="F13" s="296">
        <v>577.9708578181818</v>
      </c>
      <c r="G13" s="362">
        <v>-8571.766563713818</v>
      </c>
      <c r="H13" s="356">
        <v>0</v>
      </c>
      <c r="I13" s="356">
        <v>93.683197329159981</v>
      </c>
      <c r="J13" s="356"/>
      <c r="K13" s="358">
        <v>6.3168026708400156</v>
      </c>
      <c r="L13" s="357">
        <v>-1</v>
      </c>
      <c r="M13" s="458">
        <v>0</v>
      </c>
    </row>
    <row r="14" spans="2:15" x14ac:dyDescent="0.2">
      <c r="B14" s="244">
        <v>1854</v>
      </c>
      <c r="C14" s="296">
        <v>6014.7265532761976</v>
      </c>
      <c r="D14" s="296">
        <v>6.3199499999999995</v>
      </c>
      <c r="E14" s="363">
        <v>5538.5311518034705</v>
      </c>
      <c r="F14" s="296">
        <v>482.51535147272727</v>
      </c>
      <c r="G14" s="296">
        <v>-5532.2112018034704</v>
      </c>
      <c r="H14" s="298">
        <v>1.3097925238462005</v>
      </c>
      <c r="I14" s="298">
        <v>92.08284205017857</v>
      </c>
      <c r="J14" s="298"/>
      <c r="K14" s="296">
        <v>8.0222325520335271</v>
      </c>
      <c r="L14" s="297">
        <v>-0.99772042571244357</v>
      </c>
      <c r="M14" s="296">
        <v>0.22795742875564295</v>
      </c>
    </row>
    <row r="15" spans="2:15" x14ac:dyDescent="0.2">
      <c r="B15" s="244">
        <v>1855</v>
      </c>
      <c r="C15" s="296">
        <v>6722.8156693618466</v>
      </c>
      <c r="D15" s="296">
        <v>112.91735</v>
      </c>
      <c r="E15" s="363">
        <v>6350.1543301254824</v>
      </c>
      <c r="F15" s="296">
        <v>485.57868923636363</v>
      </c>
      <c r="G15" s="296">
        <v>-6237.2369801254827</v>
      </c>
      <c r="H15" s="298">
        <v>23.254181557592116</v>
      </c>
      <c r="I15" s="298">
        <v>94.456766962469189</v>
      </c>
      <c r="J15" s="298"/>
      <c r="K15" s="296">
        <v>7.2228469902768655</v>
      </c>
      <c r="L15" s="297">
        <v>-0.96505768291345717</v>
      </c>
      <c r="M15" s="296">
        <v>3.4942317086542829</v>
      </c>
    </row>
    <row r="16" spans="2:15" x14ac:dyDescent="0.2">
      <c r="B16" s="244">
        <v>1856</v>
      </c>
      <c r="C16" s="296">
        <v>7243.5352222845777</v>
      </c>
      <c r="D16" s="296">
        <v>20.538699999999999</v>
      </c>
      <c r="E16" s="363">
        <v>6369.7306890663958</v>
      </c>
      <c r="F16" s="296">
        <v>894.34323321818181</v>
      </c>
      <c r="G16" s="296">
        <v>-6349.1919890663958</v>
      </c>
      <c r="H16" s="298">
        <v>2.29651203667009</v>
      </c>
      <c r="I16" s="298">
        <v>87.936766973536052</v>
      </c>
      <c r="J16" s="298"/>
      <c r="K16" s="296">
        <v>12.346778275706514</v>
      </c>
      <c r="L16" s="297">
        <v>-0.99357188288958798</v>
      </c>
      <c r="M16" s="296">
        <v>0.64281171104120238</v>
      </c>
    </row>
    <row r="17" spans="2:13" x14ac:dyDescent="0.2">
      <c r="B17" s="244">
        <v>1857</v>
      </c>
      <c r="C17" s="296">
        <v>8108.2176600181283</v>
      </c>
      <c r="D17" s="296">
        <v>30.5487</v>
      </c>
      <c r="E17" s="363">
        <v>7197.3072691090374</v>
      </c>
      <c r="F17" s="296">
        <v>941.45909090909095</v>
      </c>
      <c r="G17" s="296">
        <v>-7166.7585691090371</v>
      </c>
      <c r="H17" s="298">
        <v>3.2448250056730124</v>
      </c>
      <c r="I17" s="298">
        <v>88.76559030474948</v>
      </c>
      <c r="J17" s="298"/>
      <c r="K17" s="296">
        <v>11.611171904664754</v>
      </c>
      <c r="L17" s="297">
        <v>-0.99154695386002112</v>
      </c>
      <c r="M17" s="296">
        <v>0.84530461399788814</v>
      </c>
    </row>
    <row r="18" spans="2:13" x14ac:dyDescent="0.2">
      <c r="B18" s="244">
        <v>1858</v>
      </c>
      <c r="C18" s="296">
        <v>5254.14</v>
      </c>
      <c r="D18" s="296">
        <v>32.864649999999997</v>
      </c>
      <c r="E18" s="363">
        <v>4128.1182863636368</v>
      </c>
      <c r="F18" s="296">
        <v>1158.8863636363635</v>
      </c>
      <c r="G18" s="296">
        <v>-4095.2536363636368</v>
      </c>
      <c r="H18" s="298">
        <v>2.8358820183954032</v>
      </c>
      <c r="I18" s="298">
        <v>78.568867338206374</v>
      </c>
      <c r="J18" s="298"/>
      <c r="K18" s="296">
        <v>22.056632743633848</v>
      </c>
      <c r="L18" s="297">
        <v>-0.98420341995984184</v>
      </c>
      <c r="M18" s="296">
        <v>1.5796580040158159</v>
      </c>
    </row>
    <row r="19" spans="2:13" x14ac:dyDescent="0.2">
      <c r="B19" s="244">
        <v>1859</v>
      </c>
      <c r="C19" s="296">
        <v>5180.2336720461599</v>
      </c>
      <c r="D19" s="296">
        <v>11.274900000000001</v>
      </c>
      <c r="E19" s="363">
        <v>4072.6903902279778</v>
      </c>
      <c r="F19" s="296">
        <v>1118.8181818181818</v>
      </c>
      <c r="G19" s="296">
        <v>-4061.4154902279779</v>
      </c>
      <c r="H19" s="298">
        <v>1.0077508734866336</v>
      </c>
      <c r="I19" s="298">
        <v>78.619820032544794</v>
      </c>
      <c r="J19" s="298"/>
      <c r="K19" s="296">
        <v>21.597832311225751</v>
      </c>
      <c r="L19" s="297">
        <v>-0.99447845454172779</v>
      </c>
      <c r="M19" s="296">
        <v>0.55215454582722145</v>
      </c>
    </row>
    <row r="20" spans="2:13" x14ac:dyDescent="0.2">
      <c r="B20" s="244">
        <v>1860</v>
      </c>
      <c r="C20" s="296">
        <v>4362.5486519730903</v>
      </c>
      <c r="D20" s="296">
        <v>4.3270499999999998</v>
      </c>
      <c r="E20" s="363">
        <v>3025.3938837912719</v>
      </c>
      <c r="F20" s="296">
        <v>1341.4818181818182</v>
      </c>
      <c r="G20" s="296">
        <v>-3021.0668337912721</v>
      </c>
      <c r="H20" s="298">
        <v>0.32255748392212141</v>
      </c>
      <c r="I20" s="298">
        <v>69.349229662411886</v>
      </c>
      <c r="J20" s="298"/>
      <c r="K20" s="296">
        <v>30.749956623981578</v>
      </c>
      <c r="L20" s="297">
        <v>-0.99714359830851806</v>
      </c>
      <c r="M20" s="296">
        <v>0.28564016914819357</v>
      </c>
    </row>
    <row r="21" spans="2:13" x14ac:dyDescent="0.2">
      <c r="B21" s="244">
        <v>1861</v>
      </c>
      <c r="C21" s="296">
        <v>4622.9593639289806</v>
      </c>
      <c r="D21" s="296">
        <v>31.799949999999995</v>
      </c>
      <c r="E21" s="363">
        <v>2728.0320412017077</v>
      </c>
      <c r="F21" s="296">
        <v>1926.7272727272727</v>
      </c>
      <c r="G21" s="296">
        <v>-2696.2320912017076</v>
      </c>
      <c r="H21" s="298">
        <v>1.6504645182598847</v>
      </c>
      <c r="I21" s="298">
        <v>59.010513103087206</v>
      </c>
      <c r="J21" s="298"/>
      <c r="K21" s="296">
        <v>41.677356884439007</v>
      </c>
      <c r="L21" s="297">
        <v>-0.97695515516786691</v>
      </c>
      <c r="M21" s="296">
        <v>2.3044844832133093</v>
      </c>
    </row>
    <row r="22" spans="2:13" x14ac:dyDescent="0.2">
      <c r="B22" s="244">
        <v>1862</v>
      </c>
      <c r="C22" s="296">
        <v>6039.9552934403182</v>
      </c>
      <c r="D22" s="296">
        <v>36.327199999999998</v>
      </c>
      <c r="E22" s="363">
        <v>3314.1188570766822</v>
      </c>
      <c r="F22" s="296">
        <v>2762.1636363636362</v>
      </c>
      <c r="G22" s="296">
        <v>-3277.791657076682</v>
      </c>
      <c r="H22" s="298">
        <v>1.315171900815566</v>
      </c>
      <c r="I22" s="298">
        <v>54.869923634633096</v>
      </c>
      <c r="J22" s="298"/>
      <c r="K22" s="296">
        <v>45.731524525744064</v>
      </c>
      <c r="L22" s="297">
        <v>-0.97831500678945638</v>
      </c>
      <c r="M22" s="296">
        <v>2.1684993210543624</v>
      </c>
    </row>
    <row r="23" spans="2:13" x14ac:dyDescent="0.2">
      <c r="B23" s="244">
        <v>1863</v>
      </c>
      <c r="C23" s="296">
        <v>5268.1817692528703</v>
      </c>
      <c r="D23" s="296">
        <v>32.582549999999998</v>
      </c>
      <c r="E23" s="363">
        <v>1467.4870465255976</v>
      </c>
      <c r="F23" s="296">
        <v>3833.2772727272727</v>
      </c>
      <c r="G23" s="296">
        <v>-1434.9044965255976</v>
      </c>
      <c r="H23" s="298">
        <v>0.84999199593037522</v>
      </c>
      <c r="I23" s="298">
        <v>27.855664644876438</v>
      </c>
      <c r="J23" s="298"/>
      <c r="K23" s="296">
        <v>72.762813445423419</v>
      </c>
      <c r="L23" s="297">
        <v>-0.95655861557961508</v>
      </c>
      <c r="M23" s="296">
        <v>4.3441384420384921</v>
      </c>
    </row>
    <row r="24" spans="2:13" x14ac:dyDescent="0.2">
      <c r="B24" s="244">
        <v>1864</v>
      </c>
      <c r="C24" s="296">
        <v>4699.050909090909</v>
      </c>
      <c r="D24" s="296">
        <v>143.85735</v>
      </c>
      <c r="E24" s="363">
        <v>39.771895454545074</v>
      </c>
      <c r="F24" s="296">
        <v>4803.136363636364</v>
      </c>
      <c r="G24" s="296">
        <v>104.08545454545492</v>
      </c>
      <c r="H24" s="298">
        <v>2.9950711183033811</v>
      </c>
      <c r="I24" s="298">
        <v>0.84638145497852135</v>
      </c>
      <c r="J24" s="298"/>
      <c r="K24" s="296">
        <v>102.21503142994446</v>
      </c>
      <c r="L24" s="297">
        <v>0.56682395164129706</v>
      </c>
      <c r="M24" s="296">
        <v>43.317604835870291</v>
      </c>
    </row>
    <row r="25" spans="2:13" x14ac:dyDescent="0.2">
      <c r="B25" s="244">
        <v>1865</v>
      </c>
      <c r="C25" s="296">
        <v>4436.5977347822609</v>
      </c>
      <c r="D25" s="296">
        <v>232.41399999999999</v>
      </c>
      <c r="E25" s="363">
        <v>0</v>
      </c>
      <c r="F25" s="296">
        <v>5051.954545454546</v>
      </c>
      <c r="G25" s="296">
        <v>232.41399999999999</v>
      </c>
      <c r="H25" s="298">
        <v>4.6004768631402779</v>
      </c>
      <c r="I25" s="298">
        <v>0</v>
      </c>
      <c r="J25" s="298"/>
      <c r="K25" s="296">
        <v>113.87001588735394</v>
      </c>
      <c r="L25" s="297">
        <v>1</v>
      </c>
      <c r="M25" s="296">
        <v>0</v>
      </c>
    </row>
    <row r="26" spans="2:13" x14ac:dyDescent="0.2">
      <c r="B26" s="244">
        <v>1866</v>
      </c>
      <c r="C26" s="296">
        <v>7729.0963636363631</v>
      </c>
      <c r="D26" s="296">
        <v>84.070349999999991</v>
      </c>
      <c r="E26" s="363">
        <v>2426.1667136363631</v>
      </c>
      <c r="F26" s="296">
        <v>5387</v>
      </c>
      <c r="G26" s="296">
        <v>-2342.0963636363631</v>
      </c>
      <c r="H26" s="298">
        <v>1.560615370335994</v>
      </c>
      <c r="I26" s="298">
        <v>31.390043537960331</v>
      </c>
      <c r="J26" s="298"/>
      <c r="K26" s="296">
        <v>69.697668997175498</v>
      </c>
      <c r="L26" s="297">
        <v>-0.93301799960023335</v>
      </c>
      <c r="M26" s="296">
        <v>6.6982000399766655</v>
      </c>
    </row>
    <row r="27" spans="2:13" x14ac:dyDescent="0.2">
      <c r="B27" s="244">
        <v>1867</v>
      </c>
      <c r="C27" s="296">
        <v>7319.51</v>
      </c>
      <c r="D27" s="296">
        <v>111.21565</v>
      </c>
      <c r="E27" s="363">
        <v>1108.1184500000008</v>
      </c>
      <c r="F27" s="296">
        <v>6322.6071999999995</v>
      </c>
      <c r="G27" s="296">
        <v>-996.90280000000087</v>
      </c>
      <c r="H27" s="298">
        <v>1.759015647848565</v>
      </c>
      <c r="I27" s="298">
        <v>15.139243610569572</v>
      </c>
      <c r="J27" s="298"/>
      <c r="K27" s="296">
        <v>86.380197581532087</v>
      </c>
      <c r="L27" s="297">
        <v>-0.81757969370330907</v>
      </c>
      <c r="M27" s="296">
        <v>18.242030629669092</v>
      </c>
    </row>
    <row r="28" spans="2:13" x14ac:dyDescent="0.2">
      <c r="B28" s="244">
        <v>1868</v>
      </c>
      <c r="C28" s="296">
        <v>7431.0227930860519</v>
      </c>
      <c r="D28" s="296">
        <v>51.255749999999999</v>
      </c>
      <c r="E28" s="363">
        <v>401.94164308605167</v>
      </c>
      <c r="F28" s="296">
        <v>7080.3369000000002</v>
      </c>
      <c r="G28" s="296">
        <v>-350.68589308605169</v>
      </c>
      <c r="H28" s="298">
        <v>0.72391682378842725</v>
      </c>
      <c r="I28" s="298">
        <v>5.4089679749068313</v>
      </c>
      <c r="J28" s="298"/>
      <c r="K28" s="296">
        <v>95.280785662340634</v>
      </c>
      <c r="L28" s="297">
        <v>-0.77380386214945551</v>
      </c>
      <c r="M28" s="296">
        <v>22.619613785054447</v>
      </c>
    </row>
    <row r="29" spans="2:13" x14ac:dyDescent="0.2">
      <c r="B29" s="244">
        <v>1869</v>
      </c>
      <c r="C29" s="296">
        <v>8119.7560371093487</v>
      </c>
      <c r="D29" s="296">
        <v>118.43195</v>
      </c>
      <c r="E29" s="363">
        <v>240.22073710934896</v>
      </c>
      <c r="F29" s="296">
        <v>7997.9672499999997</v>
      </c>
      <c r="G29" s="296">
        <v>-121.78878710934896</v>
      </c>
      <c r="H29" s="298">
        <v>1.4807756308329469</v>
      </c>
      <c r="I29" s="298">
        <v>2.9584723483252349</v>
      </c>
      <c r="J29" s="298"/>
      <c r="K29" s="296">
        <v>98.500093025544828</v>
      </c>
      <c r="L29" s="297">
        <v>-0.33957305071638011</v>
      </c>
      <c r="M29" s="296">
        <v>66.042694928361982</v>
      </c>
    </row>
    <row r="30" spans="2:13" x14ac:dyDescent="0.2">
      <c r="B30" s="244">
        <v>1870</v>
      </c>
      <c r="C30" s="296">
        <v>8235.4034081490336</v>
      </c>
      <c r="D30" s="296">
        <v>164.46884999999997</v>
      </c>
      <c r="E30" s="363">
        <v>33.814558149034156</v>
      </c>
      <c r="F30" s="296">
        <v>8366.0576999999994</v>
      </c>
      <c r="G30" s="296">
        <v>130.65429185096582</v>
      </c>
      <c r="H30" s="298">
        <v>1.9659062356215877</v>
      </c>
      <c r="I30" s="298">
        <v>0.41059989988558709</v>
      </c>
      <c r="J30" s="298"/>
      <c r="K30" s="296">
        <v>101.58649534668432</v>
      </c>
      <c r="L30" s="297">
        <v>0.65892700287238959</v>
      </c>
      <c r="M30" s="296">
        <v>34.107299712761041</v>
      </c>
    </row>
    <row r="31" spans="2:13" x14ac:dyDescent="0.2">
      <c r="B31" s="244">
        <v>1871</v>
      </c>
      <c r="C31" s="296">
        <v>8060.8632846650289</v>
      </c>
      <c r="D31" s="296">
        <v>141.94635</v>
      </c>
      <c r="E31" s="363">
        <v>0</v>
      </c>
      <c r="F31" s="296">
        <v>8292.3194445454537</v>
      </c>
      <c r="G31" s="296">
        <v>141.94635</v>
      </c>
      <c r="H31" s="298">
        <v>1.7117810155440873</v>
      </c>
      <c r="I31" s="298">
        <v>0</v>
      </c>
      <c r="J31" s="298"/>
      <c r="K31" s="296">
        <v>102.87135697141454</v>
      </c>
      <c r="L31" s="297">
        <v>1</v>
      </c>
      <c r="M31" s="296">
        <v>0</v>
      </c>
    </row>
    <row r="32" spans="2:13" x14ac:dyDescent="0.2">
      <c r="B32" s="244">
        <v>1872</v>
      </c>
      <c r="C32" s="296">
        <v>8009.0921163115345</v>
      </c>
      <c r="D32" s="296">
        <v>114.1322</v>
      </c>
      <c r="E32" s="363">
        <v>0</v>
      </c>
      <c r="F32" s="296">
        <v>8215.4982</v>
      </c>
      <c r="G32" s="296">
        <v>114.1322</v>
      </c>
      <c r="H32" s="298">
        <v>1.3892304181869335</v>
      </c>
      <c r="I32" s="298">
        <v>0</v>
      </c>
      <c r="J32" s="298"/>
      <c r="K32" s="296">
        <v>102.57714708097929</v>
      </c>
      <c r="L32" s="297">
        <v>1</v>
      </c>
      <c r="M32" s="296">
        <v>0</v>
      </c>
    </row>
    <row r="33" spans="1:13" x14ac:dyDescent="0.2">
      <c r="B33" s="245">
        <v>1873</v>
      </c>
      <c r="C33" s="367">
        <v>10177.511383561476</v>
      </c>
      <c r="D33" s="367">
        <v>168.99610000000001</v>
      </c>
      <c r="E33" s="369">
        <v>2354.5325835614763</v>
      </c>
      <c r="F33" s="367">
        <v>7991.9748999999993</v>
      </c>
      <c r="G33" s="367">
        <v>-2185.5364835614764</v>
      </c>
      <c r="H33" s="368">
        <v>2.1145724569280122</v>
      </c>
      <c r="I33" s="368">
        <v>23.134659297600717</v>
      </c>
      <c r="J33" s="368"/>
      <c r="K33" s="367">
        <v>78.525826194687298</v>
      </c>
      <c r="L33" s="295">
        <v>-0.86606365832030541</v>
      </c>
      <c r="M33" s="367">
        <v>13.393634167969459</v>
      </c>
    </row>
    <row r="34" spans="1:13" x14ac:dyDescent="0.2">
      <c r="B34" s="244">
        <v>1874</v>
      </c>
      <c r="C34" s="296">
        <v>10499.116530066336</v>
      </c>
      <c r="D34" s="296">
        <v>182.33214999999998</v>
      </c>
      <c r="E34" s="363">
        <v>2222.6073800663362</v>
      </c>
      <c r="F34" s="296">
        <v>8458.8413</v>
      </c>
      <c r="G34" s="296">
        <v>-2040.2752300663362</v>
      </c>
      <c r="H34" s="298">
        <v>2.1555215842623738</v>
      </c>
      <c r="I34" s="298">
        <v>21.169470533082016</v>
      </c>
      <c r="J34" s="298"/>
      <c r="K34" s="296">
        <v>80.567172254697837</v>
      </c>
      <c r="L34" s="297">
        <v>-0.84836861990041745</v>
      </c>
      <c r="M34" s="296">
        <v>15.163138009958255</v>
      </c>
    </row>
    <row r="35" spans="1:13" x14ac:dyDescent="0.2">
      <c r="A35" s="245"/>
      <c r="B35" s="245">
        <v>1875</v>
      </c>
      <c r="C35" s="367">
        <v>11177.854239116959</v>
      </c>
      <c r="D35" s="367">
        <v>114.85564999999998</v>
      </c>
      <c r="E35" s="369">
        <v>1892.5054391169601</v>
      </c>
      <c r="F35" s="367">
        <v>9400.2044499999993</v>
      </c>
      <c r="G35" s="367">
        <v>-1777.6497891169602</v>
      </c>
      <c r="H35" s="368">
        <v>1.2218420419568639</v>
      </c>
      <c r="I35" s="368">
        <v>16.93084735793143</v>
      </c>
      <c r="J35" s="368"/>
      <c r="K35" s="367">
        <v>84.096681249464993</v>
      </c>
      <c r="L35" s="295">
        <v>-0.88556553116158576</v>
      </c>
      <c r="M35" s="367">
        <v>11.443446883841425</v>
      </c>
    </row>
    <row r="36" spans="1:13" x14ac:dyDescent="0.2">
      <c r="A36" s="245"/>
      <c r="B36" s="245">
        <v>1876</v>
      </c>
      <c r="C36" s="367">
        <v>10027.050989012783</v>
      </c>
      <c r="D36" s="367">
        <v>225.00205</v>
      </c>
      <c r="E36" s="369">
        <v>0</v>
      </c>
      <c r="F36" s="367">
        <v>10875</v>
      </c>
      <c r="G36" s="367">
        <v>225.00205</v>
      </c>
      <c r="H36" s="298">
        <v>2.0689843678160917</v>
      </c>
      <c r="I36" s="298">
        <v>0</v>
      </c>
      <c r="J36" s="368"/>
      <c r="K36" s="367">
        <v>108.45661413227441</v>
      </c>
      <c r="L36" s="295">
        <v>1</v>
      </c>
      <c r="M36" s="367">
        <v>0</v>
      </c>
    </row>
    <row r="37" spans="1:13" x14ac:dyDescent="0.2">
      <c r="B37" s="244">
        <v>1877</v>
      </c>
      <c r="C37" s="296">
        <v>10022.213159401574</v>
      </c>
      <c r="D37" s="296">
        <v>90.6815</v>
      </c>
      <c r="E37" s="363">
        <v>2415.3411594015738</v>
      </c>
      <c r="F37" s="296">
        <v>7697.5535</v>
      </c>
      <c r="G37" s="296">
        <v>-2324.6596594015737</v>
      </c>
      <c r="H37" s="298">
        <v>1.1780561187395451</v>
      </c>
      <c r="I37" s="298">
        <v>24.09987815052413</v>
      </c>
      <c r="J37" s="298"/>
      <c r="K37" s="296">
        <v>76.804926991391397</v>
      </c>
      <c r="L37" s="297">
        <v>-0.92762914600169299</v>
      </c>
      <c r="M37" s="296">
        <v>7.2370853998307005</v>
      </c>
    </row>
    <row r="38" spans="1:13" x14ac:dyDescent="0.2">
      <c r="B38" s="244">
        <v>1878</v>
      </c>
      <c r="C38" s="296">
        <v>8531.7724587186494</v>
      </c>
      <c r="D38" s="296">
        <v>104.0676</v>
      </c>
      <c r="E38" s="363">
        <v>959.82189344592064</v>
      </c>
      <c r="F38" s="296">
        <v>7676.0181652727288</v>
      </c>
      <c r="G38" s="296">
        <v>-855.75429344592067</v>
      </c>
      <c r="H38" s="298">
        <v>1.3557497879670857</v>
      </c>
      <c r="I38" s="298">
        <v>11.249970602123538</v>
      </c>
      <c r="J38" s="298"/>
      <c r="K38" s="296">
        <v>89.969794698739037</v>
      </c>
      <c r="L38" s="297">
        <v>-0.80436389184946888</v>
      </c>
      <c r="M38" s="296">
        <v>19.56361081505311</v>
      </c>
    </row>
    <row r="39" spans="1:13" x14ac:dyDescent="0.2">
      <c r="B39" s="244">
        <v>1879</v>
      </c>
      <c r="C39" s="296">
        <v>9391.8084704725989</v>
      </c>
      <c r="D39" s="296">
        <v>77.754949999999994</v>
      </c>
      <c r="E39" s="363">
        <v>1927.3400742907802</v>
      </c>
      <c r="F39" s="296">
        <v>7542.2233461818187</v>
      </c>
      <c r="G39" s="296">
        <v>-1849.5851242907802</v>
      </c>
      <c r="H39" s="298">
        <v>1.0309287650486076</v>
      </c>
      <c r="I39" s="298">
        <v>20.521501054352271</v>
      </c>
      <c r="J39" s="298"/>
      <c r="K39" s="296">
        <v>80.306400730958387</v>
      </c>
      <c r="L39" s="297">
        <v>-0.92244262834625246</v>
      </c>
      <c r="M39" s="296">
        <v>7.7557371653747538</v>
      </c>
    </row>
    <row r="40" spans="1:13" x14ac:dyDescent="0.2">
      <c r="B40" s="244">
        <v>1880</v>
      </c>
      <c r="C40" s="296">
        <v>8369.0267970123987</v>
      </c>
      <c r="D40" s="296">
        <v>109.8916</v>
      </c>
      <c r="E40" s="363">
        <v>0</v>
      </c>
      <c r="F40" s="296">
        <v>9515.6732481818181</v>
      </c>
      <c r="G40" s="296">
        <v>109.8916</v>
      </c>
      <c r="H40" s="298">
        <v>1.1548483973112174</v>
      </c>
      <c r="I40" s="298">
        <v>0</v>
      </c>
      <c r="J40" s="298"/>
      <c r="K40" s="296">
        <v>113.70107276486141</v>
      </c>
      <c r="L40" s="297">
        <v>1</v>
      </c>
      <c r="M40" s="296">
        <v>0</v>
      </c>
    </row>
    <row r="41" spans="1:13" x14ac:dyDescent="0.2">
      <c r="B41" s="244">
        <v>1881</v>
      </c>
      <c r="C41" s="296">
        <v>8733.0987494532001</v>
      </c>
      <c r="D41" s="296">
        <v>96.85584999999999</v>
      </c>
      <c r="E41" s="363">
        <v>1226.9545994532</v>
      </c>
      <c r="F41" s="296">
        <v>7603</v>
      </c>
      <c r="G41" s="296">
        <v>-1130.0987494532001</v>
      </c>
      <c r="H41" s="298">
        <v>1.2739162172826515</v>
      </c>
      <c r="I41" s="298">
        <v>14.049475846474568</v>
      </c>
      <c r="J41" s="298"/>
      <c r="K41" s="296">
        <v>87.059590394257725</v>
      </c>
      <c r="L41" s="297">
        <v>-0.85367112030274994</v>
      </c>
      <c r="M41" s="296">
        <v>14.632887969725006</v>
      </c>
    </row>
    <row r="42" spans="1:13" x14ac:dyDescent="0.2">
      <c r="B42" s="244">
        <v>1882</v>
      </c>
      <c r="C42" s="296">
        <v>9040.8517904776763</v>
      </c>
      <c r="D42" s="296">
        <v>110.46489999999999</v>
      </c>
      <c r="E42" s="363">
        <v>331.86969047767622</v>
      </c>
      <c r="F42" s="296">
        <v>8819.4470000000001</v>
      </c>
      <c r="G42" s="296">
        <v>-221.40479047767622</v>
      </c>
      <c r="H42" s="298">
        <v>1.2525150386413113</v>
      </c>
      <c r="I42" s="298">
        <v>3.6707790169419621</v>
      </c>
      <c r="J42" s="298"/>
      <c r="K42" s="296">
        <v>97.551062713904102</v>
      </c>
      <c r="L42" s="297">
        <v>-0.50053691310594006</v>
      </c>
      <c r="M42" s="296">
        <v>49.946308689405996</v>
      </c>
    </row>
    <row r="43" spans="1:13" x14ac:dyDescent="0.2">
      <c r="B43" s="244">
        <v>1883</v>
      </c>
      <c r="C43" s="296">
        <v>10588.705765932185</v>
      </c>
      <c r="D43" s="296">
        <v>314.19569999999999</v>
      </c>
      <c r="E43" s="363">
        <v>3906.7941659321859</v>
      </c>
      <c r="F43" s="296">
        <v>6996.1072999999997</v>
      </c>
      <c r="G43" s="296">
        <v>-3592.5984659321857</v>
      </c>
      <c r="H43" s="298">
        <v>4.4910074492425238</v>
      </c>
      <c r="I43" s="298">
        <v>36.895861045660553</v>
      </c>
      <c r="J43" s="298"/>
      <c r="K43" s="296">
        <v>66.071410941543832</v>
      </c>
      <c r="L43" s="297">
        <v>-0.85112700575953093</v>
      </c>
      <c r="M43" s="296">
        <v>14.887299424046907</v>
      </c>
    </row>
    <row r="44" spans="1:13" x14ac:dyDescent="0.2">
      <c r="B44" s="244">
        <v>1884</v>
      </c>
      <c r="C44" s="296">
        <v>9323.7566527972758</v>
      </c>
      <c r="D44" s="296">
        <v>239.99430000000001</v>
      </c>
      <c r="E44" s="363">
        <v>635.24270461545689</v>
      </c>
      <c r="F44" s="296">
        <v>8928.508248181819</v>
      </c>
      <c r="G44" s="296">
        <v>-395.24840461545688</v>
      </c>
      <c r="H44" s="298">
        <v>2.6879551805182227</v>
      </c>
      <c r="I44" s="298">
        <v>6.8131626368098521</v>
      </c>
      <c r="J44" s="298"/>
      <c r="K44" s="296">
        <v>95.760845983717559</v>
      </c>
      <c r="L44" s="297">
        <v>-0.45159014361957051</v>
      </c>
      <c r="M44" s="296">
        <v>54.840985638042952</v>
      </c>
    </row>
    <row r="45" spans="1:13" x14ac:dyDescent="0.2">
      <c r="B45" s="244">
        <v>1885</v>
      </c>
      <c r="C45" s="296">
        <v>11469.108367500827</v>
      </c>
      <c r="D45" s="296">
        <v>276.03485000000001</v>
      </c>
      <c r="E45" s="363">
        <v>3498.5694561371911</v>
      </c>
      <c r="F45" s="296">
        <v>8246.5737613636356</v>
      </c>
      <c r="G45" s="296">
        <v>-3222.5346061371911</v>
      </c>
      <c r="H45" s="298">
        <v>3.3472670952543018</v>
      </c>
      <c r="I45" s="298">
        <v>30.504284588075141</v>
      </c>
      <c r="J45" s="298"/>
      <c r="K45" s="296">
        <v>71.902483585658231</v>
      </c>
      <c r="L45" s="297">
        <v>-0.8537410400601777</v>
      </c>
      <c r="M45" s="296">
        <v>14.62589599398223</v>
      </c>
    </row>
    <row r="46" spans="1:13" x14ac:dyDescent="0.2">
      <c r="B46" s="244">
        <v>1886</v>
      </c>
      <c r="C46" s="296">
        <v>11222.754119223444</v>
      </c>
      <c r="D46" s="296">
        <v>662.3981</v>
      </c>
      <c r="E46" s="363">
        <v>2039.3022192234434</v>
      </c>
      <c r="F46" s="296">
        <v>9845.85</v>
      </c>
      <c r="G46" s="296">
        <v>-1376.9041192234436</v>
      </c>
      <c r="H46" s="298">
        <v>6.7276883153816067</v>
      </c>
      <c r="I46" s="298">
        <v>18.171138720132205</v>
      </c>
      <c r="J46" s="298"/>
      <c r="K46" s="296">
        <v>87.731138857751986</v>
      </c>
      <c r="L46" s="297">
        <v>-0.50964354167127268</v>
      </c>
      <c r="M46" s="296">
        <v>49.035645832872731</v>
      </c>
    </row>
    <row r="47" spans="1:13" x14ac:dyDescent="0.2">
      <c r="B47" s="244">
        <v>1887</v>
      </c>
      <c r="C47" s="296">
        <v>12898.550942813978</v>
      </c>
      <c r="D47" s="296">
        <v>741.85929999999996</v>
      </c>
      <c r="E47" s="363">
        <v>2999.4911519048874</v>
      </c>
      <c r="F47" s="296">
        <v>10640.91909090909</v>
      </c>
      <c r="G47" s="296">
        <v>-2257.6318519048873</v>
      </c>
      <c r="H47" s="298">
        <v>6.971759616458284</v>
      </c>
      <c r="I47" s="298">
        <v>23.254481570861724</v>
      </c>
      <c r="J47" s="298"/>
      <c r="K47" s="296">
        <v>82.497011781291178</v>
      </c>
      <c r="L47" s="297">
        <v>-0.60342699272008238</v>
      </c>
      <c r="M47" s="296">
        <v>39.65730072799176</v>
      </c>
    </row>
    <row r="48" spans="1:13" x14ac:dyDescent="0.2">
      <c r="B48" s="244">
        <v>1888</v>
      </c>
      <c r="C48" s="296">
        <v>13339.707621518264</v>
      </c>
      <c r="D48" s="296">
        <v>1043.4287499999998</v>
      </c>
      <c r="E48" s="363">
        <v>1256.4773715182644</v>
      </c>
      <c r="F48" s="296">
        <v>13126.659</v>
      </c>
      <c r="G48" s="296">
        <v>-213.04862151826455</v>
      </c>
      <c r="H48" s="298">
        <v>7.9489285887597125</v>
      </c>
      <c r="I48" s="298">
        <v>9.4190772929044009</v>
      </c>
      <c r="J48" s="298"/>
      <c r="K48" s="296">
        <v>98.402898867329029</v>
      </c>
      <c r="L48" s="297">
        <v>-9.2633616444145236E-2</v>
      </c>
      <c r="M48" s="296">
        <v>90.73663835558547</v>
      </c>
    </row>
    <row r="49" spans="2:15" x14ac:dyDescent="0.2">
      <c r="B49" s="244">
        <v>1889</v>
      </c>
      <c r="C49" s="296">
        <v>15173.205272506926</v>
      </c>
      <c r="D49" s="296">
        <v>1417.9802</v>
      </c>
      <c r="E49" s="363">
        <v>3425.8341957796529</v>
      </c>
      <c r="F49" s="296">
        <v>13165.351276727273</v>
      </c>
      <c r="G49" s="296">
        <v>-2007.8539957796529</v>
      </c>
      <c r="H49" s="298">
        <v>10.770545883622564</v>
      </c>
      <c r="I49" s="298">
        <v>22.578183938413392</v>
      </c>
      <c r="J49" s="298"/>
      <c r="K49" s="296">
        <v>86.767107148956967</v>
      </c>
      <c r="L49" s="297">
        <v>-0.41451918503092683</v>
      </c>
      <c r="M49" s="296">
        <v>58.548081496907315</v>
      </c>
    </row>
    <row r="50" spans="2:15" x14ac:dyDescent="0.2">
      <c r="B50" s="244">
        <v>1890</v>
      </c>
      <c r="C50" s="296">
        <v>15534.585000000001</v>
      </c>
      <c r="D50" s="296">
        <v>1433.76415</v>
      </c>
      <c r="E50" s="363">
        <v>1443.7582409090928</v>
      </c>
      <c r="F50" s="296">
        <v>15524.590909090908</v>
      </c>
      <c r="G50" s="296">
        <v>-9.9940909090928471</v>
      </c>
      <c r="H50" s="298">
        <v>9.2354391712854387</v>
      </c>
      <c r="I50" s="298">
        <v>9.2938320586555268</v>
      </c>
      <c r="J50" s="298"/>
      <c r="K50" s="296">
        <v>99.935665542986229</v>
      </c>
      <c r="L50" s="297">
        <v>-3.4731583464535348E-3</v>
      </c>
      <c r="M50" s="296">
        <v>99.652684165354643</v>
      </c>
    </row>
    <row r="51" spans="2:15" x14ac:dyDescent="0.2">
      <c r="B51" s="244">
        <v>1891</v>
      </c>
      <c r="C51" s="296">
        <v>17724.226545454545</v>
      </c>
      <c r="D51" s="296">
        <v>1760.46325</v>
      </c>
      <c r="E51" s="363">
        <v>1356.3125227272715</v>
      </c>
      <c r="F51" s="296">
        <v>18128.377272727274</v>
      </c>
      <c r="G51" s="296">
        <v>404.15072727272855</v>
      </c>
      <c r="H51" s="298">
        <v>9.7110911998090383</v>
      </c>
      <c r="I51" s="298">
        <v>7.6523086592746346</v>
      </c>
      <c r="J51" s="298"/>
      <c r="K51" s="296">
        <v>102.28021643842267</v>
      </c>
      <c r="L51" s="297">
        <v>0.12966949076323339</v>
      </c>
      <c r="M51" s="296">
        <v>87.033050923676655</v>
      </c>
    </row>
    <row r="52" spans="2:15" x14ac:dyDescent="0.2">
      <c r="B52" s="244">
        <v>1892</v>
      </c>
      <c r="C52" s="296">
        <v>15176.538272727272</v>
      </c>
      <c r="D52" s="296">
        <v>2113.7752999999998</v>
      </c>
      <c r="E52" s="363">
        <v>1763.5408454545436</v>
      </c>
      <c r="F52" s="296">
        <v>15526.772727272728</v>
      </c>
      <c r="G52" s="296">
        <v>350.23445454545617</v>
      </c>
      <c r="H52" s="298">
        <v>13.613745348942732</v>
      </c>
      <c r="I52" s="298">
        <v>11.620178552995075</v>
      </c>
      <c r="J52" s="298"/>
      <c r="K52" s="296">
        <v>102.30773611380693</v>
      </c>
      <c r="L52" s="297">
        <v>9.03290939935458E-2</v>
      </c>
      <c r="M52" s="296">
        <v>90.96709060064542</v>
      </c>
    </row>
    <row r="53" spans="2:15" x14ac:dyDescent="0.2">
      <c r="B53" s="244">
        <v>1893</v>
      </c>
      <c r="C53" s="296">
        <v>14244.525000000001</v>
      </c>
      <c r="D53" s="296">
        <v>2544.9014499999998</v>
      </c>
      <c r="E53" s="363">
        <v>797.5855409090932</v>
      </c>
      <c r="F53" s="296">
        <v>15991.840909090908</v>
      </c>
      <c r="G53" s="296">
        <v>1747.3159090909066</v>
      </c>
      <c r="H53" s="298">
        <v>15.913749170386604</v>
      </c>
      <c r="I53" s="298">
        <v>5.5992428031759083</v>
      </c>
      <c r="J53" s="298"/>
      <c r="K53" s="296">
        <v>112.26657897747315</v>
      </c>
      <c r="L53" s="297">
        <v>0.52275922504508232</v>
      </c>
      <c r="M53" s="296">
        <v>47.72407749549177</v>
      </c>
    </row>
    <row r="54" spans="2:15" x14ac:dyDescent="0.2">
      <c r="B54" s="244">
        <v>1894</v>
      </c>
      <c r="C54" s="296">
        <v>12497.298545454545</v>
      </c>
      <c r="D54" s="296">
        <v>1813.2341499999998</v>
      </c>
      <c r="E54" s="363">
        <v>0</v>
      </c>
      <c r="F54" s="296">
        <v>18131.363166666666</v>
      </c>
      <c r="G54" s="296">
        <v>1813.2341499999998</v>
      </c>
      <c r="H54" s="298">
        <v>10.00053958068367</v>
      </c>
      <c r="I54" s="298">
        <v>0</v>
      </c>
      <c r="J54" s="298"/>
      <c r="K54" s="296">
        <v>145.08225998378919</v>
      </c>
      <c r="L54" s="297">
        <v>1</v>
      </c>
      <c r="M54" s="296">
        <v>0</v>
      </c>
    </row>
    <row r="55" spans="2:15" x14ac:dyDescent="0.2">
      <c r="B55" s="244">
        <v>1895</v>
      </c>
      <c r="C55" s="296">
        <v>16038.072</v>
      </c>
      <c r="D55" s="296">
        <v>2788.2263499999999</v>
      </c>
      <c r="E55" s="363">
        <v>0</v>
      </c>
      <c r="F55" s="296">
        <v>20625.233776363635</v>
      </c>
      <c r="G55" s="296">
        <v>2788.2263499999999</v>
      </c>
      <c r="H55" s="298">
        <v>13.518519984948179</v>
      </c>
      <c r="I55" s="298">
        <v>0</v>
      </c>
      <c r="J55" s="298"/>
      <c r="K55" s="296">
        <v>128.60170334915341</v>
      </c>
      <c r="L55" s="297">
        <v>1</v>
      </c>
      <c r="M55" s="296">
        <v>0</v>
      </c>
    </row>
    <row r="56" spans="2:15" x14ac:dyDescent="0.2">
      <c r="B56" s="244">
        <v>1896</v>
      </c>
      <c r="C56" s="296">
        <v>20173.527818181814</v>
      </c>
      <c r="D56" s="296">
        <v>3201.7258000000002</v>
      </c>
      <c r="E56" s="363">
        <v>966.25361818181409</v>
      </c>
      <c r="F56" s="296">
        <v>22409</v>
      </c>
      <c r="G56" s="296">
        <v>2235.4721818181861</v>
      </c>
      <c r="H56" s="298">
        <v>14.287678165022982</v>
      </c>
      <c r="I56" s="298">
        <v>4.7897106886330398</v>
      </c>
      <c r="J56" s="298"/>
      <c r="K56" s="296">
        <v>111.08121594777994</v>
      </c>
      <c r="L56" s="297">
        <v>0.53634434279269061</v>
      </c>
      <c r="M56" s="296">
        <v>46.365565720730942</v>
      </c>
    </row>
    <row r="57" spans="2:15" x14ac:dyDescent="0.2">
      <c r="B57" s="244">
        <v>1897</v>
      </c>
      <c r="C57" s="296">
        <v>22327.525181818182</v>
      </c>
      <c r="D57" s="296">
        <v>3248.1039500000002</v>
      </c>
      <c r="E57" s="363">
        <v>2238.2518590909126</v>
      </c>
      <c r="F57" s="296">
        <v>23337.37727272727</v>
      </c>
      <c r="G57" s="296">
        <v>1009.8520909090876</v>
      </c>
      <c r="H57" s="298">
        <v>13.918033342143495</v>
      </c>
      <c r="I57" s="298">
        <v>10.024630320039108</v>
      </c>
      <c r="J57" s="298"/>
      <c r="K57" s="296">
        <v>104.52290203542771</v>
      </c>
      <c r="L57" s="297">
        <v>0.18406609524591147</v>
      </c>
      <c r="M57" s="296">
        <v>81.593390475408853</v>
      </c>
    </row>
    <row r="58" spans="2:15" x14ac:dyDescent="0.2">
      <c r="B58" s="244">
        <v>1898</v>
      </c>
      <c r="C58" s="296">
        <v>17213.186545454544</v>
      </c>
      <c r="D58" s="296">
        <v>3265.0390499999999</v>
      </c>
      <c r="E58" s="363">
        <v>1888.4574136363631</v>
      </c>
      <c r="F58" s="296">
        <v>18589.768181818181</v>
      </c>
      <c r="G58" s="296">
        <v>1376.5816363636368</v>
      </c>
      <c r="H58" s="298">
        <v>17.563635103278955</v>
      </c>
      <c r="I58" s="298">
        <v>10.970992550679378</v>
      </c>
      <c r="J58" s="298"/>
      <c r="K58" s="296">
        <v>107.99725043778805</v>
      </c>
      <c r="L58" s="297">
        <v>0.2671160533585204</v>
      </c>
      <c r="M58" s="296">
        <v>73.288394664147958</v>
      </c>
      <c r="O58" s="296"/>
    </row>
    <row r="59" spans="2:15" x14ac:dyDescent="0.2">
      <c r="B59" s="244">
        <v>1899</v>
      </c>
      <c r="C59" s="366">
        <v>16087.923272727272</v>
      </c>
      <c r="D59" s="296">
        <v>3387.4522499999998</v>
      </c>
      <c r="E59" s="363">
        <v>1619.698249999999</v>
      </c>
      <c r="F59" s="296">
        <v>17855.677272727273</v>
      </c>
      <c r="G59" s="296">
        <v>1767.7540000000008</v>
      </c>
      <c r="H59" s="298">
        <v>18.971289625479443</v>
      </c>
      <c r="I59" s="298">
        <v>10.067789499877588</v>
      </c>
      <c r="J59" s="298"/>
      <c r="K59" s="296">
        <v>110.98808074872379</v>
      </c>
      <c r="L59" s="297">
        <v>0.35304590904547434</v>
      </c>
      <c r="M59" s="296">
        <v>64.695409095452575</v>
      </c>
      <c r="O59" s="296"/>
    </row>
    <row r="60" spans="2:15" x14ac:dyDescent="0.2">
      <c r="B60" s="244">
        <v>1900</v>
      </c>
      <c r="C60" s="296">
        <v>14962.66</v>
      </c>
      <c r="D60" s="296">
        <v>3741.556</v>
      </c>
      <c r="E60" s="363">
        <v>3784.8432727272716</v>
      </c>
      <c r="F60" s="296">
        <v>14919.372727272728</v>
      </c>
      <c r="G60" s="296">
        <v>-43.287272727271557</v>
      </c>
      <c r="H60" s="298">
        <v>25.078507443951757</v>
      </c>
      <c r="I60" s="298">
        <v>25.295256810802837</v>
      </c>
      <c r="J60" s="298"/>
      <c r="K60" s="296">
        <v>99.710698012737893</v>
      </c>
      <c r="L60" s="297">
        <v>-5.7513920214315112E-3</v>
      </c>
      <c r="M60" s="296">
        <v>99.424860797856851</v>
      </c>
      <c r="O60" s="296"/>
    </row>
    <row r="61" spans="2:15" x14ac:dyDescent="0.2">
      <c r="B61" s="244">
        <v>1901</v>
      </c>
      <c r="C61" s="366">
        <v>15520.150999999838</v>
      </c>
      <c r="D61" s="296">
        <v>3778</v>
      </c>
      <c r="E61" s="363">
        <v>964</v>
      </c>
      <c r="F61" s="296">
        <v>25493.18181818182</v>
      </c>
      <c r="G61" s="296">
        <v>2814</v>
      </c>
      <c r="H61" s="298">
        <v>14.819648747436926</v>
      </c>
      <c r="I61" s="298">
        <v>6.2112797742754573</v>
      </c>
      <c r="J61" s="298"/>
      <c r="K61" s="296">
        <v>164.25859399294561</v>
      </c>
      <c r="L61" s="297">
        <v>0.59342049768030369</v>
      </c>
      <c r="M61" s="296">
        <v>40.657950231969629</v>
      </c>
      <c r="N61" s="296"/>
      <c r="O61" s="296"/>
    </row>
    <row r="62" spans="2:15" x14ac:dyDescent="0.2">
      <c r="B62" s="244">
        <v>1902</v>
      </c>
      <c r="C62" s="366">
        <v>16077.64199999976</v>
      </c>
      <c r="D62" s="296">
        <v>3891</v>
      </c>
      <c r="E62" s="363">
        <v>1004</v>
      </c>
      <c r="F62" s="296">
        <v>26439.685398000001</v>
      </c>
      <c r="G62" s="296">
        <v>2887</v>
      </c>
      <c r="H62" s="298">
        <v>14.71651398807616</v>
      </c>
      <c r="I62" s="298">
        <v>6.2446968280548543</v>
      </c>
      <c r="J62" s="298"/>
      <c r="K62" s="296">
        <v>164.45001946181162</v>
      </c>
      <c r="L62" s="297">
        <v>0.58978549540347291</v>
      </c>
      <c r="M62" s="296">
        <v>41.021450459652712</v>
      </c>
      <c r="N62" s="296"/>
    </row>
    <row r="63" spans="2:15" x14ac:dyDescent="0.2">
      <c r="B63" s="245">
        <v>1903</v>
      </c>
      <c r="C63" s="367">
        <v>16635.132999999998</v>
      </c>
      <c r="D63" s="367">
        <v>4846</v>
      </c>
      <c r="E63" s="369">
        <v>824</v>
      </c>
      <c r="F63" s="367">
        <v>23575.785503999999</v>
      </c>
      <c r="G63" s="367">
        <v>4022</v>
      </c>
      <c r="H63" s="368">
        <v>20.55498850368231</v>
      </c>
      <c r="I63" s="368">
        <v>4.9533718786618666</v>
      </c>
      <c r="J63" s="368"/>
      <c r="K63" s="367">
        <v>141.72285550106514</v>
      </c>
      <c r="L63" s="295">
        <v>0.70934744268077599</v>
      </c>
      <c r="M63" s="367">
        <v>29.065255731922402</v>
      </c>
      <c r="N63" s="296"/>
    </row>
    <row r="64" spans="2:15" x14ac:dyDescent="0.2">
      <c r="B64" s="245">
        <v>1904</v>
      </c>
      <c r="C64" s="676">
        <v>18546.799749999773</v>
      </c>
      <c r="D64" s="367">
        <v>3233</v>
      </c>
      <c r="E64" s="369">
        <v>557</v>
      </c>
      <c r="F64" s="367">
        <v>28458.600000000002</v>
      </c>
      <c r="G64" s="367">
        <v>2676</v>
      </c>
      <c r="H64" s="368">
        <v>11.360362069813695</v>
      </c>
      <c r="I64" s="368">
        <v>3.0032135328360723</v>
      </c>
      <c r="J64" s="368"/>
      <c r="K64" s="367">
        <v>153.44210528827406</v>
      </c>
      <c r="L64" s="295">
        <v>0.70606860158311346</v>
      </c>
      <c r="M64" s="367">
        <v>29.393139841688654</v>
      </c>
      <c r="N64" s="296"/>
    </row>
    <row r="65" spans="2:14" x14ac:dyDescent="0.2">
      <c r="B65" s="244">
        <v>1905</v>
      </c>
      <c r="C65" s="366">
        <v>20458.466499999631</v>
      </c>
      <c r="D65" s="296">
        <v>3550</v>
      </c>
      <c r="E65" s="363">
        <v>499</v>
      </c>
      <c r="F65" s="296">
        <v>26602.847738</v>
      </c>
      <c r="G65" s="296">
        <v>3051</v>
      </c>
      <c r="H65" s="298">
        <v>13.344436035429071</v>
      </c>
      <c r="I65" s="298">
        <v>2.4390879932276888</v>
      </c>
      <c r="J65" s="298"/>
      <c r="K65" s="296">
        <v>130.03343988661359</v>
      </c>
      <c r="L65" s="297">
        <v>0.75351938750308722</v>
      </c>
      <c r="M65" s="296">
        <v>24.648061249691278</v>
      </c>
      <c r="N65" s="296"/>
    </row>
    <row r="66" spans="2:14" x14ac:dyDescent="0.2">
      <c r="B66" s="244">
        <v>1906</v>
      </c>
      <c r="C66" s="366">
        <v>22370.133249999955</v>
      </c>
      <c r="D66" s="296">
        <v>4237</v>
      </c>
      <c r="E66" s="363">
        <v>515</v>
      </c>
      <c r="F66" s="296">
        <v>25412</v>
      </c>
      <c r="G66" s="296">
        <v>3722</v>
      </c>
      <c r="H66" s="298">
        <v>16.673225247914374</v>
      </c>
      <c r="I66" s="298">
        <v>2.3021767203823025</v>
      </c>
      <c r="J66" s="298"/>
      <c r="K66" s="296">
        <v>113.59789285117489</v>
      </c>
      <c r="L66" s="297">
        <v>0.78324915824915819</v>
      </c>
      <c r="M66" s="296">
        <v>21.67508417508418</v>
      </c>
      <c r="N66" s="296"/>
    </row>
    <row r="67" spans="2:14" x14ac:dyDescent="0.2">
      <c r="B67" s="244">
        <v>1907</v>
      </c>
      <c r="C67" s="296">
        <v>24281.799999999814</v>
      </c>
      <c r="D67" s="296">
        <v>3250</v>
      </c>
      <c r="E67" s="363">
        <v>524</v>
      </c>
      <c r="F67" s="296">
        <v>27007.800000000003</v>
      </c>
      <c r="G67" s="296">
        <v>2726</v>
      </c>
      <c r="H67" s="298">
        <v>12.033560675064239</v>
      </c>
      <c r="I67" s="298">
        <v>2.1579948768213395</v>
      </c>
      <c r="J67" s="298"/>
      <c r="K67" s="296">
        <v>111.2265153324721</v>
      </c>
      <c r="L67" s="297">
        <v>0.72231054583995757</v>
      </c>
      <c r="M67" s="296">
        <v>27.768945416004243</v>
      </c>
      <c r="N67" s="296"/>
    </row>
    <row r="68" spans="2:14" x14ac:dyDescent="0.2">
      <c r="B68" s="245">
        <v>1908</v>
      </c>
      <c r="C68" s="367">
        <v>16326.999999999996</v>
      </c>
      <c r="D68" s="367">
        <v>4441</v>
      </c>
      <c r="E68" s="369">
        <v>538</v>
      </c>
      <c r="F68" s="367">
        <v>20230</v>
      </c>
      <c r="G68" s="367">
        <v>3903</v>
      </c>
      <c r="H68" s="368">
        <v>21.952545724172019</v>
      </c>
      <c r="I68" s="368">
        <v>3.2951552642861524</v>
      </c>
      <c r="J68" s="368"/>
      <c r="K68" s="367">
        <v>123.90518772585291</v>
      </c>
      <c r="L68" s="295">
        <v>0.78389234786101625</v>
      </c>
      <c r="M68" s="367">
        <v>21.610765213898375</v>
      </c>
    </row>
    <row r="69" spans="2:14" x14ac:dyDescent="0.2">
      <c r="B69" s="245">
        <v>1909</v>
      </c>
      <c r="C69" s="367">
        <v>22370.800000000003</v>
      </c>
      <c r="D69" s="367">
        <v>3300</v>
      </c>
      <c r="E69" s="369">
        <v>596</v>
      </c>
      <c r="F69" s="367">
        <v>25074.800000000003</v>
      </c>
      <c r="G69" s="367">
        <v>2704</v>
      </c>
      <c r="H69" s="368">
        <v>13.160623414743085</v>
      </c>
      <c r="I69" s="368">
        <v>2.6641872440860404</v>
      </c>
      <c r="J69" s="368"/>
      <c r="K69" s="367">
        <v>112.08718508055142</v>
      </c>
      <c r="L69" s="295">
        <v>0.69404517453798764</v>
      </c>
      <c r="M69" s="367">
        <v>30.595482546201236</v>
      </c>
    </row>
    <row r="70" spans="2:14" x14ac:dyDescent="0.2">
      <c r="B70" s="245">
        <v>1910</v>
      </c>
      <c r="C70" s="367">
        <v>16997.999999999996</v>
      </c>
      <c r="D70" s="367">
        <v>4419</v>
      </c>
      <c r="E70" s="369">
        <v>494</v>
      </c>
      <c r="F70" s="367">
        <v>20923</v>
      </c>
      <c r="G70" s="367">
        <v>3925</v>
      </c>
      <c r="H70" s="368">
        <v>21.120298236390575</v>
      </c>
      <c r="I70" s="368">
        <v>2.9062242616778451</v>
      </c>
      <c r="J70" s="368"/>
      <c r="K70" s="367">
        <v>123.09095187669141</v>
      </c>
      <c r="L70" s="295">
        <v>0.79890087522898434</v>
      </c>
      <c r="M70" s="367">
        <v>20.109912477101567</v>
      </c>
    </row>
    <row r="71" spans="2:14" x14ac:dyDescent="0.2">
      <c r="B71" s="244">
        <v>1911</v>
      </c>
      <c r="C71" s="296">
        <v>22917.800000000003</v>
      </c>
      <c r="D71" s="296">
        <v>4303</v>
      </c>
      <c r="E71" s="363">
        <v>554</v>
      </c>
      <c r="F71" s="296">
        <v>26666.799999999999</v>
      </c>
      <c r="G71" s="296">
        <v>3749</v>
      </c>
      <c r="H71" s="298">
        <v>16.136169319153403</v>
      </c>
      <c r="I71" s="298">
        <v>2.4173349972510447</v>
      </c>
      <c r="J71" s="298"/>
      <c r="K71" s="296">
        <v>116.35846372688476</v>
      </c>
      <c r="L71" s="297">
        <v>0.77187564340127646</v>
      </c>
      <c r="M71" s="296">
        <v>22.812435659872353</v>
      </c>
    </row>
    <row r="72" spans="2:14" x14ac:dyDescent="0.2">
      <c r="B72" s="244">
        <v>1912</v>
      </c>
      <c r="C72" s="296">
        <v>18335.19999999999</v>
      </c>
      <c r="D72" s="296">
        <v>4980</v>
      </c>
      <c r="E72" s="363">
        <v>698</v>
      </c>
      <c r="F72" s="296">
        <v>22617.199999999997</v>
      </c>
      <c r="G72" s="296">
        <v>4282</v>
      </c>
      <c r="H72" s="298">
        <v>22.018640680544014</v>
      </c>
      <c r="I72" s="298">
        <v>3.80688511715171</v>
      </c>
      <c r="J72" s="298"/>
      <c r="K72" s="296">
        <v>123.35398577599376</v>
      </c>
      <c r="L72" s="297">
        <v>0.75413878126100742</v>
      </c>
      <c r="M72" s="296">
        <v>24.586121873899259</v>
      </c>
    </row>
    <row r="73" spans="2:14" x14ac:dyDescent="0.2">
      <c r="B73" s="244">
        <v>1913</v>
      </c>
      <c r="C73" s="296">
        <v>24898.999999999996</v>
      </c>
      <c r="D73" s="296">
        <v>3548</v>
      </c>
      <c r="E73" s="363">
        <v>699</v>
      </c>
      <c r="F73" s="296">
        <v>27748</v>
      </c>
      <c r="G73" s="296">
        <v>2849</v>
      </c>
      <c r="H73" s="298">
        <v>12.786507135649416</v>
      </c>
      <c r="I73" s="298">
        <v>2.8073416603076433</v>
      </c>
      <c r="J73" s="298"/>
      <c r="K73" s="296">
        <v>111.44222659544563</v>
      </c>
      <c r="L73" s="297">
        <v>0.67082646574052274</v>
      </c>
      <c r="M73" s="296">
        <v>32.917353425947724</v>
      </c>
    </row>
    <row r="74" spans="2:14" x14ac:dyDescent="0.2">
      <c r="B74" s="244">
        <v>1914</v>
      </c>
      <c r="C74" s="296">
        <v>18925.999999999996</v>
      </c>
      <c r="D74" s="296">
        <v>3167</v>
      </c>
      <c r="E74" s="363">
        <v>682</v>
      </c>
      <c r="F74" s="296">
        <v>21411</v>
      </c>
      <c r="G74" s="296">
        <v>2485</v>
      </c>
      <c r="H74" s="298">
        <v>14.79146233244594</v>
      </c>
      <c r="I74" s="298">
        <v>3.6035084011412879</v>
      </c>
      <c r="J74" s="298"/>
      <c r="K74" s="296">
        <v>113.13008559653387</v>
      </c>
      <c r="L74" s="297">
        <v>0.64562223954273834</v>
      </c>
      <c r="M74" s="296">
        <v>35.437776045726167</v>
      </c>
    </row>
    <row r="75" spans="2:14" x14ac:dyDescent="0.2">
      <c r="B75" s="244">
        <v>1915</v>
      </c>
      <c r="C75" s="296">
        <v>10665.999999999998</v>
      </c>
      <c r="D75" s="296">
        <v>2859</v>
      </c>
      <c r="E75" s="363">
        <v>454</v>
      </c>
      <c r="F75" s="296">
        <v>13071</v>
      </c>
      <c r="G75" s="296">
        <v>2405</v>
      </c>
      <c r="H75" s="298">
        <v>21.872848290107871</v>
      </c>
      <c r="I75" s="298">
        <v>4.2565160322520166</v>
      </c>
      <c r="J75" s="298"/>
      <c r="K75" s="296">
        <v>122.54828426776676</v>
      </c>
      <c r="L75" s="297">
        <v>0.72592816178690012</v>
      </c>
      <c r="M75" s="296">
        <v>27.407183821309989</v>
      </c>
    </row>
    <row r="76" spans="2:14" x14ac:dyDescent="0.2">
      <c r="B76" s="244">
        <v>1916</v>
      </c>
      <c r="C76" s="296">
        <v>23893.800000000003</v>
      </c>
      <c r="D76" s="296">
        <v>3274</v>
      </c>
      <c r="E76" s="363">
        <v>405</v>
      </c>
      <c r="F76" s="296">
        <v>26762.800000000003</v>
      </c>
      <c r="G76" s="296">
        <v>2869</v>
      </c>
      <c r="H76" s="298">
        <v>12.233398598054015</v>
      </c>
      <c r="I76" s="298">
        <v>1.6950003766667503</v>
      </c>
      <c r="J76" s="298"/>
      <c r="K76" s="296">
        <v>112.00729896458495</v>
      </c>
      <c r="L76" s="297">
        <v>0.77983147594455016</v>
      </c>
      <c r="M76" s="296">
        <v>22.016852405544984</v>
      </c>
    </row>
    <row r="77" spans="2:14" x14ac:dyDescent="0.2">
      <c r="B77" s="244">
        <v>1917</v>
      </c>
      <c r="C77" s="296">
        <v>20886.800000000003</v>
      </c>
      <c r="D77" s="296">
        <v>2719</v>
      </c>
      <c r="E77" s="363">
        <v>302</v>
      </c>
      <c r="F77" s="296">
        <v>23303.800000000003</v>
      </c>
      <c r="G77" s="296">
        <v>2417</v>
      </c>
      <c r="H77" s="298">
        <v>11.667625022528513</v>
      </c>
      <c r="I77" s="298">
        <v>1.4458892697780414</v>
      </c>
      <c r="J77" s="298"/>
      <c r="K77" s="296">
        <v>111.57190187103816</v>
      </c>
      <c r="L77" s="297">
        <v>0.80006620324395894</v>
      </c>
      <c r="M77" s="296">
        <v>19.993379675604107</v>
      </c>
    </row>
    <row r="78" spans="2:14" x14ac:dyDescent="0.2">
      <c r="B78" s="244">
        <v>1918</v>
      </c>
      <c r="C78" s="296">
        <v>29743</v>
      </c>
      <c r="D78" s="296">
        <v>1653</v>
      </c>
      <c r="E78" s="363">
        <v>187</v>
      </c>
      <c r="F78" s="296">
        <v>31209</v>
      </c>
      <c r="G78" s="296">
        <v>1466</v>
      </c>
      <c r="H78" s="298">
        <v>5.2965490723829669</v>
      </c>
      <c r="I78" s="298">
        <v>0.62871936253908489</v>
      </c>
      <c r="J78" s="298"/>
      <c r="K78" s="296">
        <v>104.92889083145613</v>
      </c>
      <c r="L78" s="297">
        <v>0.79673913043478262</v>
      </c>
      <c r="M78" s="296">
        <v>20.326086956521738</v>
      </c>
    </row>
    <row r="79" spans="2:14" x14ac:dyDescent="0.2">
      <c r="B79" s="244">
        <v>1919</v>
      </c>
      <c r="C79" s="296">
        <v>36526.999999999993</v>
      </c>
      <c r="D79" s="296">
        <v>3164</v>
      </c>
      <c r="E79" s="363">
        <v>173</v>
      </c>
      <c r="F79" s="296">
        <v>39518</v>
      </c>
      <c r="G79" s="296">
        <v>2991</v>
      </c>
      <c r="H79" s="298">
        <v>8.0064780606305987</v>
      </c>
      <c r="I79" s="298">
        <v>0.47362225203274294</v>
      </c>
      <c r="J79" s="298"/>
      <c r="K79" s="296">
        <v>108.18846332849674</v>
      </c>
      <c r="L79" s="297">
        <v>0.89631405454000601</v>
      </c>
      <c r="M79" s="296">
        <v>10.368594545999398</v>
      </c>
    </row>
    <row r="80" spans="2:14" x14ac:dyDescent="0.2">
      <c r="B80" s="244">
        <v>1920</v>
      </c>
      <c r="C80" s="296">
        <v>31548.000000000004</v>
      </c>
      <c r="D80" s="296">
        <v>3642</v>
      </c>
      <c r="E80" s="363">
        <v>416</v>
      </c>
      <c r="F80" s="296">
        <v>34774</v>
      </c>
      <c r="G80" s="296">
        <v>3226</v>
      </c>
      <c r="H80" s="298">
        <v>10.473342152182665</v>
      </c>
      <c r="I80" s="298">
        <v>1.318625586408013</v>
      </c>
      <c r="J80" s="298"/>
      <c r="K80" s="296">
        <v>110.2256878407506</v>
      </c>
      <c r="L80" s="297">
        <v>0.79497289305076391</v>
      </c>
      <c r="M80" s="296">
        <v>20.502710694923611</v>
      </c>
    </row>
    <row r="81" spans="2:13" x14ac:dyDescent="0.2">
      <c r="B81" s="244">
        <v>1921</v>
      </c>
      <c r="C81" s="296">
        <v>45501.999999999993</v>
      </c>
      <c r="D81" s="296">
        <v>5039</v>
      </c>
      <c r="E81" s="363">
        <v>470</v>
      </c>
      <c r="F81" s="296">
        <v>50071</v>
      </c>
      <c r="G81" s="296">
        <v>4569</v>
      </c>
      <c r="H81" s="298">
        <v>10.0637095324639</v>
      </c>
      <c r="I81" s="298">
        <v>1.0329216298184696</v>
      </c>
      <c r="J81" s="298"/>
      <c r="K81" s="296">
        <v>110.04131686519275</v>
      </c>
      <c r="L81" s="297">
        <v>0.82937012161916868</v>
      </c>
      <c r="M81" s="296">
        <v>17.062987838083131</v>
      </c>
    </row>
    <row r="82" spans="2:13" x14ac:dyDescent="0.2">
      <c r="B82" s="244">
        <v>1922</v>
      </c>
      <c r="C82" s="296">
        <v>36290.800000000003</v>
      </c>
      <c r="D82" s="296">
        <v>2750</v>
      </c>
      <c r="E82" s="363">
        <v>206</v>
      </c>
      <c r="F82" s="296">
        <v>38834.800000000003</v>
      </c>
      <c r="G82" s="296">
        <v>2544</v>
      </c>
      <c r="H82" s="298">
        <v>7.0812776169827067</v>
      </c>
      <c r="I82" s="298">
        <v>0.56763697686465986</v>
      </c>
      <c r="J82" s="298"/>
      <c r="K82" s="296">
        <v>107.01004111234805</v>
      </c>
      <c r="L82" s="297">
        <v>0.86062246278755072</v>
      </c>
      <c r="M82" s="296">
        <v>13.937753721244928</v>
      </c>
    </row>
    <row r="83" spans="2:13" x14ac:dyDescent="0.2">
      <c r="B83" s="244">
        <v>1923</v>
      </c>
      <c r="C83" s="296">
        <v>31735.499999999993</v>
      </c>
      <c r="D83" s="296">
        <v>3211</v>
      </c>
      <c r="E83" s="363">
        <v>266</v>
      </c>
      <c r="F83" s="296">
        <v>51951</v>
      </c>
      <c r="G83" s="296">
        <v>2945</v>
      </c>
      <c r="H83" s="298">
        <v>6.1808242382244805</v>
      </c>
      <c r="I83" s="298">
        <v>0.83817806557325414</v>
      </c>
      <c r="J83" s="298"/>
      <c r="K83" s="296">
        <v>163.69995746088767</v>
      </c>
      <c r="L83" s="297">
        <v>0.84699453551912574</v>
      </c>
      <c r="M83" s="296">
        <v>15.300546448087427</v>
      </c>
    </row>
    <row r="84" spans="2:13" x14ac:dyDescent="0.2">
      <c r="B84" s="244">
        <v>1924</v>
      </c>
      <c r="C84" s="296">
        <v>43264.599999999984</v>
      </c>
      <c r="D84" s="296">
        <v>4506</v>
      </c>
      <c r="E84" s="363">
        <v>349</v>
      </c>
      <c r="F84" s="296">
        <v>66661.599999999991</v>
      </c>
      <c r="G84" s="296">
        <v>4157</v>
      </c>
      <c r="H84" s="298">
        <v>6.7595137230429518</v>
      </c>
      <c r="I84" s="298">
        <v>0.80666410876328487</v>
      </c>
      <c r="J84" s="298"/>
      <c r="K84" s="296">
        <v>154.07885430582974</v>
      </c>
      <c r="L84" s="297">
        <v>0.85623069001029861</v>
      </c>
      <c r="M84" s="296">
        <v>14.376930998970138</v>
      </c>
    </row>
    <row r="85" spans="2:13" x14ac:dyDescent="0.2">
      <c r="B85" s="244">
        <v>1925</v>
      </c>
      <c r="C85" s="296">
        <v>33649.5</v>
      </c>
      <c r="D85" s="296">
        <v>4007</v>
      </c>
      <c r="E85" s="363">
        <v>370</v>
      </c>
      <c r="F85" s="296">
        <v>60459</v>
      </c>
      <c r="G85" s="296">
        <v>3637</v>
      </c>
      <c r="H85" s="298">
        <v>6.6276319489240647</v>
      </c>
      <c r="I85" s="298">
        <v>1.0995705731140135</v>
      </c>
      <c r="J85" s="298"/>
      <c r="K85" s="296">
        <v>179.67280345918959</v>
      </c>
      <c r="L85" s="297">
        <v>0.83093442997486866</v>
      </c>
      <c r="M85" s="296">
        <v>16.906557002513132</v>
      </c>
    </row>
    <row r="86" spans="2:13" x14ac:dyDescent="0.2">
      <c r="B86" s="244">
        <v>1926</v>
      </c>
      <c r="C86" s="296">
        <v>36699.599999999984</v>
      </c>
      <c r="D86" s="296">
        <v>7831</v>
      </c>
      <c r="E86" s="363">
        <v>397</v>
      </c>
      <c r="F86" s="296">
        <v>73786.599999999991</v>
      </c>
      <c r="G86" s="296">
        <v>7434</v>
      </c>
      <c r="H86" s="298">
        <v>10.613038139716426</v>
      </c>
      <c r="I86" s="298">
        <v>1.0817556594622291</v>
      </c>
      <c r="J86" s="298"/>
      <c r="K86" s="296">
        <v>201.05559733621084</v>
      </c>
      <c r="L86" s="297">
        <v>0.90350024307243559</v>
      </c>
      <c r="M86" s="296">
        <v>9.6499756927564402</v>
      </c>
    </row>
    <row r="87" spans="2:13" x14ac:dyDescent="0.2">
      <c r="B87" s="244">
        <v>1927</v>
      </c>
      <c r="C87" s="296">
        <v>41724.5</v>
      </c>
      <c r="D87" s="296">
        <v>14010</v>
      </c>
      <c r="E87" s="363">
        <v>407</v>
      </c>
      <c r="F87" s="296">
        <v>92995</v>
      </c>
      <c r="G87" s="296">
        <v>13603</v>
      </c>
      <c r="H87" s="298">
        <v>15.065326092800687</v>
      </c>
      <c r="I87" s="298">
        <v>0.97544608083979434</v>
      </c>
      <c r="J87" s="298"/>
      <c r="K87" s="296">
        <v>222.87864444151518</v>
      </c>
      <c r="L87" s="297">
        <v>0.94353887771381006</v>
      </c>
      <c r="M87" s="296">
        <v>5.6461122286189935</v>
      </c>
    </row>
    <row r="88" spans="2:13" x14ac:dyDescent="0.2">
      <c r="B88" s="244">
        <v>1928</v>
      </c>
      <c r="C88" s="296">
        <v>24646.600000000009</v>
      </c>
      <c r="D88" s="296">
        <v>17151</v>
      </c>
      <c r="E88" s="363">
        <v>346</v>
      </c>
      <c r="F88" s="296">
        <v>78657.600000000006</v>
      </c>
      <c r="G88" s="296">
        <v>16805</v>
      </c>
      <c r="H88" s="298">
        <v>21.804631720266062</v>
      </c>
      <c r="I88" s="298">
        <v>1.4038447493771955</v>
      </c>
      <c r="J88" s="298"/>
      <c r="K88" s="296">
        <v>319.14178831968695</v>
      </c>
      <c r="L88" s="297">
        <v>0.96045036291935759</v>
      </c>
      <c r="M88" s="296">
        <v>3.9549637080642408</v>
      </c>
    </row>
    <row r="89" spans="2:13" x14ac:dyDescent="0.2">
      <c r="B89" s="244">
        <v>1929</v>
      </c>
      <c r="C89" s="296">
        <v>43306.60000000002</v>
      </c>
      <c r="D89" s="296">
        <v>7914</v>
      </c>
      <c r="E89" s="363">
        <v>347</v>
      </c>
      <c r="F89" s="296">
        <v>84556.6</v>
      </c>
      <c r="G89" s="296">
        <v>7567</v>
      </c>
      <c r="H89" s="298">
        <v>9.3594113292161687</v>
      </c>
      <c r="I89" s="298">
        <v>0.8012635487431472</v>
      </c>
      <c r="J89" s="298"/>
      <c r="K89" s="296">
        <v>195.2510702756623</v>
      </c>
      <c r="L89" s="297">
        <v>0.91599080014526091</v>
      </c>
      <c r="M89" s="296">
        <v>8.4009199854739087</v>
      </c>
    </row>
    <row r="90" spans="2:13" x14ac:dyDescent="0.2">
      <c r="B90" s="244">
        <v>1930</v>
      </c>
      <c r="C90" s="296">
        <v>29360.700000000008</v>
      </c>
      <c r="D90" s="296">
        <v>9927</v>
      </c>
      <c r="E90" s="363">
        <v>369</v>
      </c>
      <c r="F90" s="296">
        <v>73050.200000000012</v>
      </c>
      <c r="G90" s="296">
        <v>9558</v>
      </c>
      <c r="H90" s="298">
        <v>13.589285176495066</v>
      </c>
      <c r="I90" s="298">
        <v>1.2567820249517208</v>
      </c>
      <c r="J90" s="298"/>
      <c r="K90" s="296">
        <v>248.80265116294908</v>
      </c>
      <c r="L90" s="297">
        <v>0.92832167832167833</v>
      </c>
      <c r="M90" s="296">
        <v>7.1678321678321666</v>
      </c>
    </row>
    <row r="91" spans="2:13" x14ac:dyDescent="0.2">
      <c r="B91" s="244">
        <v>1931</v>
      </c>
      <c r="C91" s="296">
        <v>24284.099999999995</v>
      </c>
      <c r="D91" s="296">
        <v>10039</v>
      </c>
      <c r="E91" s="363">
        <v>70</v>
      </c>
      <c r="F91" s="296">
        <v>59453.599999999999</v>
      </c>
      <c r="G91" s="296">
        <v>9969</v>
      </c>
      <c r="H91" s="298">
        <v>16.885436710308543</v>
      </c>
      <c r="I91" s="298">
        <v>0.28825445456080323</v>
      </c>
      <c r="J91" s="298"/>
      <c r="K91" s="296">
        <v>244.82521485251669</v>
      </c>
      <c r="L91" s="297">
        <v>0.98615095459491542</v>
      </c>
      <c r="M91" s="296">
        <v>1.3849045405084581</v>
      </c>
    </row>
    <row r="92" spans="2:13" x14ac:dyDescent="0.2">
      <c r="B92" s="244">
        <v>1932</v>
      </c>
      <c r="C92" s="296">
        <v>25145.5</v>
      </c>
      <c r="D92" s="296">
        <v>15801</v>
      </c>
      <c r="E92" s="363">
        <v>38</v>
      </c>
      <c r="F92" s="296">
        <v>64510</v>
      </c>
      <c r="G92" s="296">
        <v>15763</v>
      </c>
      <c r="H92" s="298">
        <v>24.49387691830724</v>
      </c>
      <c r="I92" s="298">
        <v>0.15112047881330654</v>
      </c>
      <c r="J92" s="298"/>
      <c r="K92" s="296">
        <v>256.54689705911596</v>
      </c>
      <c r="L92" s="297">
        <v>0.99520171728013129</v>
      </c>
      <c r="M92" s="296">
        <v>0.47982827198687072</v>
      </c>
    </row>
    <row r="93" spans="2:13" x14ac:dyDescent="0.2">
      <c r="B93" s="244">
        <v>1933</v>
      </c>
      <c r="C93" s="296">
        <v>35156.299999999981</v>
      </c>
      <c r="D93" s="296">
        <v>14059</v>
      </c>
      <c r="E93" s="363">
        <v>67</v>
      </c>
      <c r="F93" s="296">
        <v>74634.799999999988</v>
      </c>
      <c r="G93" s="296">
        <v>13992</v>
      </c>
      <c r="H93" s="298">
        <v>18.837057244073812</v>
      </c>
      <c r="I93" s="298">
        <v>0.19057750673421275</v>
      </c>
      <c r="J93" s="298"/>
      <c r="K93" s="296">
        <v>212.29424029263612</v>
      </c>
      <c r="L93" s="297">
        <v>0.99051394591533348</v>
      </c>
      <c r="M93" s="296">
        <v>0.94860540846665176</v>
      </c>
    </row>
    <row r="94" spans="2:13" x14ac:dyDescent="0.2">
      <c r="B94" s="244">
        <v>1934</v>
      </c>
      <c r="C94" s="296">
        <v>19670.000000000004</v>
      </c>
      <c r="D94" s="296">
        <v>13941</v>
      </c>
      <c r="E94" s="363">
        <v>110</v>
      </c>
      <c r="F94" s="296">
        <v>63726</v>
      </c>
      <c r="G94" s="296">
        <v>13831</v>
      </c>
      <c r="H94" s="298">
        <v>21.876471142077015</v>
      </c>
      <c r="I94" s="298">
        <v>0.55922724961870862</v>
      </c>
      <c r="J94" s="298"/>
      <c r="K94" s="296">
        <v>323.97559735638021</v>
      </c>
      <c r="L94" s="297">
        <v>0.98434275140559391</v>
      </c>
      <c r="M94" s="296">
        <v>1.5657248594406092</v>
      </c>
    </row>
    <row r="95" spans="2:13" x14ac:dyDescent="0.2">
      <c r="B95" s="245">
        <v>1935</v>
      </c>
      <c r="C95" s="367">
        <v>29048.000000000007</v>
      </c>
      <c r="D95" s="367">
        <v>15432</v>
      </c>
      <c r="E95" s="369">
        <v>129</v>
      </c>
      <c r="F95" s="367">
        <v>73939</v>
      </c>
      <c r="G95" s="367">
        <v>15303</v>
      </c>
      <c r="H95" s="368">
        <v>20.87125874031296</v>
      </c>
      <c r="I95" s="368">
        <v>0.44409253649132457</v>
      </c>
      <c r="J95" s="368"/>
      <c r="K95" s="367">
        <v>254.54076012117866</v>
      </c>
      <c r="L95" s="295">
        <v>0.9834200886832466</v>
      </c>
      <c r="M95" s="367">
        <v>1.6579911316753404</v>
      </c>
    </row>
    <row r="96" spans="2:13" x14ac:dyDescent="0.2">
      <c r="B96" s="244">
        <v>1936</v>
      </c>
      <c r="C96" s="296">
        <v>23191.5</v>
      </c>
      <c r="D96" s="296">
        <v>16865</v>
      </c>
      <c r="E96" s="363">
        <v>136</v>
      </c>
      <c r="F96" s="296">
        <v>80591</v>
      </c>
      <c r="G96" s="296">
        <v>16729</v>
      </c>
      <c r="H96" s="298">
        <v>20.926654341055453</v>
      </c>
      <c r="I96" s="298">
        <v>0.58642174934782132</v>
      </c>
      <c r="J96" s="298"/>
      <c r="K96" s="296">
        <v>347.50231765948729</v>
      </c>
      <c r="L96" s="297">
        <v>0.98400094112111047</v>
      </c>
      <c r="M96" s="296">
        <v>1.5999058878889527</v>
      </c>
    </row>
    <row r="97" spans="2:13" x14ac:dyDescent="0.2">
      <c r="B97" s="244">
        <v>1937</v>
      </c>
      <c r="C97" s="296">
        <v>27084.700000000008</v>
      </c>
      <c r="D97" s="296">
        <v>18583</v>
      </c>
      <c r="E97" s="363">
        <v>156</v>
      </c>
      <c r="F97" s="296">
        <v>87950.200000000012</v>
      </c>
      <c r="G97" s="296">
        <v>18427</v>
      </c>
      <c r="H97" s="298">
        <v>21.129002549169869</v>
      </c>
      <c r="I97" s="298">
        <v>0.5759709356204793</v>
      </c>
      <c r="J97" s="298"/>
      <c r="K97" s="296">
        <v>324.7228139872326</v>
      </c>
      <c r="L97" s="297">
        <v>0.98335023213618655</v>
      </c>
      <c r="M97" s="296">
        <v>1.6649767863813447</v>
      </c>
    </row>
    <row r="98" spans="2:13" x14ac:dyDescent="0.2">
      <c r="B98" s="244">
        <v>1938</v>
      </c>
      <c r="C98" s="296">
        <v>22641.999999999996</v>
      </c>
      <c r="D98" s="296">
        <v>17716</v>
      </c>
      <c r="E98" s="363">
        <v>226</v>
      </c>
      <c r="F98" s="296">
        <v>89493</v>
      </c>
      <c r="G98" s="296">
        <v>17490</v>
      </c>
      <c r="H98" s="298">
        <v>19.795961695328128</v>
      </c>
      <c r="I98" s="298">
        <v>0.99814504019079608</v>
      </c>
      <c r="J98" s="298"/>
      <c r="K98" s="296">
        <v>395.25218620263234</v>
      </c>
      <c r="L98" s="297">
        <v>0.9748077137442871</v>
      </c>
      <c r="M98" s="296">
        <v>2.5192286255712903</v>
      </c>
    </row>
    <row r="99" spans="2:13" x14ac:dyDescent="0.2">
      <c r="B99" s="244">
        <v>1939</v>
      </c>
      <c r="C99" s="296">
        <v>8797.5</v>
      </c>
      <c r="D99" s="296">
        <v>16862</v>
      </c>
      <c r="E99" s="363">
        <v>187</v>
      </c>
      <c r="F99" s="296">
        <v>64817</v>
      </c>
      <c r="G99" s="296">
        <v>16675</v>
      </c>
      <c r="H99" s="298">
        <v>26.014780073128961</v>
      </c>
      <c r="I99" s="298">
        <v>2.1256038647342996</v>
      </c>
      <c r="J99" s="298"/>
      <c r="K99" s="296">
        <v>736.76612674055127</v>
      </c>
      <c r="L99" s="297">
        <v>0.97806322951492752</v>
      </c>
      <c r="M99" s="296">
        <v>2.1936770485072477</v>
      </c>
    </row>
    <row r="100" spans="2:13" x14ac:dyDescent="0.2">
      <c r="B100" s="245">
        <v>1940</v>
      </c>
      <c r="C100" s="367">
        <v>15001.999999999998</v>
      </c>
      <c r="D100" s="367">
        <v>16456</v>
      </c>
      <c r="E100" s="369">
        <v>120</v>
      </c>
      <c r="F100" s="367">
        <v>64130.5</v>
      </c>
      <c r="G100" s="367">
        <v>16336</v>
      </c>
      <c r="H100" s="368">
        <v>25.660177294734954</v>
      </c>
      <c r="I100" s="368">
        <v>0.79989334755365959</v>
      </c>
      <c r="J100" s="368"/>
      <c r="K100" s="367">
        <v>427.47966937741637</v>
      </c>
      <c r="L100" s="295">
        <v>0.98552123552123549</v>
      </c>
      <c r="M100" s="367">
        <v>1.4478764478764505</v>
      </c>
    </row>
    <row r="101" spans="2:13" x14ac:dyDescent="0.2">
      <c r="B101" s="245">
        <v>1941</v>
      </c>
      <c r="C101" s="367">
        <v>30281</v>
      </c>
      <c r="D101" s="367">
        <v>7537</v>
      </c>
      <c r="E101" s="367">
        <v>29</v>
      </c>
      <c r="F101" s="367">
        <v>70406</v>
      </c>
      <c r="G101" s="367">
        <v>7508</v>
      </c>
      <c r="H101" s="368">
        <v>10.705053546572735</v>
      </c>
      <c r="I101" s="368">
        <v>9.576962451702388E-2</v>
      </c>
      <c r="J101" s="368"/>
      <c r="K101" s="367">
        <v>232.50883392226149</v>
      </c>
      <c r="L101" s="295">
        <v>0.99233412635474494</v>
      </c>
      <c r="M101" s="367">
        <v>0.76658736452550613</v>
      </c>
    </row>
    <row r="102" spans="2:13" x14ac:dyDescent="0.2">
      <c r="B102" s="245">
        <v>1942</v>
      </c>
      <c r="C102" s="367">
        <v>30912.499999999996</v>
      </c>
      <c r="D102" s="367">
        <v>6336</v>
      </c>
      <c r="E102" s="367">
        <v>14</v>
      </c>
      <c r="F102" s="367">
        <v>70872</v>
      </c>
      <c r="G102" s="367">
        <v>6322</v>
      </c>
      <c r="H102" s="368">
        <v>8.9400609549610568</v>
      </c>
      <c r="I102" s="368">
        <v>4.5289122523251117E-2</v>
      </c>
      <c r="J102" s="368"/>
      <c r="K102" s="367">
        <v>229.26647796198952</v>
      </c>
      <c r="L102" s="295">
        <v>0.9955905511811024</v>
      </c>
      <c r="M102" s="367">
        <v>0.44094488188975989</v>
      </c>
    </row>
    <row r="103" spans="2:13" x14ac:dyDescent="0.2">
      <c r="B103" s="245">
        <v>1943</v>
      </c>
      <c r="C103" s="367">
        <v>46511.6</v>
      </c>
      <c r="D103" s="367">
        <v>3714</v>
      </c>
      <c r="E103" s="367">
        <v>0</v>
      </c>
      <c r="F103" s="367">
        <v>86950.599999999991</v>
      </c>
      <c r="G103" s="367">
        <v>3714</v>
      </c>
      <c r="H103" s="368">
        <v>4.2713908817190456</v>
      </c>
      <c r="I103" s="368">
        <v>0</v>
      </c>
      <c r="J103" s="368"/>
      <c r="K103" s="367">
        <v>186.9439021663413</v>
      </c>
      <c r="L103" s="295">
        <v>1</v>
      </c>
      <c r="M103" s="367">
        <v>0</v>
      </c>
    </row>
    <row r="104" spans="2:13" x14ac:dyDescent="0.2">
      <c r="B104" s="245">
        <v>1944</v>
      </c>
      <c r="C104" s="367">
        <v>40824.5</v>
      </c>
      <c r="D104" s="367">
        <v>5662</v>
      </c>
      <c r="E104" s="367">
        <v>3</v>
      </c>
      <c r="F104" s="367">
        <v>86874.5</v>
      </c>
      <c r="G104" s="367">
        <v>5659</v>
      </c>
      <c r="H104" s="368">
        <v>6.517447582432129</v>
      </c>
      <c r="I104" s="368">
        <v>7.3485284571764503E-3</v>
      </c>
      <c r="J104" s="368"/>
      <c r="K104" s="367">
        <v>212.79991181765848</v>
      </c>
      <c r="L104" s="295">
        <v>0.99894086496028245</v>
      </c>
      <c r="M104" s="367">
        <v>0.10591350397175514</v>
      </c>
    </row>
    <row r="105" spans="2:13" x14ac:dyDescent="0.2">
      <c r="B105" s="245">
        <v>1945</v>
      </c>
      <c r="C105" s="367">
        <v>21466</v>
      </c>
      <c r="D105" s="367">
        <v>7051</v>
      </c>
      <c r="E105" s="367">
        <v>0</v>
      </c>
      <c r="F105" s="367">
        <v>63168.5</v>
      </c>
      <c r="G105" s="367">
        <v>7051</v>
      </c>
      <c r="H105" s="368">
        <v>11.162209012403334</v>
      </c>
      <c r="I105" s="368">
        <v>0</v>
      </c>
      <c r="J105" s="368"/>
      <c r="K105" s="367">
        <v>294.2723376502376</v>
      </c>
      <c r="L105" s="295">
        <v>1</v>
      </c>
      <c r="M105" s="367">
        <v>0</v>
      </c>
    </row>
    <row r="106" spans="2:13" x14ac:dyDescent="0.2">
      <c r="B106" s="244">
        <v>1946</v>
      </c>
      <c r="C106" s="296">
        <v>61736</v>
      </c>
      <c r="D106" s="296">
        <v>8112</v>
      </c>
      <c r="E106" s="296">
        <v>2</v>
      </c>
      <c r="F106" s="296">
        <v>113409</v>
      </c>
      <c r="G106" s="296">
        <v>8110</v>
      </c>
      <c r="H106" s="298">
        <v>7.1528714652276264</v>
      </c>
      <c r="I106" s="298">
        <v>3.2396008811714401E-3</v>
      </c>
      <c r="J106" s="298"/>
      <c r="K106" s="296">
        <v>183.69994816638589</v>
      </c>
      <c r="L106" s="297">
        <v>0.99950702489524279</v>
      </c>
      <c r="M106" s="296">
        <v>4.9297510475720951E-2</v>
      </c>
    </row>
    <row r="107" spans="2:13" x14ac:dyDescent="0.2">
      <c r="B107" s="244">
        <v>1947</v>
      </c>
      <c r="C107" s="296">
        <v>77442.5</v>
      </c>
      <c r="D107" s="296">
        <v>12368</v>
      </c>
      <c r="E107" s="296">
        <v>15</v>
      </c>
      <c r="F107" s="296">
        <v>145572</v>
      </c>
      <c r="G107" s="296">
        <v>12353</v>
      </c>
      <c r="H107" s="298">
        <v>8.4961393674607759</v>
      </c>
      <c r="I107" s="298">
        <v>1.9369209413435777E-2</v>
      </c>
      <c r="J107" s="298"/>
      <c r="K107" s="296">
        <v>187.97430351551151</v>
      </c>
      <c r="L107" s="297">
        <v>0.99757732375030284</v>
      </c>
      <c r="M107" s="296">
        <v>0.24226762496971643</v>
      </c>
    </row>
    <row r="108" spans="2:13" x14ac:dyDescent="0.2">
      <c r="B108" s="244">
        <v>1948</v>
      </c>
      <c r="C108" s="296">
        <v>72829</v>
      </c>
      <c r="D108" s="296">
        <v>12221</v>
      </c>
      <c r="E108" s="296">
        <v>86</v>
      </c>
      <c r="F108" s="296">
        <v>149470</v>
      </c>
      <c r="G108" s="296">
        <v>12135</v>
      </c>
      <c r="H108" s="298">
        <v>8.1762226533752589</v>
      </c>
      <c r="I108" s="298">
        <v>0.11808482884565215</v>
      </c>
      <c r="J108" s="298"/>
      <c r="K108" s="296">
        <v>205.23417869255377</v>
      </c>
      <c r="L108" s="297">
        <v>0.98602421386202976</v>
      </c>
      <c r="M108" s="296">
        <v>1.3975786137970236</v>
      </c>
    </row>
    <row r="109" spans="2:13" x14ac:dyDescent="0.2">
      <c r="B109" s="244">
        <v>1949</v>
      </c>
      <c r="C109" s="296">
        <v>74958</v>
      </c>
      <c r="D109" s="296">
        <v>8535</v>
      </c>
      <c r="E109" s="296">
        <v>199</v>
      </c>
      <c r="F109" s="296">
        <v>149191</v>
      </c>
      <c r="G109" s="296">
        <v>8336</v>
      </c>
      <c r="H109" s="298">
        <v>5.7208544751358996</v>
      </c>
      <c r="I109" s="298">
        <v>0.2654820032551562</v>
      </c>
      <c r="J109" s="298"/>
      <c r="K109" s="296">
        <v>199.03279169668349</v>
      </c>
      <c r="L109" s="297">
        <v>0.95443095946874279</v>
      </c>
      <c r="M109" s="296">
        <v>4.556904053125721</v>
      </c>
    </row>
    <row r="110" spans="2:13" x14ac:dyDescent="0.2">
      <c r="B110" s="244">
        <v>1950</v>
      </c>
      <c r="C110" s="296">
        <v>70752.900000000023</v>
      </c>
      <c r="D110" s="296">
        <v>5009</v>
      </c>
      <c r="E110" s="296">
        <v>120</v>
      </c>
      <c r="F110" s="296">
        <v>148539.40000000002</v>
      </c>
      <c r="G110" s="296">
        <v>4889</v>
      </c>
      <c r="H110" s="298">
        <v>3.3721692695675349</v>
      </c>
      <c r="I110" s="298">
        <v>0.16960435543984764</v>
      </c>
      <c r="J110" s="298"/>
      <c r="K110" s="296">
        <v>209.94107662018089</v>
      </c>
      <c r="L110" s="297">
        <v>0.95320725287580421</v>
      </c>
      <c r="M110" s="296">
        <v>4.6792747124195788</v>
      </c>
    </row>
    <row r="111" spans="2:13" x14ac:dyDescent="0.2">
      <c r="B111" s="244">
        <v>1951</v>
      </c>
      <c r="C111" s="296">
        <v>55857.500000000007</v>
      </c>
      <c r="D111" s="296">
        <v>5557</v>
      </c>
      <c r="E111" s="296">
        <v>208</v>
      </c>
      <c r="F111" s="296">
        <v>118361</v>
      </c>
      <c r="G111" s="296">
        <v>5349</v>
      </c>
      <c r="H111" s="298">
        <v>4.6949586434720896</v>
      </c>
      <c r="I111" s="298">
        <v>0.37237613570245709</v>
      </c>
      <c r="J111" s="298"/>
      <c r="K111" s="296">
        <v>211.89813364364673</v>
      </c>
      <c r="L111" s="297">
        <v>0.92784041630529057</v>
      </c>
      <c r="M111" s="296">
        <v>7.2159583694709433</v>
      </c>
    </row>
    <row r="112" spans="2:13" x14ac:dyDescent="0.2">
      <c r="B112" s="244">
        <v>1952</v>
      </c>
      <c r="C112" s="296">
        <v>83519</v>
      </c>
      <c r="D112" s="296">
        <v>5275</v>
      </c>
      <c r="E112" s="296">
        <v>363</v>
      </c>
      <c r="F112" s="296">
        <v>160269</v>
      </c>
      <c r="G112" s="296">
        <v>4912</v>
      </c>
      <c r="H112" s="298">
        <v>3.2913414322170849</v>
      </c>
      <c r="I112" s="298">
        <v>0.43463164070451038</v>
      </c>
      <c r="J112" s="298"/>
      <c r="K112" s="296">
        <v>191.89525736658723</v>
      </c>
      <c r="L112" s="297">
        <v>0.87123093295494858</v>
      </c>
      <c r="M112" s="296">
        <v>12.876906704505142</v>
      </c>
    </row>
    <row r="113" spans="2:13" x14ac:dyDescent="0.2">
      <c r="B113" s="244">
        <v>1953</v>
      </c>
      <c r="C113" s="296">
        <v>67536</v>
      </c>
      <c r="D113" s="296">
        <v>5302</v>
      </c>
      <c r="E113" s="296">
        <v>35</v>
      </c>
      <c r="F113" s="296">
        <v>136483.5</v>
      </c>
      <c r="G113" s="296">
        <v>5267</v>
      </c>
      <c r="H113" s="298">
        <v>3.8847186656262482</v>
      </c>
      <c r="I113" s="298">
        <v>5.1824212271973466E-2</v>
      </c>
      <c r="J113" s="298"/>
      <c r="K113" s="296">
        <v>202.08999644633971</v>
      </c>
      <c r="L113" s="297">
        <v>0.98688401723814878</v>
      </c>
      <c r="M113" s="296">
        <v>1.3115982761851219</v>
      </c>
    </row>
    <row r="114" spans="2:13" x14ac:dyDescent="0.2">
      <c r="B114" s="244">
        <v>1954</v>
      </c>
      <c r="C114" s="296">
        <v>73682</v>
      </c>
      <c r="D114" s="296">
        <v>6340</v>
      </c>
      <c r="E114" s="296">
        <v>184</v>
      </c>
      <c r="F114" s="296">
        <v>143954</v>
      </c>
      <c r="G114" s="296">
        <v>6156</v>
      </c>
      <c r="H114" s="298">
        <v>4.404184670102949</v>
      </c>
      <c r="I114" s="298">
        <v>0.24972177736760676</v>
      </c>
      <c r="J114" s="298"/>
      <c r="K114" s="296">
        <v>195.37200401726338</v>
      </c>
      <c r="L114" s="297">
        <v>0.94359288779889638</v>
      </c>
      <c r="M114" s="296">
        <v>5.6407112201103615</v>
      </c>
    </row>
    <row r="115" spans="2:13" x14ac:dyDescent="0.2">
      <c r="B115" s="244">
        <v>1955</v>
      </c>
      <c r="C115" s="296">
        <v>47656</v>
      </c>
      <c r="D115" s="296">
        <v>5745</v>
      </c>
      <c r="E115" s="296">
        <v>242</v>
      </c>
      <c r="F115" s="296">
        <v>108942</v>
      </c>
      <c r="G115" s="296">
        <v>5503</v>
      </c>
      <c r="H115" s="298">
        <v>5.273448256870628</v>
      </c>
      <c r="I115" s="298">
        <v>0.50780594258855127</v>
      </c>
      <c r="J115" s="298"/>
      <c r="K115" s="296">
        <v>228.60080577471882</v>
      </c>
      <c r="L115" s="297">
        <v>0.91915817604810424</v>
      </c>
      <c r="M115" s="296">
        <v>8.0841823951895755</v>
      </c>
    </row>
    <row r="116" spans="2:13" x14ac:dyDescent="0.2">
      <c r="B116" s="244">
        <v>1956</v>
      </c>
      <c r="C116" s="296">
        <v>50391.999999999993</v>
      </c>
      <c r="D116" s="296">
        <v>5471</v>
      </c>
      <c r="E116" s="296">
        <v>221</v>
      </c>
      <c r="F116" s="296">
        <v>104184</v>
      </c>
      <c r="G116" s="296">
        <v>5250</v>
      </c>
      <c r="H116" s="298">
        <v>5.2512861859786533</v>
      </c>
      <c r="I116" s="298">
        <v>0.43856167645658051</v>
      </c>
      <c r="J116" s="298"/>
      <c r="K116" s="296">
        <v>206.74710271471665</v>
      </c>
      <c r="L116" s="297">
        <v>0.92234715390021083</v>
      </c>
      <c r="M116" s="296">
        <v>7.7652846099789175</v>
      </c>
    </row>
    <row r="117" spans="2:13" x14ac:dyDescent="0.2">
      <c r="B117" s="244">
        <v>1957</v>
      </c>
      <c r="C117" s="296">
        <v>62303.499999999985</v>
      </c>
      <c r="D117" s="296">
        <v>7938</v>
      </c>
      <c r="E117" s="296">
        <v>152</v>
      </c>
      <c r="F117" s="296">
        <v>139990.5</v>
      </c>
      <c r="G117" s="296">
        <v>7786</v>
      </c>
      <c r="H117" s="298">
        <v>5.6703847761098078</v>
      </c>
      <c r="I117" s="298">
        <v>0.24396703234970751</v>
      </c>
      <c r="J117" s="298"/>
      <c r="K117" s="296">
        <v>224.69122922468244</v>
      </c>
      <c r="L117" s="297">
        <v>0.96242274412855378</v>
      </c>
      <c r="M117" s="296">
        <v>3.7577255871446225</v>
      </c>
    </row>
    <row r="118" spans="2:13" x14ac:dyDescent="0.2">
      <c r="B118" s="244">
        <v>1958</v>
      </c>
      <c r="C118" s="296">
        <v>62773.999999999993</v>
      </c>
      <c r="D118" s="296">
        <v>6771</v>
      </c>
      <c r="E118" s="296">
        <v>223</v>
      </c>
      <c r="F118" s="296">
        <v>153900</v>
      </c>
      <c r="G118" s="296">
        <v>6548</v>
      </c>
      <c r="H118" s="298">
        <v>4.3996101364522415</v>
      </c>
      <c r="I118" s="298">
        <v>0.35524261636983467</v>
      </c>
      <c r="J118" s="298"/>
      <c r="K118" s="296">
        <v>245.16519578169306</v>
      </c>
      <c r="L118" s="297">
        <v>0.93623105519016303</v>
      </c>
      <c r="M118" s="296">
        <v>6.3768944809836974</v>
      </c>
    </row>
    <row r="119" spans="2:13" x14ac:dyDescent="0.2">
      <c r="B119" s="244">
        <v>1959</v>
      </c>
      <c r="C119" s="296">
        <v>60828</v>
      </c>
      <c r="D119" s="296">
        <v>7935</v>
      </c>
      <c r="E119" s="296">
        <v>236</v>
      </c>
      <c r="F119" s="296">
        <v>148088</v>
      </c>
      <c r="G119" s="296">
        <v>7699</v>
      </c>
      <c r="H119" s="298">
        <v>5.3583004699908159</v>
      </c>
      <c r="I119" s="298">
        <v>0.38797922009600838</v>
      </c>
      <c r="J119" s="298"/>
      <c r="K119" s="296">
        <v>243.45367265075294</v>
      </c>
      <c r="L119" s="297">
        <v>0.94223473259087021</v>
      </c>
      <c r="M119" s="296">
        <v>5.7765267409129795</v>
      </c>
    </row>
    <row r="120" spans="2:13" x14ac:dyDescent="0.2">
      <c r="B120" s="244">
        <v>1960</v>
      </c>
      <c r="C120" s="296">
        <v>56753.999999999993</v>
      </c>
      <c r="D120" s="296">
        <v>7904</v>
      </c>
      <c r="E120" s="296">
        <v>273</v>
      </c>
      <c r="F120" s="296">
        <v>129112</v>
      </c>
      <c r="G120" s="296">
        <v>7631</v>
      </c>
      <c r="H120" s="298">
        <v>6.1218167172687279</v>
      </c>
      <c r="I120" s="298">
        <v>0.48102336399196544</v>
      </c>
      <c r="J120" s="298"/>
      <c r="K120" s="296">
        <v>227.49409733234666</v>
      </c>
      <c r="L120" s="297">
        <v>0.93322734499205084</v>
      </c>
      <c r="M120" s="296">
        <v>6.6772655007949151</v>
      </c>
    </row>
    <row r="121" spans="2:13" x14ac:dyDescent="0.2">
      <c r="B121" s="244">
        <v>1961</v>
      </c>
      <c r="C121" s="296">
        <v>62837.500000000007</v>
      </c>
      <c r="D121" s="296">
        <v>8603</v>
      </c>
      <c r="E121" s="296">
        <v>446</v>
      </c>
      <c r="F121" s="296">
        <v>153624.5</v>
      </c>
      <c r="G121" s="296">
        <v>8157</v>
      </c>
      <c r="H121" s="298">
        <v>5.6000182262594826</v>
      </c>
      <c r="I121" s="298">
        <v>0.70976725681320862</v>
      </c>
      <c r="J121" s="298"/>
      <c r="K121" s="296">
        <v>244.47901332802863</v>
      </c>
      <c r="L121" s="297">
        <v>0.90142557188639627</v>
      </c>
      <c r="M121" s="296">
        <v>9.8574428113603734</v>
      </c>
    </row>
    <row r="122" spans="2:13" x14ac:dyDescent="0.2">
      <c r="B122" s="244">
        <v>1962</v>
      </c>
      <c r="C122" s="296">
        <v>74521.200000000026</v>
      </c>
      <c r="D122" s="296">
        <v>7562</v>
      </c>
      <c r="E122" s="296">
        <v>373</v>
      </c>
      <c r="F122" s="296">
        <v>189938.2</v>
      </c>
      <c r="G122" s="296">
        <v>7189</v>
      </c>
      <c r="H122" s="298">
        <v>3.9812949685739887</v>
      </c>
      <c r="I122" s="298">
        <v>0.5005287086090936</v>
      </c>
      <c r="J122" s="298"/>
      <c r="K122" s="296">
        <v>254.8780749639028</v>
      </c>
      <c r="L122" s="297">
        <v>0.90598613736609956</v>
      </c>
      <c r="M122" s="296">
        <v>9.4013862633900445</v>
      </c>
    </row>
    <row r="123" spans="2:13" x14ac:dyDescent="0.2">
      <c r="B123" s="244">
        <v>1963</v>
      </c>
      <c r="C123" s="296">
        <v>60597.200000000004</v>
      </c>
      <c r="D123" s="296">
        <v>7325</v>
      </c>
      <c r="E123" s="296">
        <v>404</v>
      </c>
      <c r="F123" s="296">
        <v>136114.20000000001</v>
      </c>
      <c r="G123" s="296">
        <v>6921</v>
      </c>
      <c r="H123" s="298">
        <v>5.381510525720314</v>
      </c>
      <c r="I123" s="298">
        <v>0.66669747117028499</v>
      </c>
      <c r="J123" s="298"/>
      <c r="K123" s="296">
        <v>224.62126962961983</v>
      </c>
      <c r="L123" s="297">
        <v>0.89545866218139469</v>
      </c>
      <c r="M123" s="296">
        <v>10.454133781860531</v>
      </c>
    </row>
    <row r="124" spans="2:13" x14ac:dyDescent="0.2">
      <c r="B124" s="244">
        <v>1964</v>
      </c>
      <c r="C124" s="296">
        <v>78553.000000000015</v>
      </c>
      <c r="D124" s="296">
        <v>6986</v>
      </c>
      <c r="E124" s="296">
        <v>534</v>
      </c>
      <c r="F124" s="296">
        <v>171926</v>
      </c>
      <c r="G124" s="296">
        <v>6452</v>
      </c>
      <c r="H124" s="298">
        <v>4.0633761036725096</v>
      </c>
      <c r="I124" s="298">
        <v>0.6797958066528329</v>
      </c>
      <c r="J124" s="298"/>
      <c r="K124" s="296">
        <v>218.8662431733988</v>
      </c>
      <c r="L124" s="297">
        <v>0.85797872340425529</v>
      </c>
      <c r="M124" s="296">
        <v>14.202127659574471</v>
      </c>
    </row>
    <row r="125" spans="2:13" x14ac:dyDescent="0.2">
      <c r="B125" s="244">
        <v>1965</v>
      </c>
      <c r="C125" s="296">
        <v>81789</v>
      </c>
      <c r="D125" s="296">
        <v>9058</v>
      </c>
      <c r="E125" s="296">
        <v>681</v>
      </c>
      <c r="F125" s="296">
        <v>176927</v>
      </c>
      <c r="G125" s="296">
        <v>8377</v>
      </c>
      <c r="H125" s="298">
        <v>5.1196256083017291</v>
      </c>
      <c r="I125" s="298">
        <v>0.83263030480871503</v>
      </c>
      <c r="J125" s="298"/>
      <c r="K125" s="296">
        <v>216.32126569587595</v>
      </c>
      <c r="L125" s="297">
        <v>0.86014991272204544</v>
      </c>
      <c r="M125" s="296">
        <v>13.985008727795456</v>
      </c>
    </row>
    <row r="126" spans="2:13" x14ac:dyDescent="0.2">
      <c r="B126" s="245">
        <v>1966</v>
      </c>
      <c r="C126" s="367">
        <v>75144.000000000015</v>
      </c>
      <c r="D126" s="367">
        <v>8897</v>
      </c>
      <c r="E126" s="367">
        <v>663</v>
      </c>
      <c r="F126" s="367">
        <v>156112</v>
      </c>
      <c r="G126" s="367">
        <v>8234</v>
      </c>
      <c r="H126" s="368">
        <v>5.6991134570052271</v>
      </c>
      <c r="I126" s="368">
        <v>0.88230597253273702</v>
      </c>
      <c r="J126" s="368"/>
      <c r="K126" s="367">
        <v>207.75045246460127</v>
      </c>
      <c r="L126" s="295">
        <v>0.8612970711297071</v>
      </c>
      <c r="M126" s="367">
        <v>13.87029288702929</v>
      </c>
    </row>
    <row r="127" spans="2:13" x14ac:dyDescent="0.2">
      <c r="B127" s="244">
        <v>1967</v>
      </c>
      <c r="C127" s="296">
        <v>103802</v>
      </c>
      <c r="D127" s="296">
        <v>8077</v>
      </c>
      <c r="E127" s="296">
        <v>861</v>
      </c>
      <c r="F127" s="296">
        <v>189721</v>
      </c>
      <c r="G127" s="296">
        <v>7216</v>
      </c>
      <c r="H127" s="298">
        <v>4.2573041466152928</v>
      </c>
      <c r="I127" s="298">
        <v>0.82946378682491673</v>
      </c>
      <c r="J127" s="298"/>
      <c r="K127" s="296">
        <v>182.77200824646926</v>
      </c>
      <c r="L127" s="297">
        <v>0.80733944954128445</v>
      </c>
      <c r="M127" s="296">
        <v>19.266055045871553</v>
      </c>
    </row>
    <row r="128" spans="2:13" x14ac:dyDescent="0.2">
      <c r="B128" s="244">
        <v>1968</v>
      </c>
      <c r="C128" s="296">
        <v>111635.00000000001</v>
      </c>
      <c r="D128" s="296">
        <v>8386</v>
      </c>
      <c r="E128" s="296">
        <v>1388</v>
      </c>
      <c r="F128" s="296">
        <v>202045</v>
      </c>
      <c r="G128" s="296">
        <v>6998</v>
      </c>
      <c r="H128" s="298">
        <v>4.1505605186963299</v>
      </c>
      <c r="I128" s="298">
        <v>1.2433376629193351</v>
      </c>
      <c r="J128" s="298"/>
      <c r="K128" s="296">
        <v>180.9871456084561</v>
      </c>
      <c r="L128" s="297">
        <v>0.71598117454471044</v>
      </c>
      <c r="M128" s="296">
        <v>28.401882545528956</v>
      </c>
    </row>
    <row r="129" spans="2:13" x14ac:dyDescent="0.2">
      <c r="B129" s="244">
        <v>1969</v>
      </c>
      <c r="C129" s="296">
        <v>121248.50000000001</v>
      </c>
      <c r="D129" s="296">
        <v>8200</v>
      </c>
      <c r="E129" s="296">
        <v>2074</v>
      </c>
      <c r="F129" s="296">
        <v>236898.5</v>
      </c>
      <c r="G129" s="296">
        <v>6126</v>
      </c>
      <c r="H129" s="298">
        <v>3.4613980248925174</v>
      </c>
      <c r="I129" s="298">
        <v>1.7105366251953631</v>
      </c>
      <c r="J129" s="298"/>
      <c r="K129" s="296">
        <v>195.38262329018499</v>
      </c>
      <c r="L129" s="297">
        <v>0.59626240996690671</v>
      </c>
      <c r="M129" s="296">
        <v>40.373759003309331</v>
      </c>
    </row>
    <row r="130" spans="2:13" x14ac:dyDescent="0.2">
      <c r="B130" s="244">
        <v>1970</v>
      </c>
      <c r="C130" s="296">
        <v>147718</v>
      </c>
      <c r="D130" s="296">
        <v>5886</v>
      </c>
      <c r="E130" s="296">
        <v>1953</v>
      </c>
      <c r="F130" s="296">
        <v>286975</v>
      </c>
      <c r="G130" s="296">
        <v>3933</v>
      </c>
      <c r="H130" s="298">
        <v>2.0510497430089729</v>
      </c>
      <c r="I130" s="298">
        <v>1.322113757294304</v>
      </c>
      <c r="J130" s="298"/>
      <c r="K130" s="296">
        <v>194.2721943161971</v>
      </c>
      <c r="L130" s="297">
        <v>0.50172215843857637</v>
      </c>
      <c r="M130" s="296">
        <v>49.827784156142364</v>
      </c>
    </row>
    <row r="131" spans="2:13" x14ac:dyDescent="0.2">
      <c r="B131" s="244">
        <v>1971</v>
      </c>
      <c r="C131" s="296">
        <v>121712.99999999997</v>
      </c>
      <c r="D131" s="296">
        <v>6563</v>
      </c>
      <c r="E131" s="296">
        <v>2403</v>
      </c>
      <c r="F131" s="296">
        <v>251199</v>
      </c>
      <c r="G131" s="296">
        <v>4160</v>
      </c>
      <c r="H131" s="298">
        <v>2.6126696364237119</v>
      </c>
      <c r="I131" s="298">
        <v>1.9743166301052482</v>
      </c>
      <c r="J131" s="298"/>
      <c r="K131" s="296">
        <v>206.38633506691977</v>
      </c>
      <c r="L131" s="297">
        <v>0.46397501672986841</v>
      </c>
      <c r="M131" s="296">
        <v>53.602498327013159</v>
      </c>
    </row>
    <row r="132" spans="2:13" x14ac:dyDescent="0.2">
      <c r="B132" s="244">
        <v>1972</v>
      </c>
      <c r="C132" s="296">
        <v>148034</v>
      </c>
      <c r="D132" s="296">
        <v>7957</v>
      </c>
      <c r="E132" s="296">
        <v>2530</v>
      </c>
      <c r="F132" s="296">
        <v>290240</v>
      </c>
      <c r="G132" s="296">
        <v>5427</v>
      </c>
      <c r="H132" s="298">
        <v>2.7415242557883133</v>
      </c>
      <c r="I132" s="298">
        <v>1.7090668359971357</v>
      </c>
      <c r="J132" s="298"/>
      <c r="K132" s="296">
        <v>196.06306659280978</v>
      </c>
      <c r="L132" s="297">
        <v>0.51749785448650709</v>
      </c>
      <c r="M132" s="296">
        <v>48.250214551349288</v>
      </c>
    </row>
    <row r="133" spans="2:13" x14ac:dyDescent="0.2">
      <c r="B133" s="244">
        <v>1973</v>
      </c>
      <c r="C133" s="296">
        <v>158988</v>
      </c>
      <c r="D133" s="296">
        <v>6244</v>
      </c>
      <c r="E133" s="296">
        <v>3005</v>
      </c>
      <c r="F133" s="296">
        <v>256717</v>
      </c>
      <c r="G133" s="296">
        <v>3239</v>
      </c>
      <c r="H133" s="298">
        <v>2.4322502989673453</v>
      </c>
      <c r="I133" s="298">
        <v>1.8900797544468766</v>
      </c>
      <c r="J133" s="298"/>
      <c r="K133" s="296">
        <v>161.46941907565352</v>
      </c>
      <c r="L133" s="297">
        <v>0.35020002162395936</v>
      </c>
      <c r="M133" s="296">
        <v>64.97999783760406</v>
      </c>
    </row>
    <row r="134" spans="2:13" x14ac:dyDescent="0.2">
      <c r="B134" s="245">
        <v>1974</v>
      </c>
      <c r="C134" s="367">
        <v>179797</v>
      </c>
      <c r="D134" s="367">
        <v>8466</v>
      </c>
      <c r="E134" s="367">
        <v>4310</v>
      </c>
      <c r="F134" s="367">
        <v>294666</v>
      </c>
      <c r="G134" s="367">
        <v>4156</v>
      </c>
      <c r="H134" s="368">
        <v>2.8730834232656632</v>
      </c>
      <c r="I134" s="368">
        <v>2.3971478945699873</v>
      </c>
      <c r="J134" s="368"/>
      <c r="K134" s="367">
        <v>163.88816276133639</v>
      </c>
      <c r="L134" s="295">
        <v>0.3252974326862868</v>
      </c>
      <c r="M134" s="367">
        <v>67.470256731371322</v>
      </c>
    </row>
    <row r="135" spans="2:13" x14ac:dyDescent="0.2">
      <c r="B135" s="245">
        <v>1975</v>
      </c>
      <c r="C135" s="367">
        <v>234049</v>
      </c>
      <c r="D135" s="367">
        <v>6546</v>
      </c>
      <c r="E135" s="367">
        <v>5294</v>
      </c>
      <c r="F135" s="367">
        <v>361177</v>
      </c>
      <c r="G135" s="367">
        <v>1252</v>
      </c>
      <c r="H135" s="368">
        <v>1.8124077668290064</v>
      </c>
      <c r="I135" s="368">
        <v>2.261919512580699</v>
      </c>
      <c r="J135" s="368"/>
      <c r="K135" s="367">
        <v>154.3168310909254</v>
      </c>
      <c r="L135" s="295">
        <v>0.10574324324324325</v>
      </c>
      <c r="M135" s="367">
        <v>89.425675675675677</v>
      </c>
    </row>
    <row r="136" spans="2:13" x14ac:dyDescent="0.2">
      <c r="B136" s="245">
        <v>1976</v>
      </c>
      <c r="C136" s="367">
        <v>222594.99999999997</v>
      </c>
      <c r="D136" s="367">
        <v>6132</v>
      </c>
      <c r="E136" s="367">
        <v>6925</v>
      </c>
      <c r="F136" s="367">
        <v>346255</v>
      </c>
      <c r="G136" s="367">
        <v>-793</v>
      </c>
      <c r="H136" s="368">
        <v>1.7709491559688668</v>
      </c>
      <c r="I136" s="368">
        <v>3.1110312450863682</v>
      </c>
      <c r="J136" s="368"/>
      <c r="K136" s="367">
        <v>155.55380848626433</v>
      </c>
      <c r="L136" s="295">
        <v>-6.0733706058053151E-2</v>
      </c>
      <c r="M136" s="367">
        <v>93.926629394194677</v>
      </c>
    </row>
    <row r="137" spans="2:13" x14ac:dyDescent="0.2">
      <c r="B137" s="245">
        <v>1977</v>
      </c>
      <c r="C137" s="367">
        <v>244951.99999999997</v>
      </c>
      <c r="D137" s="367">
        <v>4924</v>
      </c>
      <c r="E137" s="367">
        <v>8098</v>
      </c>
      <c r="F137" s="367">
        <v>372269</v>
      </c>
      <c r="G137" s="367">
        <v>-3174</v>
      </c>
      <c r="H137" s="368">
        <v>1.3226994458308374</v>
      </c>
      <c r="I137" s="368">
        <v>3.3059538195238254</v>
      </c>
      <c r="J137" s="368"/>
      <c r="K137" s="367">
        <v>151.97630556190603</v>
      </c>
      <c r="L137" s="295">
        <v>-0.24374136077407466</v>
      </c>
      <c r="M137" s="367">
        <v>75.625863922592544</v>
      </c>
    </row>
    <row r="138" spans="2:13" x14ac:dyDescent="0.2">
      <c r="B138" s="245">
        <v>1978</v>
      </c>
      <c r="C138" s="367">
        <v>222127</v>
      </c>
      <c r="D138" s="367">
        <v>4629</v>
      </c>
      <c r="E138" s="367">
        <v>7802</v>
      </c>
      <c r="F138" s="367">
        <v>332304</v>
      </c>
      <c r="G138" s="367">
        <v>-3173</v>
      </c>
      <c r="H138" s="368">
        <v>1.3930015889065435</v>
      </c>
      <c r="I138" s="368">
        <v>3.5124050655705972</v>
      </c>
      <c r="J138" s="368"/>
      <c r="K138" s="367">
        <v>149.60090398735858</v>
      </c>
      <c r="L138" s="295">
        <v>-0.2552489743383477</v>
      </c>
      <c r="M138" s="367">
        <v>74.475102566165233</v>
      </c>
    </row>
    <row r="139" spans="2:13" x14ac:dyDescent="0.2">
      <c r="B139" s="244">
        <v>1979</v>
      </c>
      <c r="C139" s="296">
        <v>268064</v>
      </c>
      <c r="D139" s="296">
        <v>5239</v>
      </c>
      <c r="E139" s="296">
        <v>8481</v>
      </c>
      <c r="F139" s="296">
        <v>345392</v>
      </c>
      <c r="G139" s="296">
        <v>-3242</v>
      </c>
      <c r="H139" s="298">
        <v>1.5168272571455044</v>
      </c>
      <c r="I139" s="298">
        <v>3.163796705264414</v>
      </c>
      <c r="J139" s="298"/>
      <c r="K139" s="296">
        <v>128.84684254506388</v>
      </c>
      <c r="L139" s="297">
        <v>-0.23629737609329446</v>
      </c>
      <c r="M139" s="296">
        <v>76.370262390670547</v>
      </c>
    </row>
    <row r="140" spans="2:13" x14ac:dyDescent="0.2">
      <c r="B140" s="244">
        <v>1980</v>
      </c>
      <c r="C140" s="296">
        <v>312942</v>
      </c>
      <c r="D140" s="296">
        <v>6087</v>
      </c>
      <c r="E140" s="296">
        <v>6874</v>
      </c>
      <c r="F140" s="296">
        <v>404893</v>
      </c>
      <c r="G140" s="296">
        <v>-787</v>
      </c>
      <c r="H140" s="298">
        <v>1.5033601470018003</v>
      </c>
      <c r="I140" s="298">
        <v>2.1965731669127186</v>
      </c>
      <c r="J140" s="298"/>
      <c r="K140" s="296">
        <v>129.38276102280935</v>
      </c>
      <c r="L140" s="297">
        <v>-6.0720623408687599E-2</v>
      </c>
      <c r="M140" s="296">
        <v>93.927937659131246</v>
      </c>
    </row>
    <row r="141" spans="2:13" x14ac:dyDescent="0.2">
      <c r="B141" s="244">
        <v>1981</v>
      </c>
      <c r="C141" s="296">
        <v>275606.00000000006</v>
      </c>
      <c r="D141" s="296">
        <v>7470</v>
      </c>
      <c r="E141" s="296">
        <v>7492</v>
      </c>
      <c r="F141" s="296">
        <v>366413</v>
      </c>
      <c r="G141" s="296">
        <v>-22</v>
      </c>
      <c r="H141" s="298">
        <v>2.0386831253257935</v>
      </c>
      <c r="I141" s="298">
        <v>2.7183733300436126</v>
      </c>
      <c r="J141" s="298"/>
      <c r="K141" s="296">
        <v>132.94812159386947</v>
      </c>
      <c r="L141" s="297">
        <v>-1.4703916588691352E-3</v>
      </c>
      <c r="M141" s="296">
        <v>99.852960834113091</v>
      </c>
    </row>
    <row r="142" spans="2:13" x14ac:dyDescent="0.2">
      <c r="B142" s="244">
        <v>1982</v>
      </c>
      <c r="C142" s="296">
        <v>295716</v>
      </c>
      <c r="D142" s="296">
        <v>8401</v>
      </c>
      <c r="E142" s="296">
        <v>8992</v>
      </c>
      <c r="F142" s="296">
        <v>394738</v>
      </c>
      <c r="G142" s="296">
        <v>-591</v>
      </c>
      <c r="H142" s="298">
        <v>2.1282470904752016</v>
      </c>
      <c r="I142" s="298">
        <v>3.0407553192928352</v>
      </c>
      <c r="J142" s="298"/>
      <c r="K142" s="296">
        <v>133.48550636421433</v>
      </c>
      <c r="L142" s="297">
        <v>-3.3979187029264647E-2</v>
      </c>
      <c r="M142" s="296">
        <v>96.602081297073539</v>
      </c>
    </row>
    <row r="143" spans="2:13" x14ac:dyDescent="0.2">
      <c r="B143" s="244">
        <v>1983</v>
      </c>
      <c r="C143" s="296">
        <v>265554.00000000006</v>
      </c>
      <c r="D143" s="296">
        <v>7931</v>
      </c>
      <c r="E143" s="296">
        <v>7334</v>
      </c>
      <c r="F143" s="296">
        <v>334557</v>
      </c>
      <c r="G143" s="296">
        <v>597</v>
      </c>
      <c r="H143" s="298">
        <v>2.3705975364437153</v>
      </c>
      <c r="I143" s="298">
        <v>2.7617734999284509</v>
      </c>
      <c r="J143" s="298"/>
      <c r="K143" s="296">
        <v>125.98454551616618</v>
      </c>
      <c r="L143" s="297">
        <v>3.9109073042908615E-2</v>
      </c>
      <c r="M143" s="296">
        <v>96.089092695709127</v>
      </c>
    </row>
    <row r="144" spans="2:13" x14ac:dyDescent="0.2">
      <c r="B144" s="244">
        <v>1984</v>
      </c>
      <c r="C144" s="296">
        <v>340123.99999999994</v>
      </c>
      <c r="D144" s="296">
        <v>8899</v>
      </c>
      <c r="E144" s="296">
        <v>9646</v>
      </c>
      <c r="F144" s="296">
        <v>393675</v>
      </c>
      <c r="G144" s="296">
        <v>-747</v>
      </c>
      <c r="H144" s="298">
        <v>2.2604940623610847</v>
      </c>
      <c r="I144" s="298">
        <v>2.8360245087085891</v>
      </c>
      <c r="J144" s="298"/>
      <c r="K144" s="296">
        <v>115.74455198692245</v>
      </c>
      <c r="L144" s="297">
        <v>-4.0280399029387973E-2</v>
      </c>
      <c r="M144" s="296">
        <v>95.971960097061199</v>
      </c>
    </row>
    <row r="145" spans="2:13" x14ac:dyDescent="0.2">
      <c r="B145" s="244">
        <v>1985</v>
      </c>
      <c r="C145" s="296">
        <v>306954.99999999994</v>
      </c>
      <c r="D145" s="296">
        <v>8698</v>
      </c>
      <c r="E145" s="296">
        <v>13119</v>
      </c>
      <c r="F145" s="296">
        <v>444572</v>
      </c>
      <c r="G145" s="296">
        <v>-4421</v>
      </c>
      <c r="H145" s="298">
        <v>1.9564884878040003</v>
      </c>
      <c r="I145" s="298">
        <v>4.2739163721066609</v>
      </c>
      <c r="J145" s="298"/>
      <c r="K145" s="296">
        <v>144.83295597074493</v>
      </c>
      <c r="L145" s="297">
        <v>-0.20264014300774624</v>
      </c>
      <c r="M145" s="296">
        <v>79.735985699225381</v>
      </c>
    </row>
    <row r="146" spans="2:13" x14ac:dyDescent="0.2">
      <c r="B146" s="244">
        <v>1986</v>
      </c>
      <c r="C146" s="296">
        <v>355809.00000000012</v>
      </c>
      <c r="D146" s="296">
        <v>10828</v>
      </c>
      <c r="E146" s="296">
        <v>12794</v>
      </c>
      <c r="F146" s="296">
        <v>383082</v>
      </c>
      <c r="G146" s="296">
        <v>-1966</v>
      </c>
      <c r="H146" s="298">
        <v>2.8265488850950971</v>
      </c>
      <c r="I146" s="298">
        <v>3.5957494048773344</v>
      </c>
      <c r="J146" s="298"/>
      <c r="K146" s="296">
        <v>107.66506749407685</v>
      </c>
      <c r="L146" s="297">
        <v>-8.3227499788332909E-2</v>
      </c>
      <c r="M146" s="296">
        <v>91.677250021166714</v>
      </c>
    </row>
    <row r="147" spans="2:13" x14ac:dyDescent="0.2">
      <c r="B147" s="244">
        <v>1987</v>
      </c>
      <c r="C147" s="296">
        <v>294682</v>
      </c>
      <c r="D147" s="296">
        <v>21323</v>
      </c>
      <c r="E147" s="296">
        <v>7667</v>
      </c>
      <c r="F147" s="296">
        <v>366541</v>
      </c>
      <c r="G147" s="296">
        <v>13656</v>
      </c>
      <c r="H147" s="298">
        <v>5.8173574034009832</v>
      </c>
      <c r="I147" s="298">
        <v>2.6017876897808487</v>
      </c>
      <c r="J147" s="298"/>
      <c r="K147" s="296">
        <v>124.38526954479745</v>
      </c>
      <c r="L147" s="297">
        <v>0.47105898585719214</v>
      </c>
      <c r="M147" s="296">
        <v>52.89410141428079</v>
      </c>
    </row>
    <row r="148" spans="2:13" x14ac:dyDescent="0.2">
      <c r="B148" s="244">
        <v>1988</v>
      </c>
      <c r="C148" s="296">
        <v>348697.99999999994</v>
      </c>
      <c r="D148" s="296">
        <v>39135</v>
      </c>
      <c r="E148" s="296">
        <v>8146</v>
      </c>
      <c r="F148" s="296">
        <v>403325</v>
      </c>
      <c r="G148" s="296">
        <v>30989</v>
      </c>
      <c r="H148" s="298">
        <v>9.7030930391123782</v>
      </c>
      <c r="I148" s="298">
        <v>2.3361189338625401</v>
      </c>
      <c r="J148" s="298"/>
      <c r="K148" s="296">
        <v>115.66599177511773</v>
      </c>
      <c r="L148" s="297">
        <v>0.65542183963960154</v>
      </c>
      <c r="M148" s="296">
        <v>34.457816036039844</v>
      </c>
    </row>
    <row r="149" spans="2:13" x14ac:dyDescent="0.2">
      <c r="B149" s="244">
        <v>1989</v>
      </c>
      <c r="C149" s="296">
        <v>347477</v>
      </c>
      <c r="D149" s="296">
        <v>39044</v>
      </c>
      <c r="E149" s="296">
        <v>9737</v>
      </c>
      <c r="F149" s="296">
        <v>494235</v>
      </c>
      <c r="G149" s="296">
        <v>29307</v>
      </c>
      <c r="H149" s="298">
        <v>7.8998856819124512</v>
      </c>
      <c r="I149" s="298">
        <v>2.8021998578323171</v>
      </c>
      <c r="J149" s="298"/>
      <c r="K149" s="296">
        <v>142.23531341642757</v>
      </c>
      <c r="L149" s="297">
        <v>0.6007871917344868</v>
      </c>
      <c r="M149" s="296">
        <v>39.921280826551317</v>
      </c>
    </row>
    <row r="150" spans="2:13" x14ac:dyDescent="0.2">
      <c r="B150" s="244">
        <v>1990</v>
      </c>
      <c r="C150" s="296">
        <v>330638</v>
      </c>
      <c r="D150" s="296">
        <v>38120</v>
      </c>
      <c r="E150" s="296">
        <v>10453</v>
      </c>
      <c r="F150" s="296">
        <v>439264</v>
      </c>
      <c r="G150" s="296">
        <v>27667</v>
      </c>
      <c r="H150" s="298">
        <v>8.6781525460770741</v>
      </c>
      <c r="I150" s="298">
        <v>3.1614635946261469</v>
      </c>
      <c r="J150" s="298"/>
      <c r="K150" s="296">
        <v>132.85345302112884</v>
      </c>
      <c r="L150" s="297">
        <v>0.569596277767484</v>
      </c>
      <c r="M150" s="296">
        <v>43.040372223251602</v>
      </c>
    </row>
    <row r="151" spans="2:13" x14ac:dyDescent="0.2">
      <c r="B151" s="244">
        <v>1991</v>
      </c>
      <c r="C151" s="296">
        <v>276950.99999999994</v>
      </c>
      <c r="D151" s="296">
        <v>54156</v>
      </c>
      <c r="E151" s="296">
        <v>8999</v>
      </c>
      <c r="F151" s="296">
        <v>394289</v>
      </c>
      <c r="G151" s="296">
        <v>45157</v>
      </c>
      <c r="H151" s="298">
        <v>13.735102932113247</v>
      </c>
      <c r="I151" s="298">
        <v>3.249311250004514</v>
      </c>
      <c r="J151" s="298"/>
      <c r="K151" s="296">
        <v>142.36778347072229</v>
      </c>
      <c r="L151" s="297">
        <v>0.71501860501939674</v>
      </c>
      <c r="M151" s="296">
        <v>28.498139498060326</v>
      </c>
    </row>
    <row r="152" spans="2:13" x14ac:dyDescent="0.2">
      <c r="B152" s="244">
        <v>1992</v>
      </c>
      <c r="C152" s="296">
        <v>327666</v>
      </c>
      <c r="D152" s="296">
        <v>78679</v>
      </c>
      <c r="E152" s="296">
        <v>8703</v>
      </c>
      <c r="F152" s="296">
        <v>475586</v>
      </c>
      <c r="G152" s="296">
        <v>69976</v>
      </c>
      <c r="H152" s="298">
        <v>16.543590433696533</v>
      </c>
      <c r="I152" s="298">
        <v>2.6560583032722342</v>
      </c>
      <c r="J152" s="298"/>
      <c r="K152" s="296">
        <v>145.14353030219797</v>
      </c>
      <c r="L152" s="297">
        <v>0.80080565791581793</v>
      </c>
      <c r="M152" s="296">
        <v>19.919434208418206</v>
      </c>
    </row>
    <row r="153" spans="2:13" x14ac:dyDescent="0.2">
      <c r="B153" s="244">
        <v>1993</v>
      </c>
      <c r="C153" s="296">
        <v>332375.00000000006</v>
      </c>
      <c r="D153" s="296">
        <v>102832</v>
      </c>
      <c r="E153" s="296">
        <v>7832</v>
      </c>
      <c r="F153" s="296">
        <v>457799</v>
      </c>
      <c r="G153" s="296">
        <v>95000</v>
      </c>
      <c r="H153" s="298">
        <v>22.462259637963385</v>
      </c>
      <c r="I153" s="298">
        <v>2.3563745769086117</v>
      </c>
      <c r="J153" s="298"/>
      <c r="K153" s="296">
        <v>137.73569010906351</v>
      </c>
      <c r="L153" s="297">
        <v>0.8584544205884479</v>
      </c>
      <c r="M153" s="296">
        <v>14.154557941155211</v>
      </c>
    </row>
    <row r="154" spans="2:13" x14ac:dyDescent="0.2">
      <c r="B154" s="244">
        <v>1994</v>
      </c>
      <c r="C154" s="296">
        <v>344146</v>
      </c>
      <c r="D154" s="296">
        <v>125464</v>
      </c>
      <c r="E154" s="296">
        <v>8341</v>
      </c>
      <c r="F154" s="296">
        <v>587377</v>
      </c>
      <c r="G154" s="296">
        <v>117123</v>
      </c>
      <c r="H154" s="298">
        <v>21.360046443766098</v>
      </c>
      <c r="I154" s="298">
        <v>2.4236806471671906</v>
      </c>
      <c r="J154" s="298"/>
      <c r="K154" s="296">
        <v>170.67668954455377</v>
      </c>
      <c r="L154" s="297">
        <v>0.87532603415417964</v>
      </c>
      <c r="M154" s="296">
        <v>12.467396584582035</v>
      </c>
    </row>
    <row r="155" spans="2:13" x14ac:dyDescent="0.2">
      <c r="B155" s="244">
        <v>1995</v>
      </c>
      <c r="C155" s="296">
        <v>373044.99999999994</v>
      </c>
      <c r="D155" s="296">
        <v>113663</v>
      </c>
      <c r="E155" s="296">
        <v>14057</v>
      </c>
      <c r="F155" s="296">
        <v>502796</v>
      </c>
      <c r="G155" s="296">
        <v>99606</v>
      </c>
      <c r="H155" s="298">
        <v>22.606186206731955</v>
      </c>
      <c r="I155" s="298">
        <v>3.7681781018375804</v>
      </c>
      <c r="J155" s="298"/>
      <c r="K155" s="296">
        <v>134.7815947137745</v>
      </c>
      <c r="L155" s="297">
        <v>0.77987785781396801</v>
      </c>
      <c r="M155" s="296">
        <v>22.012214218603198</v>
      </c>
    </row>
    <row r="156" spans="2:13" x14ac:dyDescent="0.2">
      <c r="B156" s="244">
        <v>1996</v>
      </c>
      <c r="C156" s="296">
        <v>356909</v>
      </c>
      <c r="D156" s="296">
        <v>129671</v>
      </c>
      <c r="E156" s="296">
        <v>20256</v>
      </c>
      <c r="F156" s="296">
        <v>673445</v>
      </c>
      <c r="G156" s="296">
        <v>109415</v>
      </c>
      <c r="H156" s="298">
        <v>19.254876047784155</v>
      </c>
      <c r="I156" s="298">
        <v>5.675396249464149</v>
      </c>
      <c r="J156" s="298"/>
      <c r="K156" s="296">
        <v>188.68815300258609</v>
      </c>
      <c r="L156" s="297">
        <v>0.72978849706857341</v>
      </c>
      <c r="M156" s="296">
        <v>27.021150293142661</v>
      </c>
    </row>
    <row r="157" spans="2:13" x14ac:dyDescent="0.2">
      <c r="B157" s="245">
        <v>1997</v>
      </c>
      <c r="C157" s="367">
        <v>393372.69999999984</v>
      </c>
      <c r="D157" s="367">
        <v>154375</v>
      </c>
      <c r="E157" s="367">
        <v>13589</v>
      </c>
      <c r="F157" s="367">
        <v>618036.69999999995</v>
      </c>
      <c r="G157" s="367">
        <v>140786</v>
      </c>
      <c r="H157" s="368">
        <v>24.978290124194892</v>
      </c>
      <c r="I157" s="368">
        <v>3.4544847672449066</v>
      </c>
      <c r="J157" s="368"/>
      <c r="K157" s="367">
        <v>157.1122500366701</v>
      </c>
      <c r="L157" s="295">
        <v>0.83819151722988261</v>
      </c>
      <c r="M157" s="367">
        <v>16.180848277011741</v>
      </c>
    </row>
    <row r="158" spans="2:13" x14ac:dyDescent="0.2">
      <c r="B158" s="244">
        <v>1998</v>
      </c>
      <c r="C158" s="296">
        <v>428942</v>
      </c>
      <c r="D158" s="296">
        <v>192404</v>
      </c>
      <c r="E158" s="296">
        <v>25622</v>
      </c>
      <c r="F158" s="296">
        <v>741774</v>
      </c>
      <c r="G158" s="296">
        <v>166782</v>
      </c>
      <c r="H158" s="298">
        <v>25.93835858361172</v>
      </c>
      <c r="I158" s="298">
        <v>5.9733017517519853</v>
      </c>
      <c r="J158" s="298"/>
      <c r="K158" s="296">
        <v>172.93107226618051</v>
      </c>
      <c r="L158" s="297">
        <v>0.76496381165549066</v>
      </c>
      <c r="M158" s="296">
        <v>23.503618834450933</v>
      </c>
    </row>
    <row r="159" spans="2:13" x14ac:dyDescent="0.2">
      <c r="B159" s="244">
        <v>1999</v>
      </c>
      <c r="C159" s="296">
        <v>412612.00000000006</v>
      </c>
      <c r="D159" s="296">
        <v>216149</v>
      </c>
      <c r="E159" s="296">
        <v>24255</v>
      </c>
      <c r="F159" s="296">
        <v>851413</v>
      </c>
      <c r="G159" s="296">
        <v>191894</v>
      </c>
      <c r="H159" s="298">
        <v>25.387091810907279</v>
      </c>
      <c r="I159" s="298">
        <v>5.8784039242678343</v>
      </c>
      <c r="J159" s="298"/>
      <c r="K159" s="296">
        <v>206.34712514420323</v>
      </c>
      <c r="L159" s="297">
        <v>0.79821467196885243</v>
      </c>
      <c r="M159" s="296">
        <v>20.178532803114756</v>
      </c>
    </row>
    <row r="160" spans="2:13" x14ac:dyDescent="0.2">
      <c r="B160" s="244">
        <v>2000</v>
      </c>
      <c r="C160" s="296">
        <v>439236.99999999994</v>
      </c>
      <c r="D160" s="296">
        <v>284935</v>
      </c>
      <c r="E160" s="296">
        <v>19607</v>
      </c>
      <c r="F160" s="296">
        <v>859502</v>
      </c>
      <c r="G160" s="296">
        <v>265328</v>
      </c>
      <c r="H160" s="298">
        <v>33.151173586565243</v>
      </c>
      <c r="I160" s="298">
        <v>4.4638771323909419</v>
      </c>
      <c r="J160" s="298"/>
      <c r="K160" s="296">
        <v>195.68069174500329</v>
      </c>
      <c r="L160" s="297">
        <v>0.87123615133544796</v>
      </c>
      <c r="M160" s="296">
        <v>12.876384866455204</v>
      </c>
    </row>
    <row r="161" spans="2:13" x14ac:dyDescent="0.2">
      <c r="B161" s="244">
        <v>2001</v>
      </c>
      <c r="C161" s="296">
        <v>524158.59999999992</v>
      </c>
      <c r="D161" s="296">
        <v>338289</v>
      </c>
      <c r="E161" s="296">
        <v>12774</v>
      </c>
      <c r="F161" s="296">
        <v>1076537.2</v>
      </c>
      <c r="G161" s="296">
        <v>325515</v>
      </c>
      <c r="H161" s="298">
        <v>31.423809599891207</v>
      </c>
      <c r="I161" s="298">
        <v>2.4370486337532196</v>
      </c>
      <c r="J161" s="298"/>
      <c r="K161" s="296">
        <v>205.38386663883793</v>
      </c>
      <c r="L161" s="297">
        <v>0.92722673708137859</v>
      </c>
      <c r="M161" s="296">
        <v>7.2773262918621402</v>
      </c>
    </row>
    <row r="162" spans="2:13" x14ac:dyDescent="0.2">
      <c r="B162" s="244">
        <v>2002</v>
      </c>
      <c r="C162" s="296">
        <v>579636.34377620032</v>
      </c>
      <c r="D162" s="296">
        <v>415714.46610999998</v>
      </c>
      <c r="E162" s="296">
        <v>14501.409886199994</v>
      </c>
      <c r="F162" s="296">
        <v>1220372.8</v>
      </c>
      <c r="G162" s="296">
        <v>401213.0562238</v>
      </c>
      <c r="H162" s="298">
        <v>34.064547006455733</v>
      </c>
      <c r="I162" s="298">
        <v>2.5018117034771441</v>
      </c>
      <c r="J162" s="298"/>
      <c r="K162" s="296">
        <v>210.54111135432709</v>
      </c>
      <c r="L162" s="297">
        <v>0.93258542654837739</v>
      </c>
      <c r="M162" s="296">
        <v>6.7414573451622601</v>
      </c>
    </row>
    <row r="163" spans="2:13" x14ac:dyDescent="0.2">
      <c r="B163" s="244">
        <v>2003</v>
      </c>
      <c r="C163" s="296">
        <v>535027.29157340014</v>
      </c>
      <c r="D163" s="296">
        <v>507960.19520000002</v>
      </c>
      <c r="E163" s="296">
        <v>17132.486773399993</v>
      </c>
      <c r="F163" s="296">
        <v>1085985</v>
      </c>
      <c r="G163" s="296">
        <v>490827.70842660003</v>
      </c>
      <c r="H163" s="298">
        <v>46.774144688922959</v>
      </c>
      <c r="I163" s="298">
        <v>3.2021706262903029</v>
      </c>
      <c r="J163" s="298"/>
      <c r="K163" s="296">
        <v>202.97749612105801</v>
      </c>
      <c r="L163" s="297">
        <v>0.93474490366533847</v>
      </c>
      <c r="M163" s="296">
        <v>6.5255096334661538</v>
      </c>
    </row>
    <row r="164" spans="2:13" x14ac:dyDescent="0.2">
      <c r="B164" s="244">
        <v>2004</v>
      </c>
      <c r="C164" s="296">
        <v>566435.39616870007</v>
      </c>
      <c r="D164" s="296">
        <v>580740.38270800002</v>
      </c>
      <c r="E164" s="296">
        <v>18750.278876699991</v>
      </c>
      <c r="F164" s="296">
        <v>1471227.2</v>
      </c>
      <c r="G164" s="296">
        <v>561990.10383130005</v>
      </c>
      <c r="H164" s="298">
        <v>39.473195078775056</v>
      </c>
      <c r="I164" s="298">
        <v>3.3102237260461811</v>
      </c>
      <c r="J164" s="298"/>
      <c r="K164" s="296">
        <v>259.73433333283924</v>
      </c>
      <c r="L164" s="297">
        <v>0.93744596845884043</v>
      </c>
      <c r="M164" s="296">
        <v>6.2554031541159567</v>
      </c>
    </row>
    <row r="165" spans="2:13" x14ac:dyDescent="0.2">
      <c r="B165" s="244">
        <v>2005</v>
      </c>
      <c r="C165" s="296">
        <v>572931.77485420019</v>
      </c>
      <c r="D165" s="296">
        <v>660885.58330599987</v>
      </c>
      <c r="E165" s="296">
        <v>22148.858160200001</v>
      </c>
      <c r="F165" s="296">
        <v>1433826.2</v>
      </c>
      <c r="G165" s="296">
        <v>638736.72514579992</v>
      </c>
      <c r="H165" s="298">
        <v>46.092447139409224</v>
      </c>
      <c r="I165" s="298">
        <v>3.8658805694336724</v>
      </c>
      <c r="J165" s="298"/>
      <c r="K165" s="296">
        <v>250.26124626529577</v>
      </c>
      <c r="L165" s="297">
        <v>0.93514570623216231</v>
      </c>
      <c r="M165" s="296">
        <v>6.4854293767837685</v>
      </c>
    </row>
    <row r="166" spans="2:13" x14ac:dyDescent="0.2">
      <c r="B166" s="244">
        <v>2006</v>
      </c>
      <c r="C166" s="296">
        <v>658074.88829810033</v>
      </c>
      <c r="D166" s="296">
        <v>735869.46928099985</v>
      </c>
      <c r="E166" s="296">
        <v>27176.1575791</v>
      </c>
      <c r="F166" s="296">
        <v>1429788.6</v>
      </c>
      <c r="G166" s="296">
        <v>708693.31170189986</v>
      </c>
      <c r="H166" s="298">
        <v>51.467011926168652</v>
      </c>
      <c r="I166" s="298">
        <v>4.1296451304170585</v>
      </c>
      <c r="J166" s="298"/>
      <c r="K166" s="296">
        <v>217.26837255524057</v>
      </c>
      <c r="L166" s="297">
        <v>0.92876924623517276</v>
      </c>
      <c r="M166" s="296">
        <v>7.1230753764827242</v>
      </c>
    </row>
    <row r="167" spans="2:13" x14ac:dyDescent="0.2">
      <c r="B167" s="244">
        <v>2007</v>
      </c>
      <c r="C167" s="296">
        <v>514204.99537130003</v>
      </c>
      <c r="D167" s="296">
        <v>798444.26087099989</v>
      </c>
      <c r="E167" s="296">
        <v>34352.256242299991</v>
      </c>
      <c r="F167" s="296">
        <v>961972</v>
      </c>
      <c r="G167" s="296">
        <v>764092.00462869985</v>
      </c>
      <c r="H167" s="298">
        <v>83.000779739015258</v>
      </c>
      <c r="I167" s="298">
        <v>6.6806539320946738</v>
      </c>
      <c r="J167" s="298"/>
      <c r="K167" s="296">
        <v>187.07947387896803</v>
      </c>
      <c r="L167" s="297">
        <v>0.91750144114105003</v>
      </c>
      <c r="M167" s="296">
        <v>8.2498558858949966</v>
      </c>
    </row>
    <row r="168" spans="2:13" x14ac:dyDescent="0.2">
      <c r="B168" s="244">
        <v>2008</v>
      </c>
      <c r="C168" s="296">
        <v>486446.17983029998</v>
      </c>
      <c r="D168" s="296">
        <v>708914.52056580002</v>
      </c>
      <c r="E168" s="296">
        <v>53092.700396100023</v>
      </c>
      <c r="F168" s="296">
        <v>1244778</v>
      </c>
      <c r="G168" s="296">
        <v>655821.82016969996</v>
      </c>
      <c r="H168" s="298">
        <v>56.951080479073383</v>
      </c>
      <c r="I168" s="298">
        <v>10.91440381228233</v>
      </c>
      <c r="J168" s="298"/>
      <c r="K168" s="296">
        <v>255.89223466288692</v>
      </c>
      <c r="L168" s="297">
        <v>0.86065040084769839</v>
      </c>
      <c r="M168" s="296">
        <v>13.934959915230161</v>
      </c>
    </row>
    <row r="169" spans="2:13" x14ac:dyDescent="0.2">
      <c r="B169" s="244">
        <v>2009</v>
      </c>
      <c r="C169" s="296">
        <v>482279.37204059999</v>
      </c>
      <c r="D169" s="296">
        <v>750508.59348479996</v>
      </c>
      <c r="E169" s="296">
        <v>62252.96552540001</v>
      </c>
      <c r="F169" s="296">
        <v>1179191</v>
      </c>
      <c r="G169" s="296">
        <v>688255.62795939995</v>
      </c>
      <c r="H169" s="298">
        <v>63.646058482875119</v>
      </c>
      <c r="I169" s="298">
        <v>12.908071365772479</v>
      </c>
      <c r="J169" s="298"/>
      <c r="K169" s="296">
        <v>244.50371887370119</v>
      </c>
      <c r="L169" s="297">
        <v>0.84681124535167951</v>
      </c>
      <c r="M169" s="296">
        <v>15.318875464832049</v>
      </c>
    </row>
    <row r="170" spans="2:13" x14ac:dyDescent="0.2">
      <c r="B170" s="244">
        <v>2010</v>
      </c>
      <c r="C170" s="296">
        <v>586444.18143890018</v>
      </c>
      <c r="D170" s="296">
        <v>776954.17330599995</v>
      </c>
      <c r="E170" s="296">
        <v>64415.354744900003</v>
      </c>
      <c r="F170" s="296">
        <v>1151656</v>
      </c>
      <c r="G170" s="296">
        <v>712538.81856109994</v>
      </c>
      <c r="H170" s="298">
        <v>67.464084180171852</v>
      </c>
      <c r="I170" s="298">
        <v>10.984055564649035</v>
      </c>
      <c r="J170" s="298"/>
      <c r="K170" s="296">
        <v>196.3794742023521</v>
      </c>
      <c r="L170" s="297">
        <v>0.84687975355103873</v>
      </c>
      <c r="M170" s="296">
        <v>15.312024644896127</v>
      </c>
    </row>
    <row r="171" spans="2:13" x14ac:dyDescent="0.2">
      <c r="B171" s="244">
        <v>2011</v>
      </c>
      <c r="C171" s="296">
        <v>517870.43856790004</v>
      </c>
      <c r="D171" s="296">
        <v>727405.48950399994</v>
      </c>
      <c r="E171" s="296">
        <v>67090.928071899994</v>
      </c>
      <c r="F171" s="296">
        <v>1125986</v>
      </c>
      <c r="G171" s="296">
        <v>660314.5614320999</v>
      </c>
      <c r="H171" s="298">
        <v>64.60164597996777</v>
      </c>
      <c r="I171" s="298">
        <v>12.955156941846457</v>
      </c>
      <c r="J171" s="298"/>
      <c r="K171" s="296">
        <v>217.42619700667998</v>
      </c>
      <c r="L171" s="297">
        <v>0.8311108103505308</v>
      </c>
      <c r="M171" s="296">
        <v>16.888918964946921</v>
      </c>
    </row>
    <row r="172" spans="2:13" x14ac:dyDescent="0.2">
      <c r="B172" s="245">
        <v>2012</v>
      </c>
      <c r="C172" s="367">
        <v>563936.57155110023</v>
      </c>
      <c r="D172" s="296">
        <v>712516.84603799996</v>
      </c>
      <c r="E172" s="296">
        <v>82666.417589100078</v>
      </c>
      <c r="F172" s="296">
        <v>1236145</v>
      </c>
      <c r="G172" s="296">
        <v>629850.42844889988</v>
      </c>
      <c r="H172" s="298">
        <v>57.640232014690831</v>
      </c>
      <c r="I172" s="298">
        <v>14.658814795736189</v>
      </c>
      <c r="J172" s="298"/>
      <c r="K172" s="296">
        <v>219.19929693511438</v>
      </c>
      <c r="L172" s="297">
        <v>0.79208209888112946</v>
      </c>
      <c r="M172" s="296">
        <v>20.791790111887053</v>
      </c>
    </row>
    <row r="173" spans="2:13" x14ac:dyDescent="0.2">
      <c r="B173" s="246">
        <v>2013</v>
      </c>
      <c r="C173" s="364">
        <v>555715.99999999988</v>
      </c>
      <c r="D173" s="364">
        <v>678336</v>
      </c>
      <c r="E173" s="364">
        <v>84332</v>
      </c>
      <c r="F173" s="364">
        <v>1245602</v>
      </c>
      <c r="G173" s="364">
        <v>594004</v>
      </c>
      <c r="H173" s="365">
        <v>54.458486739745112</v>
      </c>
      <c r="I173" s="365">
        <v>15.175377351021027</v>
      </c>
      <c r="J173" s="365"/>
      <c r="K173" s="364">
        <v>224.14362732042989</v>
      </c>
      <c r="L173" s="299">
        <v>0.77885003697545985</v>
      </c>
      <c r="M173" s="364">
        <v>22.114996302454017</v>
      </c>
    </row>
    <row r="174" spans="2:13" ht="9" customHeight="1" x14ac:dyDescent="0.2"/>
    <row r="175" spans="2:13" x14ac:dyDescent="0.2">
      <c r="B175" s="493"/>
      <c r="C175" s="476"/>
      <c r="D175" s="293"/>
      <c r="E175" s="293"/>
      <c r="F175" s="293"/>
      <c r="G175" s="293"/>
      <c r="H175" s="293"/>
      <c r="I175" s="293"/>
      <c r="J175" s="293"/>
      <c r="K175" s="293"/>
      <c r="L175" s="293"/>
      <c r="M175" s="293"/>
    </row>
    <row r="176" spans="2:13" x14ac:dyDescent="0.2">
      <c r="B176" s="493"/>
      <c r="C176" s="495"/>
      <c r="D176" s="495"/>
      <c r="E176" s="495"/>
      <c r="F176" s="495"/>
      <c r="G176" s="495"/>
      <c r="H176" s="495"/>
      <c r="I176" s="495"/>
      <c r="J176" s="495"/>
      <c r="K176" s="495"/>
      <c r="L176" s="495"/>
      <c r="M176" s="495"/>
    </row>
    <row r="177" spans="2:13" x14ac:dyDescent="0.2">
      <c r="B177" s="493"/>
      <c r="C177" s="496"/>
      <c r="D177" s="496"/>
      <c r="E177" s="496"/>
      <c r="F177" s="496"/>
      <c r="G177" s="496"/>
      <c r="H177" s="496"/>
      <c r="I177" s="496"/>
      <c r="J177" s="496"/>
      <c r="K177" s="496"/>
      <c r="L177" s="496"/>
      <c r="M177" s="496"/>
    </row>
    <row r="178" spans="2:13" x14ac:dyDescent="0.2">
      <c r="B178" s="493"/>
      <c r="C178" s="494"/>
      <c r="D178" s="494"/>
      <c r="E178" s="494"/>
      <c r="F178" s="494"/>
      <c r="G178" s="494"/>
      <c r="H178" s="494"/>
      <c r="I178" s="494"/>
      <c r="J178" s="494"/>
      <c r="K178" s="494"/>
      <c r="L178" s="494"/>
      <c r="M178" s="494"/>
    </row>
  </sheetData>
  <mergeCells count="1">
    <mergeCell ref="B1:M1"/>
  </mergeCells>
  <pageMargins left="0.7" right="0.7" top="0.75" bottom="0.75" header="0.3" footer="0.3"/>
  <pageSetup paperSize="9" scale="9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82"/>
  <sheetViews>
    <sheetView view="pageBreakPreview" zoomScale="60" zoomScaleNormal="100" workbookViewId="0">
      <selection activeCell="M163" sqref="M163"/>
    </sheetView>
  </sheetViews>
  <sheetFormatPr defaultRowHeight="12.75" x14ac:dyDescent="0.2"/>
  <cols>
    <col min="1" max="1" width="5.42578125" style="60" customWidth="1"/>
    <col min="2" max="2" width="8.5703125" style="60" customWidth="1"/>
    <col min="3" max="3" width="11.140625" style="60" customWidth="1"/>
    <col min="4" max="4" width="8.85546875" style="60" customWidth="1"/>
    <col min="5" max="5" width="9.5703125" style="60" customWidth="1"/>
    <col min="6" max="6" width="7.140625" style="60" customWidth="1"/>
    <col min="7" max="7" width="10.5703125" style="60" customWidth="1"/>
    <col min="8" max="8" width="15.5703125" style="60" customWidth="1"/>
    <col min="9" max="9" width="14.140625" style="60" customWidth="1"/>
    <col min="10" max="10" width="11.28515625" style="60" customWidth="1"/>
    <col min="11" max="11" width="12.7109375" style="60" customWidth="1"/>
    <col min="12" max="12" width="13.140625" style="60" customWidth="1"/>
    <col min="13" max="13" width="14.28515625" style="60" customWidth="1"/>
    <col min="14" max="228" width="9.140625" style="60"/>
    <col min="229" max="229" width="6.7109375" style="60" customWidth="1"/>
    <col min="230" max="230" width="9.7109375" style="60" customWidth="1"/>
    <col min="231" max="232" width="9.5703125" style="60" customWidth="1"/>
    <col min="233" max="233" width="8.85546875" style="60" customWidth="1"/>
    <col min="234" max="234" width="8" style="60" customWidth="1"/>
    <col min="235" max="235" width="6.5703125" style="60" customWidth="1"/>
    <col min="236" max="236" width="9.28515625" style="60" bestFit="1" customWidth="1"/>
    <col min="237" max="237" width="11.5703125" style="60" bestFit="1" customWidth="1"/>
    <col min="238" max="253" width="9.140625" style="60"/>
    <col min="254" max="16384" width="9.140625" style="390"/>
  </cols>
  <sheetData>
    <row r="1" spans="1:253" x14ac:dyDescent="0.2">
      <c r="A1" s="725" t="s">
        <v>1023</v>
      </c>
      <c r="B1" s="725"/>
      <c r="C1" s="725"/>
      <c r="D1" s="725"/>
      <c r="E1" s="725"/>
      <c r="F1" s="725"/>
      <c r="G1" s="725"/>
      <c r="H1" s="725"/>
      <c r="I1" s="725"/>
      <c r="J1" s="725"/>
      <c r="K1" s="725"/>
      <c r="L1" s="725"/>
      <c r="M1" s="219"/>
    </row>
    <row r="2" spans="1:253" s="391" customFormat="1" ht="12.75" customHeight="1" x14ac:dyDescent="0.2">
      <c r="A2" s="378"/>
      <c r="B2" s="724" t="s">
        <v>587</v>
      </c>
      <c r="C2" s="724"/>
      <c r="D2" s="378"/>
      <c r="E2" s="378"/>
      <c r="F2" s="379"/>
      <c r="G2" s="379"/>
      <c r="H2" s="343"/>
      <c r="I2" s="379"/>
      <c r="J2" s="344"/>
      <c r="K2" s="379"/>
      <c r="L2" s="379"/>
      <c r="M2" s="219"/>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s="391" customFormat="1" ht="41.25" customHeight="1" x14ac:dyDescent="0.2">
      <c r="A3" s="345" t="s">
        <v>6</v>
      </c>
      <c r="B3" s="345" t="s">
        <v>613</v>
      </c>
      <c r="C3" s="345" t="s">
        <v>581</v>
      </c>
      <c r="D3" s="345" t="s">
        <v>580</v>
      </c>
      <c r="E3" s="345" t="s">
        <v>577</v>
      </c>
      <c r="F3" s="345" t="s">
        <v>586</v>
      </c>
      <c r="G3" s="345" t="s">
        <v>37</v>
      </c>
      <c r="H3" s="346" t="s">
        <v>582</v>
      </c>
      <c r="I3" s="345" t="s">
        <v>579</v>
      </c>
      <c r="J3" s="347" t="s">
        <v>38</v>
      </c>
      <c r="K3" s="346" t="s">
        <v>513</v>
      </c>
      <c r="L3" s="345" t="s">
        <v>610</v>
      </c>
      <c r="M3" s="219"/>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s="391" customFormat="1" x14ac:dyDescent="0.2">
      <c r="A4" s="371" t="s">
        <v>456</v>
      </c>
      <c r="B4" s="62">
        <v>2181.5181818181818</v>
      </c>
      <c r="C4" s="348">
        <v>6.4928068746634766</v>
      </c>
      <c r="D4" s="62">
        <v>491.7</v>
      </c>
      <c r="E4" s="62">
        <v>17.922727272727272</v>
      </c>
      <c r="F4" s="62">
        <v>1707.7409090909091</v>
      </c>
      <c r="G4" s="62">
        <v>-1689.8181818181818</v>
      </c>
      <c r="H4" s="348">
        <v>3.6450533399892766</v>
      </c>
      <c r="I4" s="348">
        <v>78.28222213887743</v>
      </c>
      <c r="J4" s="62">
        <v>22.53934916050957</v>
      </c>
      <c r="K4" s="288">
        <v>-0.97922801767962775</v>
      </c>
      <c r="L4" s="62">
        <v>2.0771982320372251</v>
      </c>
      <c r="M4" s="219"/>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s="391" customFormat="1" x14ac:dyDescent="0.2">
      <c r="A5" s="371" t="s">
        <v>457</v>
      </c>
      <c r="B5" s="62"/>
      <c r="C5" s="348"/>
      <c r="D5" s="62">
        <v>263.63636363636363</v>
      </c>
      <c r="E5" s="62"/>
      <c r="F5" s="62"/>
      <c r="G5" s="62"/>
      <c r="H5" s="60"/>
      <c r="I5" s="348"/>
      <c r="J5" s="62"/>
      <c r="K5" s="288"/>
      <c r="L5" s="62"/>
      <c r="M5" s="219"/>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391" customFormat="1" x14ac:dyDescent="0.2">
      <c r="A6" s="371" t="s">
        <v>458</v>
      </c>
      <c r="B6" s="62"/>
      <c r="C6" s="348"/>
      <c r="D6" s="62">
        <v>436.85909090909087</v>
      </c>
      <c r="E6" s="62"/>
      <c r="F6" s="62"/>
      <c r="G6" s="62"/>
      <c r="H6" s="60"/>
      <c r="I6" s="348"/>
      <c r="J6" s="62"/>
      <c r="K6" s="288"/>
      <c r="L6" s="62"/>
      <c r="M6" s="219"/>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253" s="391" customFormat="1" x14ac:dyDescent="0.2">
      <c r="A7" s="371" t="s">
        <v>459</v>
      </c>
      <c r="B7" s="62">
        <v>2100.8545454545456</v>
      </c>
      <c r="C7" s="348">
        <v>5.9522049486747433</v>
      </c>
      <c r="D7" s="62">
        <v>453.59545454545452</v>
      </c>
      <c r="E7" s="62">
        <v>41.059090909090912</v>
      </c>
      <c r="F7" s="62">
        <v>1688.318181818182</v>
      </c>
      <c r="G7" s="62">
        <v>-1647.2590909090911</v>
      </c>
      <c r="H7" s="348">
        <v>9.0519185096852439</v>
      </c>
      <c r="I7" s="348">
        <v>80.363401905718021</v>
      </c>
      <c r="J7" s="62">
        <v>21.59099760270712</v>
      </c>
      <c r="K7" s="288">
        <v>-0.95251575054604531</v>
      </c>
      <c r="L7" s="62">
        <v>4.7484249453954686</v>
      </c>
      <c r="M7" s="219"/>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row>
    <row r="8" spans="1:253" s="391" customFormat="1" x14ac:dyDescent="0.2">
      <c r="A8" s="371" t="s">
        <v>460</v>
      </c>
      <c r="B8" s="62">
        <v>2986.7500000000005</v>
      </c>
      <c r="C8" s="348">
        <v>8.2568262051082169</v>
      </c>
      <c r="D8" s="62">
        <v>387.85454545454547</v>
      </c>
      <c r="E8" s="62">
        <v>45.736363636363642</v>
      </c>
      <c r="F8" s="62">
        <v>2644.6318181818183</v>
      </c>
      <c r="G8" s="62">
        <v>-2598.8954545454549</v>
      </c>
      <c r="H8" s="348">
        <v>11.792143258953686</v>
      </c>
      <c r="I8" s="348">
        <v>88.545469764185754</v>
      </c>
      <c r="J8" s="62">
        <v>12.985838970605018</v>
      </c>
      <c r="K8" s="288">
        <v>-0.96599992228167497</v>
      </c>
      <c r="L8" s="62">
        <v>3.4000077718325028</v>
      </c>
      <c r="M8" s="219"/>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391" customFormat="1" x14ac:dyDescent="0.2">
      <c r="A9" s="371" t="s">
        <v>461</v>
      </c>
      <c r="B9" s="62">
        <v>2077.7318181818182</v>
      </c>
      <c r="C9" s="348">
        <v>5.5914331260678862</v>
      </c>
      <c r="D9" s="62">
        <v>658.58181818181822</v>
      </c>
      <c r="E9" s="62">
        <v>39.63636363636364</v>
      </c>
      <c r="F9" s="62">
        <v>1458.7863636363636</v>
      </c>
      <c r="G9" s="62">
        <v>-1419.1499999999999</v>
      </c>
      <c r="H9" s="348">
        <v>6.0184418309314784</v>
      </c>
      <c r="I9" s="348">
        <v>70.210522400957331</v>
      </c>
      <c r="J9" s="62">
        <v>31.69715227050477</v>
      </c>
      <c r="K9" s="288">
        <v>-0.94709588567372349</v>
      </c>
      <c r="L9" s="62">
        <v>5.2904114326276508</v>
      </c>
      <c r="M9" s="219"/>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253" s="391" customFormat="1" x14ac:dyDescent="0.2">
      <c r="A10" s="371" t="s">
        <v>462</v>
      </c>
      <c r="B10" s="62">
        <v>2077.3909090909092</v>
      </c>
      <c r="C10" s="348">
        <v>5.4147087348618923</v>
      </c>
      <c r="D10" s="62">
        <v>622.61818181818171</v>
      </c>
      <c r="E10" s="62">
        <v>27.145454545454545</v>
      </c>
      <c r="F10" s="62">
        <v>1481.9181818181819</v>
      </c>
      <c r="G10" s="62">
        <v>-1454.7727272727273</v>
      </c>
      <c r="H10" s="348">
        <v>4.3598878635673408</v>
      </c>
      <c r="I10" s="348">
        <v>71.335547649367868</v>
      </c>
      <c r="J10" s="62">
        <v>29.971161378127277</v>
      </c>
      <c r="K10" s="288">
        <v>-0.96402344620685909</v>
      </c>
      <c r="L10" s="62">
        <v>3.5976553793140909</v>
      </c>
      <c r="M10" s="219"/>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row>
    <row r="11" spans="1:253" s="391" customFormat="1" x14ac:dyDescent="0.2">
      <c r="A11" s="371" t="s">
        <v>463</v>
      </c>
      <c r="B11" s="62">
        <v>2162.15</v>
      </c>
      <c r="C11" s="348">
        <v>5.4139290078323752</v>
      </c>
      <c r="D11" s="62">
        <v>732.76363636363635</v>
      </c>
      <c r="E11" s="62">
        <v>38.059090909090912</v>
      </c>
      <c r="F11" s="62">
        <v>1467.4454545454546</v>
      </c>
      <c r="G11" s="62">
        <v>-1429.3863636363637</v>
      </c>
      <c r="H11" s="348">
        <v>5.1939109721601904</v>
      </c>
      <c r="I11" s="348">
        <v>67.869734039981239</v>
      </c>
      <c r="J11" s="62">
        <v>33.890508815930268</v>
      </c>
      <c r="K11" s="288">
        <v>-0.94944008502133093</v>
      </c>
      <c r="L11" s="62">
        <v>5.0559914978669074</v>
      </c>
      <c r="M11" s="219"/>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row>
    <row r="12" spans="1:253" s="391" customFormat="1" x14ac:dyDescent="0.2">
      <c r="A12" s="371" t="s">
        <v>464</v>
      </c>
      <c r="B12" s="62">
        <v>2592.5500000000002</v>
      </c>
      <c r="C12" s="348">
        <v>6.1972763585339097</v>
      </c>
      <c r="D12" s="62">
        <v>764.1954545454546</v>
      </c>
      <c r="E12" s="62">
        <v>27.518181818181819</v>
      </c>
      <c r="F12" s="62">
        <v>1855.8727272727274</v>
      </c>
      <c r="G12" s="62">
        <v>-1828.3545454545456</v>
      </c>
      <c r="H12" s="348">
        <v>3.6009350297103908</v>
      </c>
      <c r="I12" s="348">
        <v>71.584838374292772</v>
      </c>
      <c r="J12" s="62">
        <v>29.476594647951032</v>
      </c>
      <c r="K12" s="288">
        <v>-0.97077804540166912</v>
      </c>
      <c r="L12" s="62">
        <v>2.9221954598330879</v>
      </c>
      <c r="M12" s="219"/>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row>
    <row r="13" spans="1:253" s="391" customFormat="1" x14ac:dyDescent="0.2">
      <c r="A13" s="371" t="s">
        <v>465</v>
      </c>
      <c r="B13" s="62"/>
      <c r="C13" s="348"/>
      <c r="D13" s="62">
        <v>1100.8318181818181</v>
      </c>
      <c r="E13" s="62"/>
      <c r="F13" s="62"/>
      <c r="G13" s="62"/>
      <c r="H13" s="348"/>
      <c r="I13" s="348"/>
      <c r="J13" s="62"/>
      <c r="K13" s="288"/>
      <c r="L13" s="62"/>
      <c r="M13" s="219"/>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row>
    <row r="14" spans="1:253" s="391" customFormat="1" x14ac:dyDescent="0.2">
      <c r="A14" s="371" t="s">
        <v>466</v>
      </c>
      <c r="B14" s="62">
        <v>2249.068181818182</v>
      </c>
      <c r="C14" s="348">
        <v>4.9616103054930845</v>
      </c>
      <c r="D14" s="62">
        <v>1296.7409090909091</v>
      </c>
      <c r="E14" s="62">
        <v>12.481818181818182</v>
      </c>
      <c r="F14" s="62">
        <v>964.80909090909097</v>
      </c>
      <c r="G14" s="62">
        <v>-952.32727272727277</v>
      </c>
      <c r="H14" s="348">
        <v>0.96255297371382109</v>
      </c>
      <c r="I14" s="348">
        <v>42.898169949170864</v>
      </c>
      <c r="J14" s="62">
        <v>57.656807364666172</v>
      </c>
      <c r="K14" s="288">
        <v>-0.97445628918531746</v>
      </c>
      <c r="L14" s="62">
        <v>2.5543710814682541</v>
      </c>
      <c r="M14" s="219"/>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row>
    <row r="15" spans="1:253" s="391" customFormat="1" x14ac:dyDescent="0.2">
      <c r="A15" s="371" t="s">
        <v>467</v>
      </c>
      <c r="B15" s="62"/>
      <c r="C15" s="348"/>
      <c r="D15" s="62">
        <v>1875.3954545454546</v>
      </c>
      <c r="E15" s="62"/>
      <c r="F15" s="62"/>
      <c r="G15" s="62"/>
      <c r="H15" s="348"/>
      <c r="I15" s="348"/>
      <c r="J15" s="62"/>
      <c r="K15" s="288"/>
      <c r="L15" s="62"/>
      <c r="M15" s="219"/>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row>
    <row r="16" spans="1:253" s="391" customFormat="1" x14ac:dyDescent="0.2">
      <c r="A16" s="371" t="s">
        <v>468</v>
      </c>
      <c r="B16" s="62"/>
      <c r="C16" s="348"/>
      <c r="D16" s="62">
        <v>2092.3681818181817</v>
      </c>
      <c r="E16" s="62"/>
      <c r="F16" s="62"/>
      <c r="G16" s="62"/>
      <c r="H16" s="348"/>
      <c r="I16" s="348"/>
      <c r="J16" s="62"/>
      <c r="K16" s="288"/>
      <c r="L16" s="62"/>
      <c r="M16" s="219"/>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row>
    <row r="17" spans="1:253" s="391" customFormat="1" x14ac:dyDescent="0.2">
      <c r="A17" s="371" t="s">
        <v>469</v>
      </c>
      <c r="B17" s="62"/>
      <c r="C17" s="348"/>
      <c r="D17" s="62">
        <v>1557.6090909090908</v>
      </c>
      <c r="E17" s="62"/>
      <c r="F17" s="62"/>
      <c r="G17" s="62"/>
      <c r="H17" s="348"/>
      <c r="I17" s="348"/>
      <c r="J17" s="62"/>
      <c r="K17" s="288"/>
      <c r="L17" s="62"/>
      <c r="M17" s="219"/>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row>
    <row r="18" spans="1:253" s="391" customFormat="1" x14ac:dyDescent="0.2">
      <c r="A18" s="371" t="s">
        <v>470</v>
      </c>
      <c r="B18" s="62"/>
      <c r="C18" s="348"/>
      <c r="D18" s="62">
        <v>1878.7318181818182</v>
      </c>
      <c r="E18" s="62"/>
      <c r="F18" s="62"/>
      <c r="G18" s="62"/>
      <c r="H18" s="348"/>
      <c r="I18" s="348"/>
      <c r="J18" s="62"/>
      <c r="K18" s="288"/>
      <c r="L18" s="62"/>
      <c r="M18" s="219"/>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row>
    <row r="19" spans="1:253" s="391" customFormat="1" x14ac:dyDescent="0.2">
      <c r="A19" s="371" t="s">
        <v>471</v>
      </c>
      <c r="B19" s="62">
        <v>3503.4272727272723</v>
      </c>
      <c r="C19" s="348">
        <v>6.4458704409763712</v>
      </c>
      <c r="D19" s="62">
        <v>2052.0454545454545</v>
      </c>
      <c r="E19" s="62">
        <v>29.113636363636363</v>
      </c>
      <c r="F19" s="62">
        <v>1480.4954545454545</v>
      </c>
      <c r="G19" s="62">
        <v>-1451.3818181818183</v>
      </c>
      <c r="H19" s="348">
        <v>1.4187617676376121</v>
      </c>
      <c r="I19" s="348">
        <v>42.258489738619595</v>
      </c>
      <c r="J19" s="62">
        <v>58.572514706378428</v>
      </c>
      <c r="K19" s="288">
        <v>-0.96142890694159244</v>
      </c>
      <c r="L19" s="62">
        <v>3.8571093058407557</v>
      </c>
      <c r="M19" s="219"/>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row>
    <row r="20" spans="1:253" s="391" customFormat="1" x14ac:dyDescent="0.2">
      <c r="A20" s="371" t="s">
        <v>472</v>
      </c>
      <c r="B20" s="62">
        <v>3555.5181818181823</v>
      </c>
      <c r="C20" s="348">
        <v>6.3107342846004713</v>
      </c>
      <c r="D20" s="62">
        <v>2627.659090909091</v>
      </c>
      <c r="E20" s="62">
        <v>26.813636363636363</v>
      </c>
      <c r="F20" s="62">
        <v>954.67272727272734</v>
      </c>
      <c r="G20" s="62">
        <v>-927.85909090909104</v>
      </c>
      <c r="H20" s="348">
        <v>1.020438170857227</v>
      </c>
      <c r="I20" s="348">
        <v>26.85045268941747</v>
      </c>
      <c r="J20" s="62">
        <v>73.903688760364801</v>
      </c>
      <c r="K20" s="288">
        <v>-0.94536116372662993</v>
      </c>
      <c r="L20" s="62">
        <v>5.4638836273370073</v>
      </c>
      <c r="M20" s="219"/>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row>
    <row r="21" spans="1:253" s="391" customFormat="1" x14ac:dyDescent="0.2">
      <c r="A21" s="371" t="s">
        <v>473</v>
      </c>
      <c r="B21" s="62"/>
      <c r="C21" s="348"/>
      <c r="D21" s="62">
        <v>3110.2636363636361</v>
      </c>
      <c r="E21" s="62"/>
      <c r="F21" s="62"/>
      <c r="G21" s="62"/>
      <c r="H21" s="348"/>
      <c r="I21" s="348"/>
      <c r="J21" s="62"/>
      <c r="K21" s="288"/>
      <c r="L21" s="62"/>
      <c r="M21" s="219"/>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row>
    <row r="22" spans="1:253" s="391" customFormat="1" x14ac:dyDescent="0.2">
      <c r="A22" s="371" t="s">
        <v>474</v>
      </c>
      <c r="B22" s="62">
        <v>3811.3681818181817</v>
      </c>
      <c r="C22" s="348">
        <v>6.3172406747543324</v>
      </c>
      <c r="D22" s="62">
        <v>2871.5863636363638</v>
      </c>
      <c r="E22" s="62">
        <v>31.281818181818181</v>
      </c>
      <c r="F22" s="62">
        <v>971.06363636363631</v>
      </c>
      <c r="G22" s="62">
        <v>-939.78181818181815</v>
      </c>
      <c r="H22" s="348">
        <v>1.0893566907110261</v>
      </c>
      <c r="I22" s="348">
        <v>25.478085297453429</v>
      </c>
      <c r="J22" s="62">
        <v>75.342665065396474</v>
      </c>
      <c r="K22" s="288">
        <v>-0.93758276043461708</v>
      </c>
      <c r="L22" s="62">
        <v>6.2417239565382925</v>
      </c>
      <c r="M22" s="219"/>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row>
    <row r="23" spans="1:253" s="391" customFormat="1" x14ac:dyDescent="0.2">
      <c r="A23" s="371" t="s">
        <v>475</v>
      </c>
      <c r="B23" s="62"/>
      <c r="C23" s="348"/>
      <c r="D23" s="62">
        <v>3185.0409090909093</v>
      </c>
      <c r="E23" s="62"/>
      <c r="F23" s="62"/>
      <c r="G23" s="62"/>
      <c r="H23" s="348"/>
      <c r="I23" s="348"/>
      <c r="J23" s="62"/>
      <c r="K23" s="288"/>
      <c r="L23" s="62"/>
      <c r="M23" s="219"/>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row>
    <row r="24" spans="1:253" s="391" customFormat="1" x14ac:dyDescent="0.2">
      <c r="A24" s="371" t="s">
        <v>476</v>
      </c>
      <c r="B24" s="62"/>
      <c r="C24" s="348"/>
      <c r="D24" s="62">
        <v>3220.1409090909092</v>
      </c>
      <c r="E24" s="62"/>
      <c r="F24" s="62"/>
      <c r="G24" s="62"/>
      <c r="H24" s="348"/>
      <c r="I24" s="348"/>
      <c r="J24" s="62"/>
      <c r="K24" s="288"/>
      <c r="L24" s="62"/>
      <c r="M24" s="219"/>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row>
    <row r="25" spans="1:253" s="391" customFormat="1" x14ac:dyDescent="0.2">
      <c r="A25" s="371" t="s">
        <v>477</v>
      </c>
      <c r="B25" s="62">
        <v>3949.3681818181817</v>
      </c>
      <c r="C25" s="348">
        <v>5.7248420804333913</v>
      </c>
      <c r="D25" s="62">
        <v>3112.4227272727271</v>
      </c>
      <c r="E25" s="62">
        <v>79.631818181818176</v>
      </c>
      <c r="F25" s="62">
        <v>916.57727272727266</v>
      </c>
      <c r="G25" s="62">
        <v>-836.94545454545448</v>
      </c>
      <c r="H25" s="348">
        <v>2.5585155089648084</v>
      </c>
      <c r="I25" s="348">
        <v>23.208200160900304</v>
      </c>
      <c r="J25" s="62">
        <v>78.808117754163206</v>
      </c>
      <c r="K25" s="288">
        <v>-0.84013031218345913</v>
      </c>
      <c r="L25" s="62">
        <v>15.986968781654088</v>
      </c>
      <c r="M25" s="219"/>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row>
    <row r="26" spans="1:253" s="391" customFormat="1" x14ac:dyDescent="0.2">
      <c r="A26" s="371" t="s">
        <v>478</v>
      </c>
      <c r="B26" s="62">
        <v>4019.9500000000003</v>
      </c>
      <c r="C26" s="348">
        <v>5.5454929204418795</v>
      </c>
      <c r="D26" s="62">
        <v>3334.409090909091</v>
      </c>
      <c r="E26" s="62">
        <v>125.38181818181818</v>
      </c>
      <c r="F26" s="62">
        <v>810.92272727272734</v>
      </c>
      <c r="G26" s="62">
        <v>-685.54090909090917</v>
      </c>
      <c r="H26" s="348">
        <v>3.7602410131275814</v>
      </c>
      <c r="I26" s="348">
        <v>20.172458047307238</v>
      </c>
      <c r="J26" s="62">
        <v>82.946531447134689</v>
      </c>
      <c r="K26" s="288">
        <v>-0.73217727332307381</v>
      </c>
      <c r="L26" s="62">
        <v>26.78227266769262</v>
      </c>
      <c r="M26" s="219"/>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row>
    <row r="27" spans="1:253" s="391" customFormat="1" x14ac:dyDescent="0.2">
      <c r="A27" s="371" t="s">
        <v>479</v>
      </c>
      <c r="B27" s="62">
        <v>3628.8999999999996</v>
      </c>
      <c r="C27" s="348">
        <v>4.7806303386713456</v>
      </c>
      <c r="D27" s="62">
        <v>2736.3954545454544</v>
      </c>
      <c r="E27" s="62">
        <v>101.71363636363637</v>
      </c>
      <c r="F27" s="62">
        <v>994.21818181818173</v>
      </c>
      <c r="G27" s="62">
        <v>-892.50454545454534</v>
      </c>
      <c r="H27" s="348">
        <v>3.7170664128490203</v>
      </c>
      <c r="I27" s="348">
        <v>27.397232820363797</v>
      </c>
      <c r="J27" s="62">
        <v>75.405645086540133</v>
      </c>
      <c r="K27" s="288">
        <v>-0.81437962713340661</v>
      </c>
      <c r="L27" s="62">
        <v>18.56203728665934</v>
      </c>
      <c r="M27" s="219"/>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row>
    <row r="28" spans="1:253" ht="15" customHeight="1" x14ac:dyDescent="0.2">
      <c r="A28" s="371" t="s">
        <v>480</v>
      </c>
      <c r="B28" s="62"/>
      <c r="C28" s="348"/>
      <c r="D28" s="62">
        <v>2336.3636363636365</v>
      </c>
      <c r="E28" s="62"/>
      <c r="F28" s="62"/>
      <c r="G28" s="62"/>
      <c r="H28" s="348"/>
      <c r="I28" s="348"/>
      <c r="J28" s="62"/>
      <c r="K28" s="288"/>
      <c r="L28" s="62"/>
    </row>
    <row r="29" spans="1:253" x14ac:dyDescent="0.2">
      <c r="A29" s="371" t="s">
        <v>481</v>
      </c>
      <c r="B29" s="62">
        <v>3492.5863636363638</v>
      </c>
      <c r="C29" s="348">
        <v>4.1957978950486172</v>
      </c>
      <c r="D29" s="62">
        <v>2472.7272727272725</v>
      </c>
      <c r="E29" s="62">
        <v>196.76363636363635</v>
      </c>
      <c r="F29" s="62">
        <v>1216.6227272727274</v>
      </c>
      <c r="G29" s="62">
        <v>-1019.859090909091</v>
      </c>
      <c r="H29" s="348">
        <v>7.9573529411764712</v>
      </c>
      <c r="I29" s="348">
        <v>34.834435017550163</v>
      </c>
      <c r="J29" s="62">
        <v>70.799316474246083</v>
      </c>
      <c r="K29" s="288">
        <v>-0.72157133898277837</v>
      </c>
      <c r="L29" s="62">
        <v>27.842866101722162</v>
      </c>
      <c r="M29" s="370"/>
    </row>
    <row r="30" spans="1:253" x14ac:dyDescent="0.2">
      <c r="A30" s="220" t="s">
        <v>482</v>
      </c>
      <c r="B30" s="289">
        <v>3495.8363636363638</v>
      </c>
      <c r="C30" s="290">
        <v>3.9847627708578512</v>
      </c>
      <c r="D30" s="289">
        <v>2681.818181818182</v>
      </c>
      <c r="E30" s="289">
        <v>132.53181818181818</v>
      </c>
      <c r="F30" s="289">
        <v>946.55</v>
      </c>
      <c r="G30" s="289">
        <v>-814.0181818181818</v>
      </c>
      <c r="H30" s="290">
        <v>4.9418644067796604</v>
      </c>
      <c r="I30" s="290">
        <v>27.076496195474093</v>
      </c>
      <c r="J30" s="289">
        <v>76.714637152768745</v>
      </c>
      <c r="K30" s="377">
        <v>-0.75436187330980042</v>
      </c>
      <c r="L30" s="289">
        <v>24.563812669019956</v>
      </c>
      <c r="M30" s="62"/>
    </row>
    <row r="31" spans="1:253" x14ac:dyDescent="0.2">
      <c r="A31" s="220" t="s">
        <v>483</v>
      </c>
      <c r="B31" s="289">
        <v>2986.3772727272726</v>
      </c>
      <c r="C31" s="290">
        <v>3.2406552900619863</v>
      </c>
      <c r="D31" s="289">
        <v>2013.6363636363637</v>
      </c>
      <c r="E31" s="289">
        <v>129.54090909090908</v>
      </c>
      <c r="F31" s="289">
        <v>1102.2818181818182</v>
      </c>
      <c r="G31" s="289">
        <v>-972.7409090909091</v>
      </c>
      <c r="H31" s="290">
        <v>6.4331828442437917</v>
      </c>
      <c r="I31" s="290">
        <v>36.910333742768294</v>
      </c>
      <c r="J31" s="289">
        <v>67.427393786634156</v>
      </c>
      <c r="K31" s="377">
        <v>-0.7896760528558936</v>
      </c>
      <c r="L31" s="289">
        <v>21.032394714410639</v>
      </c>
      <c r="M31" s="62"/>
    </row>
    <row r="32" spans="1:253" x14ac:dyDescent="0.2">
      <c r="A32" s="220" t="s">
        <v>484</v>
      </c>
      <c r="B32" s="289">
        <v>3253.5681818181815</v>
      </c>
      <c r="C32" s="290">
        <v>3.3761459114242625</v>
      </c>
      <c r="D32" s="289">
        <v>2522.7272727272725</v>
      </c>
      <c r="E32" s="289">
        <v>110.07727272727271</v>
      </c>
      <c r="F32" s="289">
        <v>840.91818181818178</v>
      </c>
      <c r="G32" s="289">
        <v>-730.84090909090901</v>
      </c>
      <c r="H32" s="290">
        <v>4.3634234234234226</v>
      </c>
      <c r="I32" s="290">
        <v>25.84602918474123</v>
      </c>
      <c r="J32" s="289">
        <v>77.537249313690566</v>
      </c>
      <c r="K32" s="377">
        <v>-0.76850094876660335</v>
      </c>
      <c r="L32" s="289">
        <v>23.149905123339664</v>
      </c>
      <c r="M32" s="62"/>
    </row>
    <row r="33" spans="1:13" x14ac:dyDescent="0.2">
      <c r="A33" s="220" t="s">
        <v>485</v>
      </c>
      <c r="B33" s="289">
        <v>3546.2545454545457</v>
      </c>
      <c r="C33" s="290">
        <v>3.5495805023852807</v>
      </c>
      <c r="D33" s="289">
        <v>2736.3636363636365</v>
      </c>
      <c r="E33" s="289">
        <v>80.536363636363632</v>
      </c>
      <c r="F33" s="289">
        <v>890.42727272727268</v>
      </c>
      <c r="G33" s="289">
        <v>-809.89090909090908</v>
      </c>
      <c r="H33" s="290">
        <v>2.943189368770764</v>
      </c>
      <c r="I33" s="290">
        <v>25.108949775435285</v>
      </c>
      <c r="J33" s="289">
        <v>77.162076249461663</v>
      </c>
      <c r="K33" s="377">
        <v>-0.83411044323352623</v>
      </c>
      <c r="L33" s="289">
        <v>16.588955676647377</v>
      </c>
      <c r="M33" s="62"/>
    </row>
    <row r="34" spans="1:13" x14ac:dyDescent="0.2">
      <c r="A34" s="220" t="s">
        <v>486</v>
      </c>
      <c r="B34" s="289">
        <v>3765.045454545455</v>
      </c>
      <c r="C34" s="290">
        <v>3.6573404360443842</v>
      </c>
      <c r="D34" s="289">
        <v>3027.2727272727275</v>
      </c>
      <c r="E34" s="289">
        <v>186.46818181818182</v>
      </c>
      <c r="F34" s="289">
        <v>924.2409090909091</v>
      </c>
      <c r="G34" s="289">
        <v>-737.77272727272725</v>
      </c>
      <c r="H34" s="290">
        <v>6.1596096096096096</v>
      </c>
      <c r="I34" s="290">
        <v>24.547934951889992</v>
      </c>
      <c r="J34" s="289">
        <v>80.404679407468223</v>
      </c>
      <c r="K34" s="377">
        <v>-0.66423578713025255</v>
      </c>
      <c r="L34" s="289">
        <v>33.576421286974742</v>
      </c>
      <c r="M34" s="62"/>
    </row>
    <row r="35" spans="1:13" x14ac:dyDescent="0.2">
      <c r="A35" s="220" t="s">
        <v>487</v>
      </c>
      <c r="B35" s="289"/>
      <c r="C35" s="381"/>
      <c r="D35" s="289">
        <v>3663.6363636363635</v>
      </c>
      <c r="E35" s="289"/>
      <c r="F35" s="289">
        <v>912</v>
      </c>
      <c r="G35" s="289"/>
      <c r="H35" s="290"/>
      <c r="I35" s="290"/>
      <c r="J35" s="290"/>
      <c r="K35" s="377"/>
      <c r="L35" s="290"/>
      <c r="M35" s="62"/>
    </row>
    <row r="36" spans="1:13" x14ac:dyDescent="0.2">
      <c r="A36" s="220" t="s">
        <v>488</v>
      </c>
      <c r="B36" s="289"/>
      <c r="C36" s="381"/>
      <c r="D36" s="289">
        <v>3131.818181818182</v>
      </c>
      <c r="E36" s="289"/>
      <c r="F36" s="289"/>
      <c r="G36" s="289"/>
      <c r="H36" s="290"/>
      <c r="I36" s="290"/>
      <c r="J36" s="290"/>
      <c r="K36" s="377"/>
      <c r="L36" s="290"/>
      <c r="M36" s="62"/>
    </row>
    <row r="37" spans="1:13" x14ac:dyDescent="0.2">
      <c r="A37" s="371" t="s">
        <v>489</v>
      </c>
      <c r="B37" s="62"/>
      <c r="C37" s="380"/>
      <c r="D37" s="62">
        <v>3827.2727272727275</v>
      </c>
      <c r="E37" s="62"/>
      <c r="F37" s="62"/>
      <c r="G37" s="62"/>
      <c r="H37" s="348"/>
      <c r="I37" s="348"/>
      <c r="J37" s="348"/>
      <c r="K37" s="288"/>
      <c r="L37" s="348"/>
      <c r="M37" s="62"/>
    </row>
    <row r="38" spans="1:13" x14ac:dyDescent="0.2">
      <c r="A38" s="373" t="s">
        <v>490</v>
      </c>
      <c r="B38" s="62"/>
      <c r="C38" s="380"/>
      <c r="D38" s="375">
        <v>4150</v>
      </c>
      <c r="E38" s="375"/>
      <c r="F38" s="62"/>
      <c r="G38" s="62"/>
      <c r="H38" s="348"/>
      <c r="I38" s="348"/>
      <c r="J38" s="348"/>
      <c r="K38" s="288"/>
      <c r="L38" s="348"/>
      <c r="M38" s="62"/>
    </row>
    <row r="39" spans="1:13" x14ac:dyDescent="0.2">
      <c r="A39" s="371" t="s">
        <v>491</v>
      </c>
      <c r="B39" s="62"/>
      <c r="C39" s="380"/>
      <c r="D39" s="62">
        <v>4231.818181818182</v>
      </c>
      <c r="E39" s="62">
        <v>168.27727272727273</v>
      </c>
      <c r="F39" s="62"/>
      <c r="G39" s="62"/>
      <c r="H39" s="348">
        <v>3.9764769065520942</v>
      </c>
      <c r="I39" s="348"/>
      <c r="J39" s="348"/>
      <c r="K39" s="288"/>
      <c r="L39" s="348"/>
      <c r="M39" s="62"/>
    </row>
    <row r="40" spans="1:13" x14ac:dyDescent="0.2">
      <c r="A40" s="371" t="s">
        <v>492</v>
      </c>
      <c r="B40" s="62"/>
      <c r="C40" s="380"/>
      <c r="D40" s="62">
        <v>3404.5454545454545</v>
      </c>
      <c r="E40" s="62"/>
      <c r="F40" s="62"/>
      <c r="G40" s="62"/>
      <c r="H40" s="348"/>
      <c r="I40" s="348"/>
      <c r="J40" s="348"/>
      <c r="K40" s="288"/>
      <c r="L40" s="348"/>
      <c r="M40" s="62"/>
    </row>
    <row r="41" spans="1:13" x14ac:dyDescent="0.2">
      <c r="A41" s="371" t="s">
        <v>493</v>
      </c>
      <c r="B41" s="62"/>
      <c r="C41" s="380"/>
      <c r="D41" s="62">
        <v>3322.7272727272725</v>
      </c>
      <c r="E41" s="62"/>
      <c r="F41" s="62"/>
      <c r="G41" s="62"/>
      <c r="H41" s="348"/>
      <c r="I41" s="348"/>
      <c r="J41" s="348"/>
      <c r="K41" s="288"/>
      <c r="L41" s="348"/>
      <c r="M41" s="62"/>
    </row>
    <row r="42" spans="1:13" x14ac:dyDescent="0.2">
      <c r="A42" s="371" t="s">
        <v>494</v>
      </c>
      <c r="B42" s="62"/>
      <c r="C42" s="380"/>
      <c r="D42" s="62">
        <v>4027.2727272727275</v>
      </c>
      <c r="E42" s="62"/>
      <c r="F42" s="62"/>
      <c r="G42" s="62"/>
      <c r="H42" s="348"/>
      <c r="I42" s="348"/>
      <c r="J42" s="348"/>
      <c r="K42" s="288"/>
      <c r="L42" s="348"/>
      <c r="M42" s="62"/>
    </row>
    <row r="43" spans="1:13" x14ac:dyDescent="0.2">
      <c r="A43" s="371" t="s">
        <v>495</v>
      </c>
      <c r="B43" s="62"/>
      <c r="C43" s="380"/>
      <c r="D43" s="62">
        <v>3609.090909090909</v>
      </c>
      <c r="E43" s="62"/>
      <c r="F43" s="62"/>
      <c r="G43" s="62"/>
      <c r="H43" s="348"/>
      <c r="I43" s="348"/>
      <c r="J43" s="348"/>
      <c r="K43" s="288"/>
      <c r="L43" s="348"/>
      <c r="M43" s="62"/>
    </row>
    <row r="44" spans="1:13" x14ac:dyDescent="0.2">
      <c r="A44" s="371" t="s">
        <v>496</v>
      </c>
      <c r="B44" s="62">
        <v>4175.1181818181822</v>
      </c>
      <c r="C44" s="348">
        <v>3.1956095342182169</v>
      </c>
      <c r="D44" s="62">
        <v>3931.818181818182</v>
      </c>
      <c r="E44" s="62">
        <v>195.34090909090909</v>
      </c>
      <c r="F44" s="62">
        <v>438.64090909090913</v>
      </c>
      <c r="G44" s="62">
        <v>-243.30000000000004</v>
      </c>
      <c r="H44" s="348">
        <v>4.9682080924855487</v>
      </c>
      <c r="I44" s="348">
        <v>10.506071684416119</v>
      </c>
      <c r="J44" s="62">
        <v>94.172620045594783</v>
      </c>
      <c r="K44" s="288">
        <v>-0.38376494880839718</v>
      </c>
      <c r="L44" s="62">
        <v>61.623505119160285</v>
      </c>
      <c r="M44" s="62"/>
    </row>
    <row r="45" spans="1:13" x14ac:dyDescent="0.2">
      <c r="A45" s="371" t="s">
        <v>497</v>
      </c>
      <c r="B45" s="62">
        <v>4076.8318181818186</v>
      </c>
      <c r="C45" s="348">
        <v>3.0691408145429362</v>
      </c>
      <c r="D45" s="62">
        <v>3840.909090909091</v>
      </c>
      <c r="E45" s="62">
        <v>234.92727272727274</v>
      </c>
      <c r="F45" s="62">
        <v>470.85</v>
      </c>
      <c r="G45" s="62">
        <v>-235.92272727272729</v>
      </c>
      <c r="H45" s="348">
        <v>6.1164497041420125</v>
      </c>
      <c r="I45" s="348">
        <v>11.549409467913476</v>
      </c>
      <c r="J45" s="62">
        <v>94.213086587958784</v>
      </c>
      <c r="K45" s="288">
        <v>-0.33427362482369538</v>
      </c>
      <c r="L45" s="62">
        <v>66.572637517630469</v>
      </c>
      <c r="M45" s="62"/>
    </row>
    <row r="46" spans="1:13" x14ac:dyDescent="0.2">
      <c r="A46" s="371" t="s">
        <v>498</v>
      </c>
      <c r="B46" s="62">
        <v>3579.3045454545454</v>
      </c>
      <c r="C46" s="348">
        <v>2.6518081328936591</v>
      </c>
      <c r="D46" s="62">
        <v>3363.6363636363635</v>
      </c>
      <c r="E46" s="62">
        <v>210.31818181818181</v>
      </c>
      <c r="F46" s="62">
        <v>425.98636363636365</v>
      </c>
      <c r="G46" s="62">
        <v>-215.66818181818184</v>
      </c>
      <c r="H46" s="348">
        <v>6.2527027027027033</v>
      </c>
      <c r="I46" s="348">
        <v>11.901372409825678</v>
      </c>
      <c r="J46" s="62">
        <v>93.974578606560186</v>
      </c>
      <c r="K46" s="288">
        <v>-0.3389386157286034</v>
      </c>
      <c r="L46" s="62">
        <v>66.106138427139655</v>
      </c>
      <c r="M46" s="62"/>
    </row>
    <row r="47" spans="1:13" x14ac:dyDescent="0.2">
      <c r="A47" s="220" t="s">
        <v>499</v>
      </c>
      <c r="B47" s="289">
        <v>6608.65</v>
      </c>
      <c r="C47" s="290">
        <v>4.8472795045816515</v>
      </c>
      <c r="D47" s="289">
        <v>6314</v>
      </c>
      <c r="E47" s="289">
        <v>294.97727272727269</v>
      </c>
      <c r="F47" s="289">
        <v>589.62727272727273</v>
      </c>
      <c r="G47" s="289">
        <v>-294.65000000000003</v>
      </c>
      <c r="H47" s="290">
        <v>4.6717971607106854</v>
      </c>
      <c r="I47" s="290">
        <v>8.9220532593990107</v>
      </c>
      <c r="J47" s="289">
        <v>95.54144946396012</v>
      </c>
      <c r="K47" s="377">
        <v>-0.33308668999501584</v>
      </c>
      <c r="L47" s="62">
        <v>66.691331000498423</v>
      </c>
      <c r="M47" s="62"/>
    </row>
    <row r="48" spans="1:13" x14ac:dyDescent="0.2">
      <c r="A48" s="723"/>
      <c r="B48" s="723"/>
      <c r="C48" s="723"/>
      <c r="D48" s="723"/>
      <c r="E48" s="723"/>
      <c r="F48" s="723"/>
      <c r="G48" s="723"/>
      <c r="H48" s="723"/>
      <c r="I48" s="723"/>
      <c r="J48" s="723"/>
      <c r="K48" s="723"/>
      <c r="L48" s="723"/>
      <c r="M48" s="62"/>
    </row>
    <row r="49" spans="1:13" x14ac:dyDescent="0.2">
      <c r="A49" s="219"/>
      <c r="B49" s="219"/>
      <c r="C49" s="219"/>
      <c r="D49" s="219"/>
      <c r="E49" s="219"/>
      <c r="F49" s="219"/>
      <c r="G49" s="219"/>
      <c r="H49" s="219"/>
      <c r="I49" s="219"/>
      <c r="J49" s="219"/>
      <c r="K49" s="219"/>
      <c r="L49" s="219"/>
      <c r="M49" s="62"/>
    </row>
    <row r="50" spans="1:13" x14ac:dyDescent="0.2">
      <c r="A50" s="219"/>
      <c r="B50" s="219"/>
      <c r="C50" s="219"/>
      <c r="D50" s="219"/>
      <c r="E50" s="219"/>
      <c r="F50" s="219"/>
      <c r="G50" s="219"/>
      <c r="H50" s="219"/>
      <c r="I50" s="219"/>
      <c r="J50" s="219"/>
      <c r="K50" s="219"/>
      <c r="L50" s="219"/>
      <c r="M50" s="62"/>
    </row>
    <row r="51" spans="1:13" x14ac:dyDescent="0.2">
      <c r="A51" s="219"/>
      <c r="B51" s="219"/>
      <c r="C51" s="219"/>
      <c r="D51" s="219"/>
      <c r="E51" s="219"/>
      <c r="F51" s="219"/>
      <c r="G51" s="219"/>
      <c r="H51" s="219"/>
      <c r="I51" s="219"/>
      <c r="J51" s="219"/>
      <c r="K51" s="219"/>
      <c r="L51" s="219"/>
      <c r="M51" s="62"/>
    </row>
    <row r="52" spans="1:13" x14ac:dyDescent="0.2">
      <c r="A52" s="725" t="s">
        <v>1024</v>
      </c>
      <c r="B52" s="725"/>
      <c r="C52" s="725"/>
      <c r="D52" s="725"/>
      <c r="E52" s="725"/>
      <c r="F52" s="725"/>
      <c r="G52" s="725"/>
      <c r="H52" s="725"/>
      <c r="I52" s="725"/>
      <c r="J52" s="725"/>
      <c r="K52" s="725"/>
      <c r="L52" s="725"/>
      <c r="M52" s="62"/>
    </row>
    <row r="53" spans="1:13" ht="12.75" customHeight="1" x14ac:dyDescent="0.2">
      <c r="B53" s="724" t="s">
        <v>588</v>
      </c>
      <c r="C53" s="724"/>
      <c r="D53" s="378"/>
      <c r="E53" s="378"/>
      <c r="F53" s="378"/>
      <c r="G53" s="379"/>
      <c r="H53" s="343"/>
      <c r="I53" s="379"/>
      <c r="J53" s="344"/>
      <c r="K53" s="379"/>
      <c r="L53" s="379"/>
      <c r="M53" s="62"/>
    </row>
    <row r="54" spans="1:13" ht="49.5" customHeight="1" x14ac:dyDescent="0.2">
      <c r="A54" s="345" t="s">
        <v>6</v>
      </c>
      <c r="B54" s="345" t="s">
        <v>613</v>
      </c>
      <c r="C54" s="345" t="s">
        <v>581</v>
      </c>
      <c r="D54" s="345" t="s">
        <v>580</v>
      </c>
      <c r="E54" s="345" t="s">
        <v>577</v>
      </c>
      <c r="F54" s="345" t="s">
        <v>586</v>
      </c>
      <c r="G54" s="345" t="s">
        <v>37</v>
      </c>
      <c r="H54" s="346" t="s">
        <v>582</v>
      </c>
      <c r="I54" s="345" t="s">
        <v>579</v>
      </c>
      <c r="J54" s="347" t="s">
        <v>38</v>
      </c>
      <c r="K54" s="346" t="s">
        <v>513</v>
      </c>
      <c r="L54" s="345" t="s">
        <v>610</v>
      </c>
      <c r="M54" s="62"/>
    </row>
    <row r="55" spans="1:13" x14ac:dyDescent="0.2">
      <c r="A55" s="371" t="s">
        <v>568</v>
      </c>
      <c r="D55" s="349">
        <v>149.87252800000002</v>
      </c>
      <c r="E55" s="349">
        <v>4.877272727272727</v>
      </c>
      <c r="F55" s="372"/>
      <c r="G55" s="371"/>
      <c r="H55" s="348">
        <v>3.2542806826296586</v>
      </c>
      <c r="M55" s="62"/>
    </row>
    <row r="56" spans="1:13" x14ac:dyDescent="0.2">
      <c r="A56" s="371" t="s">
        <v>569</v>
      </c>
      <c r="D56" s="349">
        <v>135.952676</v>
      </c>
      <c r="E56" s="349">
        <v>0.37272727272727274</v>
      </c>
      <c r="F56" s="372"/>
      <c r="H56" s="348">
        <v>0.2741595705900432</v>
      </c>
      <c r="M56" s="62"/>
    </row>
    <row r="57" spans="1:13" x14ac:dyDescent="0.2">
      <c r="A57" s="371" t="s">
        <v>452</v>
      </c>
      <c r="B57" s="62">
        <v>910.01080601818182</v>
      </c>
      <c r="C57" s="288">
        <v>9.8331709548671657</v>
      </c>
      <c r="D57" s="349">
        <v>177.19262419999998</v>
      </c>
      <c r="E57" s="62">
        <v>2.1818181818181821</v>
      </c>
      <c r="F57" s="62">
        <v>735</v>
      </c>
      <c r="G57" s="62">
        <v>-732.81818181818187</v>
      </c>
      <c r="H57" s="348">
        <v>1.2313256218585775</v>
      </c>
      <c r="I57" s="348">
        <v>80.768271666580063</v>
      </c>
      <c r="J57" s="62">
        <v>19.471485726122214</v>
      </c>
      <c r="K57" s="288">
        <v>-0.99408065112837607</v>
      </c>
      <c r="L57" s="62">
        <v>0.59193488716239306</v>
      </c>
      <c r="M57" s="62"/>
    </row>
    <row r="58" spans="1:13" x14ac:dyDescent="0.2">
      <c r="A58" s="371" t="s">
        <v>453</v>
      </c>
      <c r="B58" s="62">
        <v>455.40141650909089</v>
      </c>
      <c r="C58" s="288">
        <v>4.6762033588578644</v>
      </c>
      <c r="D58" s="349">
        <v>178.49232560000002</v>
      </c>
      <c r="E58" s="62">
        <v>4</v>
      </c>
      <c r="F58" s="62">
        <v>280.90909090909088</v>
      </c>
      <c r="G58" s="62">
        <v>-276.90909090909088</v>
      </c>
      <c r="H58" s="348">
        <v>2.2409927074197968</v>
      </c>
      <c r="I58" s="348">
        <v>61.683842150166711</v>
      </c>
      <c r="J58" s="62">
        <v>39.194503822198122</v>
      </c>
      <c r="K58" s="288">
        <v>-0.97192086790044674</v>
      </c>
      <c r="L58" s="62">
        <v>2.8079132099553261</v>
      </c>
      <c r="M58" s="62"/>
    </row>
    <row r="59" spans="1:13" x14ac:dyDescent="0.2">
      <c r="A59" s="371" t="s">
        <v>454</v>
      </c>
      <c r="B59" s="62">
        <v>666.97959685454543</v>
      </c>
      <c r="C59" s="288">
        <v>6.1822627296826784</v>
      </c>
      <c r="D59" s="349">
        <v>326.22505139999998</v>
      </c>
      <c r="E59" s="62">
        <v>1.5181818181818183</v>
      </c>
      <c r="F59" s="62">
        <v>342.27272727272725</v>
      </c>
      <c r="G59" s="62">
        <v>-340.75454545454545</v>
      </c>
      <c r="H59" s="348">
        <v>0.46537867391437809</v>
      </c>
      <c r="I59" s="348">
        <v>51.316821217151855</v>
      </c>
      <c r="J59" s="62">
        <v>48.910799211620109</v>
      </c>
      <c r="K59" s="288">
        <v>-0.99116799323055782</v>
      </c>
      <c r="L59" s="62">
        <v>0.883200676944218</v>
      </c>
      <c r="M59" s="62"/>
    </row>
    <row r="60" spans="1:13" x14ac:dyDescent="0.2">
      <c r="A60" s="371" t="s">
        <v>455</v>
      </c>
      <c r="B60" s="62">
        <v>694.56363636363642</v>
      </c>
      <c r="C60" s="288">
        <v>6.3189828358091695</v>
      </c>
      <c r="D60" s="349">
        <v>457</v>
      </c>
      <c r="E60" s="62">
        <v>7.4363636363636356</v>
      </c>
      <c r="F60" s="62">
        <v>245</v>
      </c>
      <c r="G60" s="62">
        <v>-237.56363636363636</v>
      </c>
      <c r="H60" s="348">
        <v>1.6272130495325241</v>
      </c>
      <c r="I60" s="348">
        <v>35.273945708227536</v>
      </c>
      <c r="J60" s="62">
        <v>65.796706892489723</v>
      </c>
      <c r="K60" s="288">
        <v>-0.94108326130798037</v>
      </c>
      <c r="L60" s="62">
        <v>5.8916738692019628</v>
      </c>
      <c r="M60" s="62"/>
    </row>
    <row r="61" spans="1:13" x14ac:dyDescent="0.2">
      <c r="A61" s="371" t="s">
        <v>456</v>
      </c>
      <c r="B61" s="62">
        <v>1000.440909090909</v>
      </c>
      <c r="C61" s="288">
        <v>8.4308002282973842</v>
      </c>
      <c r="D61" s="349">
        <v>641</v>
      </c>
      <c r="E61" s="62">
        <v>6.9227272727272728</v>
      </c>
      <c r="F61" s="62">
        <v>366.36363636363632</v>
      </c>
      <c r="G61" s="62">
        <v>-359.44090909090903</v>
      </c>
      <c r="H61" s="348">
        <v>1.0799886540916181</v>
      </c>
      <c r="I61" s="348">
        <v>36.620217449579044</v>
      </c>
      <c r="J61" s="62">
        <v>64.071750182873927</v>
      </c>
      <c r="K61" s="288">
        <v>-0.96290929459469321</v>
      </c>
      <c r="L61" s="62">
        <v>3.709070540530679</v>
      </c>
      <c r="M61" s="62"/>
    </row>
    <row r="62" spans="1:13" x14ac:dyDescent="0.2">
      <c r="A62" s="371" t="s">
        <v>457</v>
      </c>
      <c r="B62" s="62">
        <v>1032.659090909091</v>
      </c>
      <c r="C62" s="288">
        <v>8.4137295059199975</v>
      </c>
      <c r="D62" s="349">
        <v>820</v>
      </c>
      <c r="E62" s="62">
        <v>13.25</v>
      </c>
      <c r="F62" s="62">
        <v>225.90909090909093</v>
      </c>
      <c r="G62" s="62">
        <v>-212.65909090909093</v>
      </c>
      <c r="H62" s="348">
        <v>1.6158536585365855</v>
      </c>
      <c r="I62" s="348">
        <v>21.876444307502695</v>
      </c>
      <c r="J62" s="62">
        <v>79.406650967273364</v>
      </c>
      <c r="K62" s="288">
        <v>-0.88919509645538342</v>
      </c>
      <c r="L62" s="62">
        <v>11.080490354461659</v>
      </c>
      <c r="M62" s="62"/>
    </row>
    <row r="63" spans="1:13" x14ac:dyDescent="0.2">
      <c r="A63" s="371" t="s">
        <v>458</v>
      </c>
      <c r="B63" s="62">
        <v>1096.4772727272727</v>
      </c>
      <c r="C63" s="288">
        <v>8.8312347290754012</v>
      </c>
      <c r="D63" s="349">
        <v>828</v>
      </c>
      <c r="E63" s="62">
        <v>15.613636363636363</v>
      </c>
      <c r="F63" s="62">
        <v>284.09090909090907</v>
      </c>
      <c r="G63" s="62">
        <v>-268.47727272727269</v>
      </c>
      <c r="H63" s="348">
        <v>1.8857048748353096</v>
      </c>
      <c r="I63" s="348">
        <v>25.90942066535392</v>
      </c>
      <c r="J63" s="62">
        <v>75.514561094413921</v>
      </c>
      <c r="K63" s="288">
        <v>-0.89580647607492214</v>
      </c>
      <c r="L63" s="62">
        <v>10.419352392507786</v>
      </c>
      <c r="M63" s="62"/>
    </row>
    <row r="64" spans="1:13" x14ac:dyDescent="0.2">
      <c r="A64" s="371" t="s">
        <v>459</v>
      </c>
      <c r="B64" s="62">
        <v>1608.0181818181818</v>
      </c>
      <c r="C64" s="288">
        <v>12.543337065751787</v>
      </c>
      <c r="D64" s="349">
        <v>1418</v>
      </c>
      <c r="E64" s="62">
        <v>12.709090909090911</v>
      </c>
      <c r="F64" s="62">
        <v>202.72727272727272</v>
      </c>
      <c r="G64" s="62">
        <v>-190.0181818181818</v>
      </c>
      <c r="H64" s="348">
        <v>0.89626875240415449</v>
      </c>
      <c r="I64" s="348">
        <v>12.607274906434798</v>
      </c>
      <c r="J64" s="62">
        <v>88.183082506982061</v>
      </c>
      <c r="K64" s="288">
        <v>-0.8820153599459869</v>
      </c>
      <c r="L64" s="62">
        <v>11.798464005401311</v>
      </c>
      <c r="M64" s="62"/>
    </row>
    <row r="65" spans="1:13" x14ac:dyDescent="0.2">
      <c r="A65" s="371" t="s">
        <v>460</v>
      </c>
      <c r="B65" s="62">
        <v>2239.1181818181817</v>
      </c>
      <c r="C65" s="288">
        <v>16.748959747905044</v>
      </c>
      <c r="D65" s="349">
        <v>2149</v>
      </c>
      <c r="E65" s="62">
        <v>93.51818181818183</v>
      </c>
      <c r="F65" s="62">
        <v>183.63636363636363</v>
      </c>
      <c r="G65" s="62">
        <v>-90.118181818181796</v>
      </c>
      <c r="H65" s="348">
        <v>4.3517069249968277</v>
      </c>
      <c r="I65" s="348">
        <v>8.2012805365748687</v>
      </c>
      <c r="J65" s="62">
        <v>95.975282477273922</v>
      </c>
      <c r="K65" s="288">
        <v>-0.32515498409157995</v>
      </c>
      <c r="L65" s="62">
        <v>67.484501590842001</v>
      </c>
      <c r="M65" s="62"/>
    </row>
    <row r="66" spans="1:13" x14ac:dyDescent="0.2">
      <c r="A66" s="371" t="s">
        <v>461</v>
      </c>
      <c r="B66" s="62">
        <v>2888.340909090909</v>
      </c>
      <c r="C66" s="288">
        <v>20.679307447329901</v>
      </c>
      <c r="D66" s="349">
        <v>2757</v>
      </c>
      <c r="E66" s="62">
        <v>125.93181818181817</v>
      </c>
      <c r="F66" s="62">
        <v>257.27272727272725</v>
      </c>
      <c r="G66" s="62">
        <v>-131.34090909090907</v>
      </c>
      <c r="H66" s="348">
        <v>4.5677119398555739</v>
      </c>
      <c r="I66" s="348">
        <v>8.9072839865603868</v>
      </c>
      <c r="J66" s="62">
        <v>95.452721364104903</v>
      </c>
      <c r="K66" s="288">
        <v>-0.34274360951307747</v>
      </c>
      <c r="L66" s="62">
        <v>65.725639048692258</v>
      </c>
      <c r="M66" s="288"/>
    </row>
    <row r="67" spans="1:13" x14ac:dyDescent="0.2">
      <c r="A67" s="371" t="s">
        <v>462</v>
      </c>
      <c r="B67" s="62">
        <v>3836.5727272727272</v>
      </c>
      <c r="C67" s="288">
        <v>26.14021167462289</v>
      </c>
      <c r="D67" s="349">
        <v>3631</v>
      </c>
      <c r="E67" s="62">
        <v>93.972727272727283</v>
      </c>
      <c r="F67" s="62">
        <v>299.54545454545456</v>
      </c>
      <c r="G67" s="62">
        <v>-205.57272727272726</v>
      </c>
      <c r="H67" s="348">
        <v>2.5880673994141361</v>
      </c>
      <c r="I67" s="348">
        <v>7.8076313376285178</v>
      </c>
      <c r="J67" s="62">
        <v>94.641761231022954</v>
      </c>
      <c r="K67" s="288">
        <v>-0.52239702451082304</v>
      </c>
      <c r="L67" s="62">
        <v>47.760297548917698</v>
      </c>
      <c r="M67" s="288"/>
    </row>
    <row r="68" spans="1:13" x14ac:dyDescent="0.2">
      <c r="A68" s="371" t="s">
        <v>463</v>
      </c>
      <c r="B68" s="62">
        <v>3911.3590909090908</v>
      </c>
      <c r="C68" s="288">
        <v>25.054184650574513</v>
      </c>
      <c r="D68" s="349">
        <v>3819</v>
      </c>
      <c r="E68" s="62">
        <v>106.73181818181817</v>
      </c>
      <c r="F68" s="62">
        <v>199.09090909090907</v>
      </c>
      <c r="G68" s="62">
        <v>-92.359090909090895</v>
      </c>
      <c r="H68" s="348">
        <v>2.7947582660858385</v>
      </c>
      <c r="I68" s="348">
        <v>5.0900698315744695</v>
      </c>
      <c r="J68" s="62">
        <v>97.638695687037398</v>
      </c>
      <c r="K68" s="288">
        <v>-0.30200205109912159</v>
      </c>
      <c r="L68" s="62">
        <v>69.799794890087838</v>
      </c>
      <c r="M68" s="288"/>
    </row>
    <row r="69" spans="1:13" x14ac:dyDescent="0.2">
      <c r="A69" s="371" t="s">
        <v>464</v>
      </c>
      <c r="B69" s="62">
        <v>3491.9818181818182</v>
      </c>
      <c r="C69" s="288">
        <v>21.138928145320708</v>
      </c>
      <c r="D69" s="349">
        <v>3341</v>
      </c>
      <c r="E69" s="62">
        <v>59.018181818181816</v>
      </c>
      <c r="F69" s="62">
        <v>210</v>
      </c>
      <c r="G69" s="62">
        <v>-150.9818181818182</v>
      </c>
      <c r="H69" s="348">
        <v>1.7664825446926613</v>
      </c>
      <c r="I69" s="348">
        <v>6.0137770164376576</v>
      </c>
      <c r="J69" s="62">
        <v>95.676328628181963</v>
      </c>
      <c r="K69" s="288">
        <v>-0.56123276561232771</v>
      </c>
      <c r="L69" s="62">
        <v>43.876723438767229</v>
      </c>
      <c r="M69" s="288"/>
    </row>
    <row r="70" spans="1:13" x14ac:dyDescent="0.2">
      <c r="A70" s="371" t="s">
        <v>465</v>
      </c>
      <c r="B70" s="62">
        <v>4078.1636363636367</v>
      </c>
      <c r="C70" s="288">
        <v>23.864121787359409</v>
      </c>
      <c r="D70" s="349">
        <v>3926</v>
      </c>
      <c r="E70" s="62">
        <v>40.563636363636363</v>
      </c>
      <c r="F70" s="62">
        <v>192.72727272727272</v>
      </c>
      <c r="G70" s="62">
        <v>-152.16363636363636</v>
      </c>
      <c r="H70" s="348">
        <v>1.0332052053906358</v>
      </c>
      <c r="I70" s="348">
        <v>4.7258347117017898</v>
      </c>
      <c r="J70" s="62">
        <v>96.26881974507242</v>
      </c>
      <c r="K70" s="288">
        <v>-0.65224846075909904</v>
      </c>
      <c r="L70" s="62">
        <v>34.775153924090098</v>
      </c>
      <c r="M70" s="288"/>
    </row>
    <row r="71" spans="1:13" x14ac:dyDescent="0.2">
      <c r="A71" s="371" t="s">
        <v>466</v>
      </c>
      <c r="B71" s="62">
        <v>3747.3818181818183</v>
      </c>
      <c r="C71" s="288">
        <v>21.447681563751665</v>
      </c>
      <c r="D71" s="349">
        <v>3692</v>
      </c>
      <c r="E71" s="62">
        <v>110.52727272727272</v>
      </c>
      <c r="F71" s="62">
        <v>165.90909090909091</v>
      </c>
      <c r="G71" s="62">
        <v>-55.38181818181819</v>
      </c>
      <c r="H71" s="348">
        <v>2.9936964444006695</v>
      </c>
      <c r="I71" s="348">
        <v>4.4273335080007374</v>
      </c>
      <c r="J71" s="62">
        <v>98.522119685986823</v>
      </c>
      <c r="K71" s="288">
        <v>-0.20034201525914236</v>
      </c>
      <c r="L71" s="62">
        <v>79.965798474085759</v>
      </c>
      <c r="M71" s="288"/>
    </row>
    <row r="72" spans="1:13" x14ac:dyDescent="0.2">
      <c r="A72" s="371" t="s">
        <v>467</v>
      </c>
      <c r="B72" s="62">
        <v>4160.4909090909086</v>
      </c>
      <c r="C72" s="288">
        <v>23.231544877886339</v>
      </c>
      <c r="D72" s="349">
        <v>4072</v>
      </c>
      <c r="E72" s="62">
        <v>121.50909090909092</v>
      </c>
      <c r="F72" s="62">
        <v>210</v>
      </c>
      <c r="G72" s="62">
        <v>-88.490909090909085</v>
      </c>
      <c r="H72" s="348">
        <v>2.9840150026790502</v>
      </c>
      <c r="I72" s="348">
        <v>5.0474812849882227</v>
      </c>
      <c r="J72" s="62">
        <v>97.873065678438309</v>
      </c>
      <c r="K72" s="288">
        <v>-0.26693358196676353</v>
      </c>
      <c r="L72" s="62">
        <v>73.306641803323643</v>
      </c>
      <c r="M72" s="288"/>
    </row>
    <row r="73" spans="1:13" x14ac:dyDescent="0.2">
      <c r="A73" s="371" t="s">
        <v>468</v>
      </c>
      <c r="B73" s="62">
        <v>3534.1145603636364</v>
      </c>
      <c r="C73" s="288">
        <v>19.303978983507683</v>
      </c>
      <c r="D73" s="349">
        <v>3644.5009239999999</v>
      </c>
      <c r="E73" s="62">
        <v>227.65909090909091</v>
      </c>
      <c r="F73" s="62">
        <v>117.27272727272728</v>
      </c>
      <c r="G73" s="62">
        <v>110.38636363636363</v>
      </c>
      <c r="H73" s="348">
        <v>6.2466465410914216</v>
      </c>
      <c r="I73" s="348">
        <v>3.3183057671073546</v>
      </c>
      <c r="J73" s="62">
        <v>103.12345176566676</v>
      </c>
      <c r="K73" s="288">
        <v>0.32002372010278707</v>
      </c>
      <c r="L73" s="62">
        <v>67.997627989721281</v>
      </c>
    </row>
    <row r="74" spans="1:13" x14ac:dyDescent="0.2">
      <c r="A74" s="371" t="s">
        <v>469</v>
      </c>
      <c r="B74" s="62">
        <v>3880.1330809090909</v>
      </c>
      <c r="C74" s="288">
        <v>20.794410787583221</v>
      </c>
      <c r="D74" s="349">
        <v>3874.62399</v>
      </c>
      <c r="E74" s="62">
        <v>99.036363636363632</v>
      </c>
      <c r="F74" s="62">
        <v>104.54545454545455</v>
      </c>
      <c r="G74" s="62">
        <v>-5.509090909090915</v>
      </c>
      <c r="H74" s="348">
        <v>2.556025149587835</v>
      </c>
      <c r="I74" s="348">
        <v>2.6943780629544851</v>
      </c>
      <c r="J74" s="62">
        <v>99.858017990769525</v>
      </c>
      <c r="K74" s="288">
        <v>-2.7060819862463191E-2</v>
      </c>
      <c r="L74" s="62">
        <v>97.293918013753682</v>
      </c>
    </row>
    <row r="75" spans="1:13" x14ac:dyDescent="0.2">
      <c r="A75" s="371" t="s">
        <v>470</v>
      </c>
      <c r="B75" s="62">
        <v>2917.6041476363639</v>
      </c>
      <c r="C75" s="288">
        <v>15.336761431255724</v>
      </c>
      <c r="D75" s="349">
        <v>2989.4677839999999</v>
      </c>
      <c r="E75" s="62">
        <v>204.13636363636365</v>
      </c>
      <c r="F75" s="62">
        <v>132.27272727272728</v>
      </c>
      <c r="G75" s="62">
        <v>71.863636363636374</v>
      </c>
      <c r="H75" s="348">
        <v>6.8285185988264079</v>
      </c>
      <c r="I75" s="348">
        <v>4.5336077335880285</v>
      </c>
      <c r="J75" s="62">
        <v>102.46310440783597</v>
      </c>
      <c r="K75" s="288">
        <v>0.21361978111066074</v>
      </c>
      <c r="L75" s="62">
        <v>78.638021888933935</v>
      </c>
      <c r="M75" s="62"/>
    </row>
    <row r="76" spans="1:13" x14ac:dyDescent="0.2">
      <c r="A76" s="371" t="s">
        <v>471</v>
      </c>
      <c r="B76" s="62">
        <v>3283.0273516363641</v>
      </c>
      <c r="C76" s="288">
        <v>16.857044171127939</v>
      </c>
      <c r="D76" s="349">
        <v>3334.3909880000006</v>
      </c>
      <c r="E76" s="62">
        <v>210.90909090909091</v>
      </c>
      <c r="F76" s="62">
        <v>159.54545454545456</v>
      </c>
      <c r="G76" s="62">
        <v>51.363636363636346</v>
      </c>
      <c r="H76" s="348">
        <v>6.3252657432233583</v>
      </c>
      <c r="I76" s="348">
        <v>4.8597053102811376</v>
      </c>
      <c r="J76" s="62">
        <v>101.56452051299649</v>
      </c>
      <c r="K76" s="288">
        <v>0.13865030674846621</v>
      </c>
      <c r="L76" s="62">
        <v>86.134969325153378</v>
      </c>
      <c r="M76" s="62"/>
    </row>
    <row r="77" spans="1:13" x14ac:dyDescent="0.2">
      <c r="A77" s="371" t="s">
        <v>472</v>
      </c>
      <c r="B77" s="62">
        <v>2402.6262832727275</v>
      </c>
      <c r="C77" s="288">
        <v>11.955386897647998</v>
      </c>
      <c r="D77" s="349">
        <v>2492.0535560000003</v>
      </c>
      <c r="E77" s="62">
        <v>268.9727272727273</v>
      </c>
      <c r="F77" s="62">
        <v>179.54545454545453</v>
      </c>
      <c r="G77" s="62">
        <v>89.427272727272765</v>
      </c>
      <c r="H77" s="348">
        <v>10.793216166046443</v>
      </c>
      <c r="I77" s="348">
        <v>7.4728831443934522</v>
      </c>
      <c r="J77" s="62">
        <v>103.72206336665309</v>
      </c>
      <c r="K77" s="288">
        <v>0.19938382958023398</v>
      </c>
      <c r="L77" s="62">
        <v>80.061617041976604</v>
      </c>
      <c r="M77" s="62"/>
    </row>
    <row r="78" spans="1:13" x14ac:dyDescent="0.2">
      <c r="A78" s="371" t="s">
        <v>473</v>
      </c>
      <c r="B78" s="62">
        <v>3282.6698067272728</v>
      </c>
      <c r="C78" s="288">
        <v>15.845983591155058</v>
      </c>
      <c r="D78" s="349">
        <v>3309.3925340000001</v>
      </c>
      <c r="E78" s="62">
        <v>208.54090909090908</v>
      </c>
      <c r="F78" s="62">
        <v>181.81818181818181</v>
      </c>
      <c r="G78" s="62">
        <v>26.722727272727269</v>
      </c>
      <c r="H78" s="348">
        <v>6.301486056682724</v>
      </c>
      <c r="I78" s="348">
        <v>5.5387289164928015</v>
      </c>
      <c r="J78" s="62">
        <v>100.81405468250153</v>
      </c>
      <c r="K78" s="288">
        <v>6.8456782216839956E-2</v>
      </c>
      <c r="L78" s="62">
        <v>93.154321778316003</v>
      </c>
      <c r="M78" s="62"/>
    </row>
    <row r="79" spans="1:13" x14ac:dyDescent="0.2">
      <c r="A79" s="371" t="s">
        <v>474</v>
      </c>
      <c r="B79" s="62">
        <v>2261.2599365454544</v>
      </c>
      <c r="C79" s="288">
        <v>10.40530437674493</v>
      </c>
      <c r="D79" s="349">
        <v>2242.1644820000001</v>
      </c>
      <c r="E79" s="62">
        <v>164.99545454545455</v>
      </c>
      <c r="F79" s="62">
        <v>184.09090909090909</v>
      </c>
      <c r="G79" s="62">
        <v>-19.095454545454544</v>
      </c>
      <c r="H79" s="348">
        <v>7.3587578373500673</v>
      </c>
      <c r="I79" s="348">
        <v>8.1410768446261113</v>
      </c>
      <c r="J79" s="62">
        <v>99.155539164832746</v>
      </c>
      <c r="K79" s="288">
        <v>-5.4701233088972505E-2</v>
      </c>
      <c r="L79" s="62">
        <v>94.529876691102757</v>
      </c>
      <c r="M79" s="62"/>
    </row>
    <row r="80" spans="1:13" x14ac:dyDescent="0.2">
      <c r="A80" s="371" t="s">
        <v>475</v>
      </c>
      <c r="B80" s="62">
        <v>1539.290601818182</v>
      </c>
      <c r="C80" s="288">
        <v>6.6532845279531374</v>
      </c>
      <c r="D80" s="349">
        <v>1512.7724200000002</v>
      </c>
      <c r="E80" s="62">
        <v>172.57272727272726</v>
      </c>
      <c r="F80" s="62">
        <v>199.09090909090907</v>
      </c>
      <c r="G80" s="62">
        <v>-26.518181818181802</v>
      </c>
      <c r="H80" s="348">
        <v>11.407712421986597</v>
      </c>
      <c r="I80" s="348">
        <v>12.933939105179132</v>
      </c>
      <c r="J80" s="62">
        <v>98.277246558456284</v>
      </c>
      <c r="K80" s="288">
        <v>-7.1349949856908707E-2</v>
      </c>
      <c r="L80" s="62">
        <v>92.865005014309133</v>
      </c>
      <c r="M80" s="62"/>
    </row>
    <row r="81" spans="1:13" x14ac:dyDescent="0.2">
      <c r="A81" s="220" t="s">
        <v>476</v>
      </c>
      <c r="B81" s="289">
        <v>1932.5772561818185</v>
      </c>
      <c r="C81" s="377">
        <v>7.8839836337156592</v>
      </c>
      <c r="D81" s="376">
        <v>2083.4454380000002</v>
      </c>
      <c r="E81" s="289">
        <v>225.86818181818182</v>
      </c>
      <c r="F81" s="289">
        <v>75</v>
      </c>
      <c r="G81" s="289">
        <v>150.86818181818182</v>
      </c>
      <c r="H81" s="290">
        <v>10.841089365652099</v>
      </c>
      <c r="I81" s="290">
        <v>3.8808280372799717</v>
      </c>
      <c r="J81" s="289">
        <v>107.80657959911268</v>
      </c>
      <c r="K81" s="377">
        <v>0.50144279433759875</v>
      </c>
      <c r="L81" s="289">
        <v>49.855720566240123</v>
      </c>
      <c r="M81" s="62"/>
    </row>
    <row r="82" spans="1:13" x14ac:dyDescent="0.2">
      <c r="A82" s="371" t="s">
        <v>477</v>
      </c>
      <c r="B82" s="62">
        <v>2056.4324370909094</v>
      </c>
      <c r="C82" s="288">
        <v>7.9528822636619241</v>
      </c>
      <c r="D82" s="349">
        <v>2088.741528</v>
      </c>
      <c r="E82" s="62">
        <v>213.21818181818182</v>
      </c>
      <c r="F82" s="62">
        <v>180.90909090909091</v>
      </c>
      <c r="G82" s="62">
        <v>32.309090909090912</v>
      </c>
      <c r="H82" s="348">
        <v>10.207973507489999</v>
      </c>
      <c r="I82" s="348">
        <v>8.7972299816963737</v>
      </c>
      <c r="J82" s="62">
        <v>101.57112338467078</v>
      </c>
      <c r="K82" s="288">
        <v>8.1976288231766392E-2</v>
      </c>
      <c r="L82" s="62">
        <v>91.802371176823357</v>
      </c>
      <c r="M82" s="62"/>
    </row>
    <row r="83" spans="1:13" x14ac:dyDescent="0.2">
      <c r="A83" s="371" t="s">
        <v>478</v>
      </c>
      <c r="B83" s="62">
        <v>2375.0641572727272</v>
      </c>
      <c r="C83" s="288">
        <v>8.7730092539735196</v>
      </c>
      <c r="D83" s="349">
        <v>2277.3414299999999</v>
      </c>
      <c r="E83" s="62">
        <v>135.45909090909092</v>
      </c>
      <c r="F83" s="62">
        <v>233.18181818181816</v>
      </c>
      <c r="G83" s="62">
        <v>-97.722727272727241</v>
      </c>
      <c r="H83" s="348">
        <v>5.9481239450814769</v>
      </c>
      <c r="I83" s="348">
        <v>9.8179166010226648</v>
      </c>
      <c r="J83" s="62">
        <v>95.885469999895008</v>
      </c>
      <c r="K83" s="288">
        <v>-0.26508920975080447</v>
      </c>
      <c r="L83" s="62">
        <v>73.491079024919557</v>
      </c>
      <c r="M83" s="62"/>
    </row>
    <row r="84" spans="1:13" x14ac:dyDescent="0.2">
      <c r="A84" s="371" t="s">
        <v>479</v>
      </c>
      <c r="B84" s="62">
        <v>1382.8434872727271</v>
      </c>
      <c r="C84" s="288">
        <v>4.9179658985024899</v>
      </c>
      <c r="D84" s="349">
        <v>1423.17076</v>
      </c>
      <c r="E84" s="62">
        <v>249.41818181818184</v>
      </c>
      <c r="F84" s="62">
        <v>209.09090909090909</v>
      </c>
      <c r="G84" s="62">
        <v>40.327272727272742</v>
      </c>
      <c r="H84" s="348">
        <v>17.525527422878042</v>
      </c>
      <c r="I84" s="348">
        <v>15.12035968027608</v>
      </c>
      <c r="J84" s="62">
        <v>102.91625719746543</v>
      </c>
      <c r="K84" s="288">
        <v>8.7953049409152231E-2</v>
      </c>
      <c r="L84" s="62">
        <v>91.20469505908477</v>
      </c>
      <c r="M84" s="62"/>
    </row>
    <row r="85" spans="1:13" x14ac:dyDescent="0.2">
      <c r="A85" s="371" t="s">
        <v>480</v>
      </c>
      <c r="B85" s="62">
        <v>1532.5258218181818</v>
      </c>
      <c r="C85" s="288">
        <v>5.302270412335595</v>
      </c>
      <c r="D85" s="349">
        <v>1579.00764</v>
      </c>
      <c r="E85" s="62">
        <v>311.0272727272727</v>
      </c>
      <c r="F85" s="62">
        <v>264.54545454545456</v>
      </c>
      <c r="G85" s="62">
        <v>46.481818181818142</v>
      </c>
      <c r="H85" s="348">
        <v>19.697642041001949</v>
      </c>
      <c r="I85" s="348">
        <v>17.262055280190907</v>
      </c>
      <c r="J85" s="62">
        <v>103.03302022844041</v>
      </c>
      <c r="K85" s="288">
        <v>8.0757506357304124E-2</v>
      </c>
      <c r="L85" s="62">
        <v>91.924249364269585</v>
      </c>
      <c r="M85" s="62"/>
    </row>
    <row r="86" spans="1:13" x14ac:dyDescent="0.2">
      <c r="A86" s="371" t="s">
        <v>481</v>
      </c>
      <c r="B86" s="62">
        <v>1443.6683305454549</v>
      </c>
      <c r="C86" s="288">
        <v>4.8608361297826761</v>
      </c>
      <c r="D86" s="349">
        <v>1630.2228760000003</v>
      </c>
      <c r="E86" s="62">
        <v>410.19090909090914</v>
      </c>
      <c r="F86" s="62">
        <v>223.63636363636365</v>
      </c>
      <c r="G86" s="62">
        <v>186.55454545454549</v>
      </c>
      <c r="H86" s="348">
        <v>25.161646001274068</v>
      </c>
      <c r="I86" s="348">
        <v>15.490840860370477</v>
      </c>
      <c r="J86" s="62">
        <v>112.92225793884808</v>
      </c>
      <c r="K86" s="288">
        <v>0.29433025917585809</v>
      </c>
      <c r="L86" s="62">
        <v>70.566974082414191</v>
      </c>
      <c r="M86" s="62"/>
    </row>
    <row r="87" spans="1:13" x14ac:dyDescent="0.2">
      <c r="A87" s="371" t="s">
        <v>482</v>
      </c>
      <c r="B87" s="62">
        <v>2079.2355209090911</v>
      </c>
      <c r="C87" s="288">
        <v>6.8076349533901421</v>
      </c>
      <c r="D87" s="349">
        <v>2152.3264300000001</v>
      </c>
      <c r="E87" s="62">
        <v>227.63636363636365</v>
      </c>
      <c r="F87" s="62">
        <v>154.54545454545453</v>
      </c>
      <c r="G87" s="62">
        <v>73.090909090909122</v>
      </c>
      <c r="H87" s="348">
        <v>10.576293654320997</v>
      </c>
      <c r="I87" s="348">
        <v>7.4328017673478186</v>
      </c>
      <c r="J87" s="62">
        <v>103.51527801232214</v>
      </c>
      <c r="K87" s="288">
        <v>0.19124643196955288</v>
      </c>
      <c r="L87" s="62">
        <v>80.875356803044724</v>
      </c>
      <c r="M87" s="62"/>
    </row>
    <row r="88" spans="1:13" x14ac:dyDescent="0.2">
      <c r="A88" s="371" t="s">
        <v>483</v>
      </c>
      <c r="B88" s="62">
        <v>1703.5919431818181</v>
      </c>
      <c r="C88" s="288">
        <v>5.5109240228441694</v>
      </c>
      <c r="D88" s="349">
        <v>1898.6101249999999</v>
      </c>
      <c r="E88" s="62">
        <v>322.29090909090911</v>
      </c>
      <c r="F88" s="62">
        <v>127.27272727272727</v>
      </c>
      <c r="G88" s="62">
        <v>195.01818181818186</v>
      </c>
      <c r="H88" s="348">
        <v>16.97509693260006</v>
      </c>
      <c r="I88" s="348">
        <v>7.4708458080060272</v>
      </c>
      <c r="J88" s="62">
        <v>111.44747030523894</v>
      </c>
      <c r="K88" s="288">
        <v>0.43379438647577456</v>
      </c>
      <c r="L88" s="62">
        <v>56.620561352422548</v>
      </c>
      <c r="M88" s="62"/>
    </row>
    <row r="89" spans="1:13" x14ac:dyDescent="0.2">
      <c r="A89" s="371" t="s">
        <v>484</v>
      </c>
      <c r="B89" s="62">
        <v>1399.3227272727272</v>
      </c>
      <c r="C89" s="288">
        <v>4.5430786049658041</v>
      </c>
      <c r="D89" s="349">
        <v>1643</v>
      </c>
      <c r="E89" s="62">
        <v>378.67727272727268</v>
      </c>
      <c r="F89" s="62">
        <v>135</v>
      </c>
      <c r="G89" s="62">
        <v>243.67727272727268</v>
      </c>
      <c r="H89" s="348">
        <v>23.047916781939907</v>
      </c>
      <c r="I89" s="348">
        <v>9.6475242893477695</v>
      </c>
      <c r="J89" s="62">
        <v>117.41394375850656</v>
      </c>
      <c r="K89" s="288">
        <v>0.47437814687325786</v>
      </c>
      <c r="L89" s="62">
        <v>52.562185312674217</v>
      </c>
      <c r="M89" s="62"/>
    </row>
    <row r="90" spans="1:13" x14ac:dyDescent="0.2">
      <c r="A90" s="371" t="s">
        <v>485</v>
      </c>
      <c r="B90" s="62">
        <v>2019.1963636363635</v>
      </c>
      <c r="C90" s="288">
        <v>6.5478813506857376</v>
      </c>
      <c r="D90" s="349">
        <v>2318.46</v>
      </c>
      <c r="E90" s="62">
        <v>408.35454545454547</v>
      </c>
      <c r="F90" s="62">
        <v>109.09090909090909</v>
      </c>
      <c r="G90" s="62">
        <v>299.26363636363635</v>
      </c>
      <c r="H90" s="348">
        <v>17.613180535982742</v>
      </c>
      <c r="I90" s="348">
        <v>5.4026894588125973</v>
      </c>
      <c r="J90" s="62">
        <v>114.82092785788767</v>
      </c>
      <c r="K90" s="288">
        <v>0.57834817899119795</v>
      </c>
      <c r="L90" s="62">
        <v>42.165182100880202</v>
      </c>
      <c r="M90" s="62"/>
    </row>
    <row r="91" spans="1:13" x14ac:dyDescent="0.2">
      <c r="A91" s="371" t="s">
        <v>486</v>
      </c>
      <c r="B91" s="62">
        <v>2807.8543527272732</v>
      </c>
      <c r="C91" s="288">
        <v>9.0650221559835256</v>
      </c>
      <c r="D91" s="349">
        <v>3218.4770800000001</v>
      </c>
      <c r="E91" s="62">
        <v>591.07727272727266</v>
      </c>
      <c r="F91" s="62">
        <v>180.45454545454547</v>
      </c>
      <c r="G91" s="62">
        <v>410.62272727272716</v>
      </c>
      <c r="H91" s="348">
        <v>18.365122945889446</v>
      </c>
      <c r="I91" s="348">
        <v>6.4267772749419745</v>
      </c>
      <c r="J91" s="62">
        <v>114.62407502988496</v>
      </c>
      <c r="K91" s="288">
        <v>0.53221748941008729</v>
      </c>
      <c r="L91" s="62">
        <v>46.778251058991273</v>
      </c>
      <c r="M91" s="62"/>
    </row>
    <row r="92" spans="1:13" x14ac:dyDescent="0.2">
      <c r="A92" s="371" t="s">
        <v>487</v>
      </c>
      <c r="B92" s="62">
        <v>1603.1830949090913</v>
      </c>
      <c r="C92" s="288">
        <v>5.1380615244137129</v>
      </c>
      <c r="D92" s="349">
        <v>2321.5240040000003</v>
      </c>
      <c r="E92" s="62">
        <v>818.79545454545462</v>
      </c>
      <c r="F92" s="62">
        <v>100.45454545454547</v>
      </c>
      <c r="G92" s="62">
        <v>718.34090909090912</v>
      </c>
      <c r="H92" s="348">
        <v>35.269738892842156</v>
      </c>
      <c r="I92" s="348">
        <v>6.265943408057316</v>
      </c>
      <c r="J92" s="62">
        <v>144.80716590463066</v>
      </c>
      <c r="K92" s="288">
        <v>0.78144238138798916</v>
      </c>
      <c r="L92" s="62">
        <v>21.855761861201085</v>
      </c>
      <c r="M92" s="62"/>
    </row>
    <row r="93" spans="1:13" x14ac:dyDescent="0.2">
      <c r="A93" s="371" t="s">
        <v>488</v>
      </c>
      <c r="B93" s="62">
        <v>2585.159090909091</v>
      </c>
      <c r="C93" s="288">
        <v>8.1610487514808661</v>
      </c>
      <c r="D93" s="349">
        <v>3471</v>
      </c>
      <c r="E93" s="62">
        <v>1008.5681818181818</v>
      </c>
      <c r="F93" s="62">
        <v>122.72727272727273</v>
      </c>
      <c r="G93" s="62">
        <v>885.84090909090901</v>
      </c>
      <c r="H93" s="348">
        <v>29.056991697441131</v>
      </c>
      <c r="I93" s="348">
        <v>4.7473779528251301</v>
      </c>
      <c r="J93" s="62">
        <v>134.26639823467872</v>
      </c>
      <c r="K93" s="288">
        <v>0.78303232416577928</v>
      </c>
      <c r="L93" s="62">
        <v>21.696767583422073</v>
      </c>
      <c r="M93" s="62"/>
    </row>
    <row r="94" spans="1:13" x14ac:dyDescent="0.2">
      <c r="A94" s="373" t="s">
        <v>489</v>
      </c>
      <c r="B94" s="62">
        <v>2443.5090909090914</v>
      </c>
      <c r="C94" s="288">
        <v>7.5924516704546177</v>
      </c>
      <c r="D94" s="374">
        <v>3648</v>
      </c>
      <c r="E94" s="375">
        <v>1300.8545454545454</v>
      </c>
      <c r="F94" s="62">
        <v>96.36363636363636</v>
      </c>
      <c r="G94" s="62">
        <v>1204.4909090909091</v>
      </c>
      <c r="H94" s="348">
        <v>35.659389952153106</v>
      </c>
      <c r="I94" s="348">
        <v>3.9436577797950774</v>
      </c>
      <c r="J94" s="62">
        <v>149.29348998831782</v>
      </c>
      <c r="K94" s="288">
        <v>0.86206358088149193</v>
      </c>
      <c r="L94" s="62">
        <v>13.793641911850807</v>
      </c>
      <c r="M94" s="62"/>
    </row>
    <row r="95" spans="1:13" x14ac:dyDescent="0.2">
      <c r="A95" s="373" t="s">
        <v>490</v>
      </c>
      <c r="B95" s="62">
        <v>1318.2818181818179</v>
      </c>
      <c r="C95" s="288">
        <v>3.9941034978255812</v>
      </c>
      <c r="D95" s="374">
        <v>2703</v>
      </c>
      <c r="E95" s="375">
        <v>1477.4454545454546</v>
      </c>
      <c r="F95" s="62">
        <v>92.72727272727272</v>
      </c>
      <c r="G95" s="62">
        <v>1384.7181818181818</v>
      </c>
      <c r="H95" s="348">
        <v>54.659469276561403</v>
      </c>
      <c r="I95" s="348">
        <v>7.0339491486852728</v>
      </c>
      <c r="J95" s="62">
        <v>205.03961768417574</v>
      </c>
      <c r="K95" s="288">
        <v>0.88188907995067134</v>
      </c>
      <c r="L95" s="62">
        <v>11.811092004932867</v>
      </c>
      <c r="M95" s="62"/>
    </row>
    <row r="96" spans="1:13" x14ac:dyDescent="0.2">
      <c r="A96" s="373" t="s">
        <v>491</v>
      </c>
      <c r="B96" s="62">
        <v>2110.9681818181816</v>
      </c>
      <c r="C96" s="288">
        <v>6.2059190302574176</v>
      </c>
      <c r="D96" s="374">
        <v>3243</v>
      </c>
      <c r="E96" s="375">
        <v>1182.9409090909091</v>
      </c>
      <c r="F96" s="62">
        <v>50.909090909090907</v>
      </c>
      <c r="G96" s="62">
        <v>1132.0318181818182</v>
      </c>
      <c r="H96" s="348">
        <v>36.476747119670335</v>
      </c>
      <c r="I96" s="348">
        <v>2.4116465301358923</v>
      </c>
      <c r="J96" s="62">
        <v>153.62619048131728</v>
      </c>
      <c r="K96" s="288">
        <v>0.91747928693262393</v>
      </c>
      <c r="L96" s="62">
        <v>8.2520713067376068</v>
      </c>
      <c r="M96" s="62"/>
    </row>
    <row r="97" spans="1:13" x14ac:dyDescent="0.2">
      <c r="A97" s="371" t="s">
        <v>492</v>
      </c>
      <c r="B97" s="62">
        <v>4142.8321272727271</v>
      </c>
      <c r="C97" s="288">
        <v>11.944332849753426</v>
      </c>
      <c r="D97" s="349">
        <v>5268.3594000000003</v>
      </c>
      <c r="E97" s="62">
        <v>1164.6181818181819</v>
      </c>
      <c r="F97" s="62">
        <v>39.090909090909086</v>
      </c>
      <c r="G97" s="62">
        <v>1125.5272727272729</v>
      </c>
      <c r="H97" s="348">
        <v>22.105898504536</v>
      </c>
      <c r="I97" s="348">
        <v>0.94357936527452468</v>
      </c>
      <c r="J97" s="62">
        <v>127.16806373393219</v>
      </c>
      <c r="K97" s="288">
        <v>0.93504924173765946</v>
      </c>
      <c r="L97" s="62">
        <v>6.4950758262340536</v>
      </c>
      <c r="M97" s="62"/>
    </row>
    <row r="98" spans="1:13" x14ac:dyDescent="0.2">
      <c r="A98" s="371" t="s">
        <v>493</v>
      </c>
      <c r="B98" s="62">
        <v>5671.2474127272735</v>
      </c>
      <c r="C98" s="288">
        <v>16.186406445531375</v>
      </c>
      <c r="D98" s="349">
        <v>7176.2701400000005</v>
      </c>
      <c r="E98" s="62">
        <v>1560.931818181818</v>
      </c>
      <c r="F98" s="62">
        <v>55.909090909090914</v>
      </c>
      <c r="G98" s="62">
        <v>1505.022727272727</v>
      </c>
      <c r="H98" s="348">
        <v>21.751296811992894</v>
      </c>
      <c r="I98" s="348">
        <v>0.98583410033604091</v>
      </c>
      <c r="J98" s="62">
        <v>126.53777234079388</v>
      </c>
      <c r="K98" s="288">
        <v>0.93084156815338548</v>
      </c>
      <c r="L98" s="62">
        <v>6.9158431846614521</v>
      </c>
      <c r="M98" s="62"/>
    </row>
    <row r="99" spans="1:13" x14ac:dyDescent="0.2">
      <c r="A99" s="371" t="s">
        <v>494</v>
      </c>
      <c r="B99" s="62">
        <v>5015.5772727272724</v>
      </c>
      <c r="C99" s="288">
        <v>14.24807047573497</v>
      </c>
      <c r="D99" s="349">
        <v>6703</v>
      </c>
      <c r="E99" s="62">
        <v>1778.3318181818181</v>
      </c>
      <c r="F99" s="62">
        <v>90.909090909090907</v>
      </c>
      <c r="G99" s="62">
        <v>1687.4227272727271</v>
      </c>
      <c r="H99" s="348">
        <v>26.530386665400833</v>
      </c>
      <c r="I99" s="348">
        <v>1.8125349479394652</v>
      </c>
      <c r="J99" s="62">
        <v>133.64363931642058</v>
      </c>
      <c r="K99" s="288">
        <v>0.90273154148621337</v>
      </c>
      <c r="L99" s="62">
        <v>9.7268458513786626</v>
      </c>
      <c r="M99" s="62"/>
    </row>
    <row r="100" spans="1:13" x14ac:dyDescent="0.2">
      <c r="A100" s="371" t="s">
        <v>495</v>
      </c>
      <c r="B100" s="62">
        <v>3599.2999999999997</v>
      </c>
      <c r="C100" s="288">
        <v>10.219419537651687</v>
      </c>
      <c r="D100" s="349">
        <v>5838</v>
      </c>
      <c r="E100" s="62">
        <v>2335.0636363636363</v>
      </c>
      <c r="F100" s="62">
        <v>96.36363636363636</v>
      </c>
      <c r="G100" s="62">
        <v>2238.6999999999998</v>
      </c>
      <c r="H100" s="348">
        <v>39.997664206297301</v>
      </c>
      <c r="I100" s="348">
        <v>2.6772882605961263</v>
      </c>
      <c r="J100" s="62">
        <v>162.19820520656796</v>
      </c>
      <c r="K100" s="288">
        <v>0.92073492187529205</v>
      </c>
      <c r="L100" s="62">
        <v>7.9265078124707955</v>
      </c>
      <c r="M100" s="62"/>
    </row>
    <row r="101" spans="1:13" x14ac:dyDescent="0.2">
      <c r="A101" s="371" t="s">
        <v>496</v>
      </c>
      <c r="B101" s="62">
        <v>2648.613636363636</v>
      </c>
      <c r="C101" s="288">
        <v>7.4909528002931101</v>
      </c>
      <c r="D101" s="349">
        <v>4918</v>
      </c>
      <c r="E101" s="62">
        <v>2336.659090909091</v>
      </c>
      <c r="F101" s="62">
        <v>67.27272727272728</v>
      </c>
      <c r="G101" s="62">
        <v>2269.3863636363635</v>
      </c>
      <c r="H101" s="348">
        <v>47.512384931051052</v>
      </c>
      <c r="I101" s="348">
        <v>2.5399222577849483</v>
      </c>
      <c r="J101" s="62">
        <v>185.68204635358123</v>
      </c>
      <c r="K101" s="288">
        <v>0.94403108543768244</v>
      </c>
      <c r="L101" s="62">
        <v>5.5968914562317558</v>
      </c>
      <c r="M101" s="62"/>
    </row>
    <row r="102" spans="1:13" x14ac:dyDescent="0.2">
      <c r="A102" s="220" t="s">
        <v>497</v>
      </c>
      <c r="B102" s="289">
        <v>2157.8636363636369</v>
      </c>
      <c r="C102" s="288">
        <v>6.0434879580895915</v>
      </c>
      <c r="D102" s="376">
        <v>4342</v>
      </c>
      <c r="E102" s="289">
        <v>2256.863636363636</v>
      </c>
      <c r="F102" s="289">
        <v>72.727272727272734</v>
      </c>
      <c r="G102" s="62">
        <v>2184.1363636363635</v>
      </c>
      <c r="H102" s="290">
        <v>51.977513504459608</v>
      </c>
      <c r="I102" s="290">
        <v>3.3703368230362516</v>
      </c>
      <c r="J102" s="289">
        <v>201.21753417732177</v>
      </c>
      <c r="K102" s="377">
        <v>0.93756219390841167</v>
      </c>
      <c r="L102" s="62">
        <v>6.2437806091588328</v>
      </c>
      <c r="M102" s="62"/>
    </row>
    <row r="103" spans="1:13" x14ac:dyDescent="0.2">
      <c r="A103" s="220" t="s">
        <v>498</v>
      </c>
      <c r="B103" s="289">
        <v>4254.7</v>
      </c>
      <c r="C103" s="288">
        <v>11.795576970526998</v>
      </c>
      <c r="D103" s="376">
        <v>6319</v>
      </c>
      <c r="E103" s="289">
        <v>2166.5727272727272</v>
      </c>
      <c r="F103" s="289">
        <v>102.27272727272727</v>
      </c>
      <c r="G103" s="62">
        <v>2064.2999999999997</v>
      </c>
      <c r="H103" s="290">
        <v>34.286639140255218</v>
      </c>
      <c r="I103" s="290">
        <v>2.4037588378199937</v>
      </c>
      <c r="J103" s="289">
        <v>148.51810938491553</v>
      </c>
      <c r="K103" s="377">
        <v>0.90984601699703072</v>
      </c>
      <c r="L103" s="62">
        <v>9.015398300296928</v>
      </c>
      <c r="M103" s="62"/>
    </row>
    <row r="104" spans="1:13" x14ac:dyDescent="0.2">
      <c r="A104" s="220" t="s">
        <v>499</v>
      </c>
      <c r="B104" s="289">
        <v>3693.3045454545459</v>
      </c>
      <c r="C104" s="377">
        <v>10.199455812781121</v>
      </c>
      <c r="D104" s="376">
        <v>6314</v>
      </c>
      <c r="E104" s="289">
        <v>2708.4227272727271</v>
      </c>
      <c r="F104" s="289">
        <v>87.727272727272734</v>
      </c>
      <c r="G104" s="289">
        <v>2620.6954545454546</v>
      </c>
      <c r="H104" s="290">
        <v>42.895513577331755</v>
      </c>
      <c r="I104" s="290">
        <v>2.3753056821496394</v>
      </c>
      <c r="J104" s="289">
        <v>170.95801124147258</v>
      </c>
      <c r="K104" s="377">
        <v>0.93725138298927269</v>
      </c>
      <c r="L104" s="289">
        <v>6.2748617010727319</v>
      </c>
    </row>
    <row r="105" spans="1:13" x14ac:dyDescent="0.2">
      <c r="A105" s="220" t="s">
        <v>500</v>
      </c>
      <c r="B105" s="289">
        <v>8210.2626707272721</v>
      </c>
      <c r="C105" s="377">
        <v>23.066812023373075</v>
      </c>
      <c r="D105" s="376">
        <v>11963.085397999999</v>
      </c>
      <c r="E105" s="289">
        <v>3848.7318181818182</v>
      </c>
      <c r="F105" s="289">
        <v>95.909090909090921</v>
      </c>
      <c r="G105" s="289">
        <v>3752.8227272727272</v>
      </c>
      <c r="H105" s="290">
        <v>32.17173237620834</v>
      </c>
      <c r="I105" s="290">
        <v>1.1681610534952009</v>
      </c>
      <c r="J105" s="289">
        <v>145.70892403543891</v>
      </c>
      <c r="K105" s="377">
        <v>0.95137246044979318</v>
      </c>
      <c r="L105" s="289">
        <v>4.8627539550206826</v>
      </c>
      <c r="M105" s="62"/>
    </row>
    <row r="106" spans="1:13" x14ac:dyDescent="0.2">
      <c r="A106" s="220" t="s">
        <v>501</v>
      </c>
      <c r="B106" s="289">
        <v>9221.8309585454554</v>
      </c>
      <c r="C106" s="377">
        <v>25.945050623726441</v>
      </c>
      <c r="D106" s="376">
        <v>11698.785504000001</v>
      </c>
      <c r="E106" s="289">
        <v>2553.772727272727</v>
      </c>
      <c r="F106" s="289">
        <v>76.818181818181813</v>
      </c>
      <c r="G106" s="289">
        <v>2476.954545454545</v>
      </c>
      <c r="H106" s="290">
        <v>21.829383284269564</v>
      </c>
      <c r="I106" s="290">
        <v>0.83300357774393885</v>
      </c>
      <c r="J106" s="289">
        <v>126.85968281775175</v>
      </c>
      <c r="K106" s="377">
        <v>0.94159625386622414</v>
      </c>
      <c r="L106" s="62">
        <v>5.8403746133775858</v>
      </c>
      <c r="M106" s="62"/>
    </row>
    <row r="107" spans="1:13" x14ac:dyDescent="0.2">
      <c r="A107" s="220" t="s">
        <v>502</v>
      </c>
      <c r="B107" s="289">
        <v>8078.0045454545452</v>
      </c>
      <c r="C107" s="377">
        <v>22.629492126617919</v>
      </c>
      <c r="D107" s="376">
        <v>11116</v>
      </c>
      <c r="E107" s="289">
        <v>3118.9045454545453</v>
      </c>
      <c r="F107" s="289">
        <v>80.909090909090907</v>
      </c>
      <c r="G107" s="289">
        <v>3037.9954545454543</v>
      </c>
      <c r="H107" s="290">
        <v>28.057795479080109</v>
      </c>
      <c r="I107" s="290">
        <v>1.001597491729787</v>
      </c>
      <c r="J107" s="289">
        <v>137.60824145927128</v>
      </c>
      <c r="K107" s="377">
        <v>0.94942887298834155</v>
      </c>
      <c r="L107" s="62">
        <v>5.0571127011658445</v>
      </c>
      <c r="M107" s="62"/>
    </row>
    <row r="108" spans="1:13" x14ac:dyDescent="0.2">
      <c r="A108" s="220" t="s">
        <v>503</v>
      </c>
      <c r="B108" s="289">
        <v>9734.3113743636368</v>
      </c>
      <c r="C108" s="377">
        <v>27.044261194542525</v>
      </c>
      <c r="D108" s="376">
        <v>12937.247738</v>
      </c>
      <c r="E108" s="289">
        <v>3307.9363636363637</v>
      </c>
      <c r="F108" s="289">
        <v>105</v>
      </c>
      <c r="G108" s="289">
        <v>3202.9363636363637</v>
      </c>
      <c r="H108" s="290">
        <v>25.569088809516337</v>
      </c>
      <c r="I108" s="290">
        <v>1.0786587357019304</v>
      </c>
      <c r="J108" s="289">
        <v>132.9035741765118</v>
      </c>
      <c r="K108" s="377">
        <v>0.93846940650945732</v>
      </c>
      <c r="L108" s="62">
        <v>6.1530593490542689</v>
      </c>
      <c r="M108" s="62"/>
    </row>
    <row r="109" spans="1:13" x14ac:dyDescent="0.2">
      <c r="A109" s="220" t="s">
        <v>504</v>
      </c>
      <c r="B109" s="289">
        <v>10146.640909090907</v>
      </c>
      <c r="C109" s="377">
        <v>27.943711021703916</v>
      </c>
      <c r="D109" s="376">
        <v>12529</v>
      </c>
      <c r="E109" s="289">
        <v>2558.2681818181818</v>
      </c>
      <c r="F109" s="289">
        <v>175.90909090909093</v>
      </c>
      <c r="G109" s="289">
        <v>2382.3590909090908</v>
      </c>
      <c r="H109" s="290">
        <v>20.418773899099545</v>
      </c>
      <c r="I109" s="290">
        <v>1.7336682404073722</v>
      </c>
      <c r="J109" s="289">
        <v>123.47928848821891</v>
      </c>
      <c r="K109" s="377">
        <v>0.8713257602835488</v>
      </c>
      <c r="L109" s="62">
        <v>12.86742397164512</v>
      </c>
      <c r="M109" s="62"/>
    </row>
    <row r="110" spans="1:13" x14ac:dyDescent="0.2">
      <c r="A110" s="220" t="s">
        <v>505</v>
      </c>
      <c r="B110" s="289">
        <v>8133.7090909090903</v>
      </c>
      <c r="C110" s="377">
        <v>22.119901800084548</v>
      </c>
      <c r="D110" s="376">
        <v>11344</v>
      </c>
      <c r="E110" s="289">
        <v>3353.0181818181818</v>
      </c>
      <c r="F110" s="289">
        <v>142.72727272727272</v>
      </c>
      <c r="G110" s="289">
        <v>3210.2909090909093</v>
      </c>
      <c r="H110" s="290">
        <v>29.557635594306962</v>
      </c>
      <c r="I110" s="290">
        <v>1.7547624476365473</v>
      </c>
      <c r="J110" s="289">
        <v>139.46896641138787</v>
      </c>
      <c r="K110" s="377">
        <v>0.91834229660990518</v>
      </c>
      <c r="L110" s="62">
        <v>8.165770339009482</v>
      </c>
      <c r="M110" s="62"/>
    </row>
    <row r="111" spans="1:13" x14ac:dyDescent="0.2">
      <c r="A111" s="220" t="s">
        <v>506</v>
      </c>
      <c r="B111" s="289">
        <v>6057.5181818181827</v>
      </c>
      <c r="C111" s="377">
        <v>16.025434747160492</v>
      </c>
      <c r="D111" s="376">
        <v>9374</v>
      </c>
      <c r="E111" s="289">
        <v>3456.9363636363637</v>
      </c>
      <c r="F111" s="289">
        <v>140.45454545454544</v>
      </c>
      <c r="G111" s="289">
        <v>3316.4818181818182</v>
      </c>
      <c r="H111" s="290">
        <v>36.877921523750409</v>
      </c>
      <c r="I111" s="290">
        <v>2.3186813681570757</v>
      </c>
      <c r="J111" s="289">
        <v>154.74984504605095</v>
      </c>
      <c r="K111" s="377">
        <v>0.92191310368878454</v>
      </c>
      <c r="L111" s="62">
        <v>7.8086896311215455</v>
      </c>
      <c r="M111" s="62"/>
    </row>
    <row r="112" spans="1:13" x14ac:dyDescent="0.2">
      <c r="A112" s="220" t="s">
        <v>507</v>
      </c>
      <c r="B112" s="289">
        <v>9598.6454545454544</v>
      </c>
      <c r="C112" s="377">
        <v>24.710818055204175</v>
      </c>
      <c r="D112" s="376">
        <v>14239</v>
      </c>
      <c r="E112" s="289">
        <v>4753.0818181818186</v>
      </c>
      <c r="F112" s="289">
        <v>112.72727272727273</v>
      </c>
      <c r="G112" s="289">
        <v>4640.3545454545456</v>
      </c>
      <c r="H112" s="290">
        <v>33.380727706874211</v>
      </c>
      <c r="I112" s="290">
        <v>1.1744081314503658</v>
      </c>
      <c r="J112" s="289">
        <v>148.34384775882202</v>
      </c>
      <c r="K112" s="377">
        <v>0.95366555875038994</v>
      </c>
      <c r="L112" s="62">
        <v>4.6334441249610059</v>
      </c>
      <c r="M112" s="62"/>
    </row>
    <row r="113" spans="1:13" x14ac:dyDescent="0.2">
      <c r="A113" s="220" t="s">
        <v>508</v>
      </c>
      <c r="B113" s="289">
        <v>9665.1818181818198</v>
      </c>
      <c r="C113" s="377">
        <v>24.302695041945739</v>
      </c>
      <c r="D113" s="376">
        <v>11682</v>
      </c>
      <c r="E113" s="289">
        <v>2044.090909090909</v>
      </c>
      <c r="F113" s="289">
        <v>27.272727272727273</v>
      </c>
      <c r="G113" s="289">
        <v>2016.8181818181818</v>
      </c>
      <c r="H113" s="290">
        <v>17.497782135686606</v>
      </c>
      <c r="I113" s="290">
        <v>0.28217500493806252</v>
      </c>
      <c r="J113" s="289">
        <v>120.86684161516972</v>
      </c>
      <c r="K113" s="377">
        <v>0.97366688610928231</v>
      </c>
      <c r="L113" s="62">
        <v>2.6333113890717685</v>
      </c>
      <c r="M113" s="62"/>
    </row>
    <row r="114" spans="1:13" x14ac:dyDescent="0.2">
      <c r="A114" s="220" t="s">
        <v>509</v>
      </c>
      <c r="B114" s="289">
        <v>13142.781818181818</v>
      </c>
      <c r="C114" s="377">
        <v>31.926070154912679</v>
      </c>
      <c r="D114" s="376">
        <v>15774.6</v>
      </c>
      <c r="E114" s="289">
        <v>2661.818181818182</v>
      </c>
      <c r="F114" s="289">
        <v>30</v>
      </c>
      <c r="G114" s="289">
        <v>2631.818181818182</v>
      </c>
      <c r="H114" s="290">
        <v>16.874077198903187</v>
      </c>
      <c r="I114" s="290">
        <v>0.22826217778718494</v>
      </c>
      <c r="J114" s="289">
        <v>120.02481832405758</v>
      </c>
      <c r="K114" s="377">
        <v>0.97771023302938198</v>
      </c>
      <c r="L114" s="62">
        <v>2.2289766970618019</v>
      </c>
      <c r="M114" s="62"/>
    </row>
    <row r="115" spans="1:13" x14ac:dyDescent="0.2">
      <c r="A115" s="220" t="s">
        <v>510</v>
      </c>
      <c r="B115" s="289">
        <v>11208.872727272726</v>
      </c>
      <c r="C115" s="377">
        <v>26.454925872198121</v>
      </c>
      <c r="D115" s="376">
        <v>13281.6</v>
      </c>
      <c r="E115" s="289">
        <v>2097.272727272727</v>
      </c>
      <c r="F115" s="289">
        <v>24.545454545454547</v>
      </c>
      <c r="G115" s="289">
        <v>2072.7272727272725</v>
      </c>
      <c r="H115" s="290">
        <v>15.790813812136543</v>
      </c>
      <c r="I115" s="290">
        <v>0.21898236462023596</v>
      </c>
      <c r="J115" s="289">
        <v>118.49184412348659</v>
      </c>
      <c r="K115" s="377">
        <v>0.9768637532133676</v>
      </c>
      <c r="L115" s="62">
        <v>2.3136246786632397</v>
      </c>
      <c r="M115" s="62"/>
    </row>
    <row r="116" spans="1:13" x14ac:dyDescent="0.2">
      <c r="A116" s="61" t="s">
        <v>511</v>
      </c>
      <c r="B116" s="34">
        <v>16160</v>
      </c>
      <c r="C116" s="350">
        <v>36.954543167754416</v>
      </c>
      <c r="D116" s="353">
        <v>18070</v>
      </c>
      <c r="E116" s="34">
        <v>1942.7272727272725</v>
      </c>
      <c r="F116" s="34">
        <v>32.727272727272727</v>
      </c>
      <c r="G116" s="34">
        <v>1909.9999999999998</v>
      </c>
      <c r="H116" s="221">
        <v>10.751119384212908</v>
      </c>
      <c r="I116" s="221">
        <v>0.20252025202520252</v>
      </c>
      <c r="J116" s="34">
        <v>111.81930693069306</v>
      </c>
      <c r="K116" s="350">
        <v>0.96686608375517713</v>
      </c>
      <c r="L116" s="34">
        <v>3.313391624482287</v>
      </c>
      <c r="M116" s="372"/>
    </row>
    <row r="117" spans="1:13" x14ac:dyDescent="0.2">
      <c r="A117" s="723" t="s">
        <v>902</v>
      </c>
      <c r="B117" s="723"/>
      <c r="C117" s="723"/>
      <c r="D117" s="723"/>
      <c r="E117" s="723"/>
      <c r="F117" s="723"/>
      <c r="G117" s="723"/>
      <c r="H117" s="723"/>
      <c r="I117" s="723"/>
      <c r="J117" s="723"/>
      <c r="K117" s="723"/>
      <c r="L117" s="723"/>
      <c r="M117" s="372"/>
    </row>
    <row r="118" spans="1:13" x14ac:dyDescent="0.2">
      <c r="A118" s="302"/>
      <c r="B118" s="302"/>
      <c r="C118" s="302"/>
      <c r="D118" s="302"/>
      <c r="E118" s="302"/>
      <c r="F118" s="302"/>
      <c r="G118" s="302"/>
      <c r="H118" s="302"/>
      <c r="I118" s="302"/>
      <c r="J118" s="302"/>
      <c r="K118" s="302"/>
      <c r="L118" s="302"/>
      <c r="M118" s="372"/>
    </row>
    <row r="119" spans="1:13" x14ac:dyDescent="0.2">
      <c r="A119" s="220"/>
      <c r="B119" s="220"/>
      <c r="C119" s="220"/>
      <c r="D119" s="376"/>
      <c r="E119" s="289"/>
      <c r="F119" s="289"/>
      <c r="G119" s="289"/>
      <c r="H119" s="377"/>
      <c r="I119" s="290"/>
      <c r="J119" s="290"/>
      <c r="K119" s="377"/>
      <c r="L119" s="290"/>
      <c r="M119" s="372"/>
    </row>
    <row r="120" spans="1:13" x14ac:dyDescent="0.2">
      <c r="A120" s="725" t="s">
        <v>1024</v>
      </c>
      <c r="B120" s="725"/>
      <c r="C120" s="725"/>
      <c r="D120" s="725"/>
      <c r="E120" s="725"/>
      <c r="F120" s="725"/>
      <c r="G120" s="725"/>
      <c r="H120" s="725"/>
      <c r="I120" s="725"/>
      <c r="J120" s="725"/>
      <c r="K120" s="725"/>
      <c r="L120" s="725"/>
      <c r="M120" s="372"/>
    </row>
    <row r="121" spans="1:13" ht="12.75" customHeight="1" x14ac:dyDescent="0.2">
      <c r="B121" s="724" t="s">
        <v>583</v>
      </c>
      <c r="C121" s="724"/>
      <c r="D121" s="378"/>
      <c r="E121" s="378"/>
      <c r="F121" s="379"/>
      <c r="G121" s="379"/>
      <c r="H121" s="343"/>
      <c r="I121" s="379"/>
      <c r="J121" s="344"/>
      <c r="K121" s="379"/>
      <c r="L121" s="379"/>
      <c r="M121" s="375"/>
    </row>
    <row r="122" spans="1:13" ht="38.25" x14ac:dyDescent="0.2">
      <c r="A122" s="345" t="s">
        <v>6</v>
      </c>
      <c r="B122" s="345" t="s">
        <v>613</v>
      </c>
      <c r="C122" s="345" t="s">
        <v>581</v>
      </c>
      <c r="D122" s="345" t="s">
        <v>580</v>
      </c>
      <c r="E122" s="345" t="s">
        <v>577</v>
      </c>
      <c r="F122" s="345" t="s">
        <v>586</v>
      </c>
      <c r="G122" s="345" t="s">
        <v>37</v>
      </c>
      <c r="H122" s="346" t="s">
        <v>582</v>
      </c>
      <c r="I122" s="345" t="s">
        <v>579</v>
      </c>
      <c r="J122" s="347" t="s">
        <v>38</v>
      </c>
      <c r="K122" s="346" t="s">
        <v>513</v>
      </c>
      <c r="L122" s="345" t="s">
        <v>610</v>
      </c>
      <c r="M122" s="375"/>
    </row>
    <row r="123" spans="1:13" x14ac:dyDescent="0.2">
      <c r="A123" s="373" t="s">
        <v>489</v>
      </c>
      <c r="B123" s="375">
        <v>9702.35</v>
      </c>
      <c r="C123" s="382">
        <v>8.4659046289428908</v>
      </c>
      <c r="D123" s="375">
        <v>9129.5136363636375</v>
      </c>
      <c r="E123" s="375">
        <v>317.2045454545455</v>
      </c>
      <c r="F123" s="375">
        <v>890.04090909090905</v>
      </c>
      <c r="G123" s="375">
        <v>-572.83636363636356</v>
      </c>
      <c r="H123" s="382">
        <v>3.4744955546272749</v>
      </c>
      <c r="I123" s="382">
        <v>9.1734570396956308</v>
      </c>
      <c r="J123" s="375">
        <v>94.095900852511377</v>
      </c>
      <c r="K123" s="383">
        <v>-0.47449867090371012</v>
      </c>
      <c r="L123" s="62">
        <v>52.550132909628985</v>
      </c>
      <c r="M123" s="375"/>
    </row>
    <row r="124" spans="1:13" x14ac:dyDescent="0.2">
      <c r="A124" s="373" t="s">
        <v>490</v>
      </c>
      <c r="B124" s="375">
        <v>7449.3499999999995</v>
      </c>
      <c r="C124" s="382">
        <v>6.4022053009728754</v>
      </c>
      <c r="D124" s="375">
        <v>7064.2272727272721</v>
      </c>
      <c r="E124" s="375">
        <v>287.43181818181819</v>
      </c>
      <c r="F124" s="375">
        <v>672.5545454545454</v>
      </c>
      <c r="G124" s="375">
        <v>-385.12272727272722</v>
      </c>
      <c r="H124" s="382">
        <v>4.0688359403653491</v>
      </c>
      <c r="I124" s="382">
        <v>9.0283655010778858</v>
      </c>
      <c r="J124" s="375">
        <v>94.830116355484336</v>
      </c>
      <c r="K124" s="383">
        <v>-0.40117520608720764</v>
      </c>
      <c r="L124" s="62">
        <v>59.88247939127924</v>
      </c>
      <c r="M124" s="375"/>
    </row>
    <row r="125" spans="1:13" x14ac:dyDescent="0.2">
      <c r="A125" s="373" t="s">
        <v>491</v>
      </c>
      <c r="B125" s="375">
        <v>7561.522727272727</v>
      </c>
      <c r="C125" s="382">
        <v>6.4492854140509195</v>
      </c>
      <c r="D125" s="375">
        <v>7703.3863636363631</v>
      </c>
      <c r="E125" s="375">
        <v>321.27272727272731</v>
      </c>
      <c r="F125" s="375">
        <v>179.40909090909091</v>
      </c>
      <c r="G125" s="375">
        <v>141.8636363636364</v>
      </c>
      <c r="H125" s="382">
        <v>4.1705389306355833</v>
      </c>
      <c r="I125" s="382">
        <v>2.3726582248044075</v>
      </c>
      <c r="J125" s="375">
        <v>101.87612523932468</v>
      </c>
      <c r="K125" s="383">
        <v>0.28334089877439861</v>
      </c>
      <c r="L125" s="62">
        <v>71.665910122560135</v>
      </c>
      <c r="M125" s="375"/>
    </row>
    <row r="126" spans="1:13" x14ac:dyDescent="0.2">
      <c r="A126" s="373" t="s">
        <v>492</v>
      </c>
      <c r="B126" s="375">
        <v>6726.0045454545452</v>
      </c>
      <c r="C126" s="382">
        <v>5.7040498603285084</v>
      </c>
      <c r="D126" s="375">
        <v>6773.5636363636368</v>
      </c>
      <c r="E126" s="375">
        <v>261.11818181818182</v>
      </c>
      <c r="F126" s="375">
        <v>213.55909090909091</v>
      </c>
      <c r="G126" s="375">
        <v>47.559090909090912</v>
      </c>
      <c r="H126" s="382">
        <v>3.8549601928352466</v>
      </c>
      <c r="I126" s="382">
        <v>3.175125581106168</v>
      </c>
      <c r="J126" s="375">
        <v>100.70709275599927</v>
      </c>
      <c r="K126" s="383">
        <v>0.10019247527027933</v>
      </c>
      <c r="L126" s="62">
        <v>89.980752472972071</v>
      </c>
      <c r="M126" s="375"/>
    </row>
    <row r="127" spans="1:13" x14ac:dyDescent="0.2">
      <c r="A127" s="373" t="s">
        <v>493</v>
      </c>
      <c r="B127" s="375">
        <v>8556.495454545453</v>
      </c>
      <c r="C127" s="382">
        <v>7.227282555979861</v>
      </c>
      <c r="D127" s="375">
        <v>8681.6909090909085</v>
      </c>
      <c r="E127" s="375">
        <v>331.4909090909091</v>
      </c>
      <c r="F127" s="375">
        <v>206.29545454545456</v>
      </c>
      <c r="G127" s="375">
        <v>125.19545454545454</v>
      </c>
      <c r="H127" s="382">
        <v>3.8182758700127541</v>
      </c>
      <c r="I127" s="382">
        <v>2.4109807063108364</v>
      </c>
      <c r="J127" s="375">
        <v>101.46316275407999</v>
      </c>
      <c r="K127" s="383">
        <v>0.23279774834549036</v>
      </c>
      <c r="L127" s="62">
        <v>76.720225165450955</v>
      </c>
      <c r="M127" s="375"/>
    </row>
    <row r="128" spans="1:13" x14ac:dyDescent="0.2">
      <c r="A128" s="373" t="s">
        <v>494</v>
      </c>
      <c r="B128" s="375">
        <v>10099.463636363636</v>
      </c>
      <c r="C128" s="382">
        <v>8.5388734990557165</v>
      </c>
      <c r="D128" s="375">
        <v>10122.722727272727</v>
      </c>
      <c r="E128" s="375">
        <v>341.49545454545455</v>
      </c>
      <c r="F128" s="375">
        <v>318.23636363636365</v>
      </c>
      <c r="G128" s="375">
        <v>23.259090909090901</v>
      </c>
      <c r="H128" s="382">
        <v>3.3735533783355991</v>
      </c>
      <c r="I128" s="382">
        <v>3.1510224215327369</v>
      </c>
      <c r="J128" s="375">
        <v>100.23030025896963</v>
      </c>
      <c r="K128" s="383">
        <v>3.5255372362047926E-2</v>
      </c>
      <c r="L128" s="62">
        <v>96.474462763795216</v>
      </c>
      <c r="M128" s="375"/>
    </row>
    <row r="129" spans="1:13" x14ac:dyDescent="0.2">
      <c r="A129" s="373" t="s">
        <v>495</v>
      </c>
      <c r="B129" s="375">
        <v>12804</v>
      </c>
      <c r="C129" s="382">
        <v>10.841861575744849</v>
      </c>
      <c r="D129" s="375">
        <v>12828.468181818182</v>
      </c>
      <c r="E129" s="375">
        <v>293.83181818181816</v>
      </c>
      <c r="F129" s="375">
        <v>269.36363636363637</v>
      </c>
      <c r="G129" s="375">
        <v>24.46818181818179</v>
      </c>
      <c r="H129" s="382">
        <v>2.2904669054584921</v>
      </c>
      <c r="I129" s="382">
        <v>2.1037459884695124</v>
      </c>
      <c r="J129" s="375">
        <v>100.19109795234445</v>
      </c>
      <c r="K129" s="383">
        <v>4.3445275739893249E-2</v>
      </c>
      <c r="L129" s="62">
        <v>95.655472426010675</v>
      </c>
      <c r="M129" s="375"/>
    </row>
    <row r="130" spans="1:13" x14ac:dyDescent="0.2">
      <c r="A130" s="373" t="s">
        <v>496</v>
      </c>
      <c r="B130" s="375">
        <v>8782.4727272727268</v>
      </c>
      <c r="C130" s="382">
        <v>7.4289606674308333</v>
      </c>
      <c r="D130" s="375">
        <v>8724.4954545454548</v>
      </c>
      <c r="E130" s="375">
        <v>207.13181818181818</v>
      </c>
      <c r="F130" s="375">
        <v>265.10909090909087</v>
      </c>
      <c r="G130" s="375">
        <v>-57.977272727272691</v>
      </c>
      <c r="H130" s="382">
        <v>2.3741409375587752</v>
      </c>
      <c r="I130" s="382">
        <v>3.0186155897283014</v>
      </c>
      <c r="J130" s="375">
        <v>99.339852516168577</v>
      </c>
      <c r="K130" s="383">
        <v>-0.12277054276996519</v>
      </c>
      <c r="L130" s="62">
        <v>87.722945723003477</v>
      </c>
      <c r="M130" s="375"/>
    </row>
    <row r="131" spans="1:13" x14ac:dyDescent="0.2">
      <c r="A131" s="373" t="s">
        <v>497</v>
      </c>
      <c r="B131" s="375">
        <v>8591.7409090909096</v>
      </c>
      <c r="C131" s="382">
        <v>7.2479004405146483</v>
      </c>
      <c r="D131" s="375">
        <v>8555.4954545454548</v>
      </c>
      <c r="E131" s="375">
        <v>261.32727272727271</v>
      </c>
      <c r="F131" s="375">
        <v>297.57272727272732</v>
      </c>
      <c r="G131" s="375">
        <v>-36.245454545454606</v>
      </c>
      <c r="H131" s="382">
        <v>3.0544960734966198</v>
      </c>
      <c r="I131" s="382">
        <v>3.4634741715484694</v>
      </c>
      <c r="J131" s="375">
        <v>99.578136085236196</v>
      </c>
      <c r="K131" s="383">
        <v>-6.4851412677499734E-2</v>
      </c>
      <c r="L131" s="62">
        <v>93.514858732250033</v>
      </c>
      <c r="M131" s="372"/>
    </row>
    <row r="132" spans="1:13" x14ac:dyDescent="0.2">
      <c r="A132" s="373" t="s">
        <v>498</v>
      </c>
      <c r="B132" s="375">
        <v>4209.6954545454546</v>
      </c>
      <c r="C132" s="382">
        <v>3.5305070917549188</v>
      </c>
      <c r="D132" s="375">
        <v>4242.1909090909094</v>
      </c>
      <c r="E132" s="375">
        <v>264.25</v>
      </c>
      <c r="F132" s="375">
        <v>231.75454545454545</v>
      </c>
      <c r="G132" s="375">
        <v>32.49545454545455</v>
      </c>
      <c r="H132" s="382">
        <v>6.2290926000930043</v>
      </c>
      <c r="I132" s="382">
        <v>5.5052568043682708</v>
      </c>
      <c r="J132" s="375">
        <v>100.77191936795256</v>
      </c>
      <c r="K132" s="383">
        <v>6.5514428936684979E-2</v>
      </c>
      <c r="L132" s="62">
        <v>93.448557106331492</v>
      </c>
      <c r="M132" s="62"/>
    </row>
    <row r="133" spans="1:13" x14ac:dyDescent="0.2">
      <c r="A133" s="384" t="s">
        <v>499</v>
      </c>
      <c r="B133" s="385">
        <v>11732.309090909092</v>
      </c>
      <c r="C133" s="386">
        <v>9.75143237296259</v>
      </c>
      <c r="D133" s="385">
        <v>11720</v>
      </c>
      <c r="E133" s="385">
        <v>279.65909090909088</v>
      </c>
      <c r="F133" s="385">
        <v>291.96818181818185</v>
      </c>
      <c r="G133" s="385">
        <v>-12.309090909090969</v>
      </c>
      <c r="H133" s="386">
        <v>2.3861697176543588</v>
      </c>
      <c r="I133" s="386">
        <v>2.4885824227424811</v>
      </c>
      <c r="J133" s="385">
        <v>99.895083816717474</v>
      </c>
      <c r="K133" s="387">
        <v>-2.1533421333036571E-2</v>
      </c>
      <c r="L133" s="62">
        <v>97.846657866696347</v>
      </c>
      <c r="M133" s="62"/>
    </row>
    <row r="134" spans="1:13" x14ac:dyDescent="0.2">
      <c r="A134" s="384"/>
      <c r="B134" s="385"/>
      <c r="C134" s="386"/>
      <c r="D134" s="385"/>
      <c r="E134" s="385"/>
      <c r="F134" s="385"/>
      <c r="G134" s="385"/>
      <c r="H134" s="386"/>
      <c r="I134" s="386"/>
      <c r="J134" s="385"/>
      <c r="K134" s="387"/>
      <c r="L134" s="62"/>
      <c r="M134" s="62"/>
    </row>
    <row r="135" spans="1:13" ht="12.75" customHeight="1" x14ac:dyDescent="0.2">
      <c r="B135" s="724" t="s">
        <v>584</v>
      </c>
      <c r="C135" s="724"/>
      <c r="D135" s="378"/>
      <c r="E135" s="378"/>
      <c r="F135" s="379"/>
      <c r="G135" s="379"/>
      <c r="H135" s="343"/>
      <c r="I135" s="379"/>
      <c r="J135" s="344"/>
      <c r="K135" s="379"/>
      <c r="L135" s="379"/>
      <c r="M135" s="62"/>
    </row>
    <row r="136" spans="1:13" ht="38.25" x14ac:dyDescent="0.2">
      <c r="A136" s="345" t="s">
        <v>6</v>
      </c>
      <c r="B136" s="345" t="s">
        <v>613</v>
      </c>
      <c r="C136" s="345" t="s">
        <v>581</v>
      </c>
      <c r="D136" s="345" t="s">
        <v>580</v>
      </c>
      <c r="E136" s="345" t="s">
        <v>577</v>
      </c>
      <c r="F136" s="345" t="s">
        <v>586</v>
      </c>
      <c r="G136" s="345" t="s">
        <v>37</v>
      </c>
      <c r="H136" s="346" t="s">
        <v>582</v>
      </c>
      <c r="I136" s="345" t="s">
        <v>579</v>
      </c>
      <c r="J136" s="347" t="s">
        <v>38</v>
      </c>
      <c r="K136" s="346" t="s">
        <v>513</v>
      </c>
      <c r="L136" s="345" t="s">
        <v>610</v>
      </c>
      <c r="M136" s="62"/>
    </row>
    <row r="137" spans="1:13" x14ac:dyDescent="0.2">
      <c r="A137" s="373" t="s">
        <v>490</v>
      </c>
      <c r="B137" s="62">
        <v>838.18181818181824</v>
      </c>
      <c r="C137" s="348">
        <v>15.001553848581931</v>
      </c>
      <c r="D137" s="375">
        <v>730.90909090909099</v>
      </c>
      <c r="E137" s="392"/>
      <c r="F137" s="62">
        <v>107.27272727272728</v>
      </c>
      <c r="G137" s="388">
        <v>-107.27272727272728</v>
      </c>
      <c r="I137" s="348">
        <v>12.79826464208243</v>
      </c>
      <c r="J137" s="62">
        <v>87.20173535791757</v>
      </c>
      <c r="K137" s="288">
        <v>-1</v>
      </c>
      <c r="L137" s="62"/>
      <c r="M137" s="62"/>
    </row>
    <row r="138" spans="1:13" x14ac:dyDescent="0.2">
      <c r="A138" s="371" t="s">
        <v>491</v>
      </c>
      <c r="B138" s="62">
        <v>445</v>
      </c>
      <c r="C138" s="348">
        <v>7.2069445794059535</v>
      </c>
      <c r="D138" s="62">
        <v>352.27272727272725</v>
      </c>
      <c r="E138" s="392"/>
      <c r="F138" s="62">
        <v>92.72727272727272</v>
      </c>
      <c r="G138" s="289">
        <v>-92.72727272727272</v>
      </c>
      <c r="I138" s="348">
        <v>20.837589376915215</v>
      </c>
      <c r="J138" s="62">
        <v>79.162410623084781</v>
      </c>
      <c r="K138" s="288">
        <v>-1</v>
      </c>
      <c r="L138" s="62"/>
      <c r="M138" s="62"/>
    </row>
    <row r="139" spans="1:13" x14ac:dyDescent="0.2">
      <c r="A139" s="371" t="s">
        <v>492</v>
      </c>
      <c r="B139" s="62">
        <v>473.18181818181813</v>
      </c>
      <c r="C139" s="348">
        <v>6.459731855972179</v>
      </c>
      <c r="D139" s="62">
        <v>344.5454545454545</v>
      </c>
      <c r="E139" s="392"/>
      <c r="F139" s="62">
        <v>128.63636363636363</v>
      </c>
      <c r="G139" s="289">
        <v>-128.63636363636363</v>
      </c>
      <c r="I139" s="348">
        <v>27.185398655139291</v>
      </c>
      <c r="J139" s="62">
        <v>72.814601344860705</v>
      </c>
      <c r="K139" s="288">
        <v>-1</v>
      </c>
      <c r="L139" s="62"/>
      <c r="M139" s="62"/>
    </row>
    <row r="140" spans="1:13" x14ac:dyDescent="0.2">
      <c r="A140" s="371" t="s">
        <v>493</v>
      </c>
      <c r="B140" s="62">
        <v>609.09090909090901</v>
      </c>
      <c r="C140" s="348">
        <v>6.6898514952816575</v>
      </c>
      <c r="D140" s="62">
        <v>361.81818181818181</v>
      </c>
      <c r="E140" s="392"/>
      <c r="F140" s="62">
        <v>247.27272727272725</v>
      </c>
      <c r="G140" s="289">
        <v>-247.27272727272725</v>
      </c>
      <c r="I140" s="348">
        <v>40.597014925373138</v>
      </c>
      <c r="J140" s="62">
        <v>59.402985074626869</v>
      </c>
      <c r="K140" s="288">
        <v>-1</v>
      </c>
      <c r="L140" s="62"/>
      <c r="M140" s="62"/>
    </row>
    <row r="141" spans="1:13" x14ac:dyDescent="0.2">
      <c r="A141" s="371" t="s">
        <v>494</v>
      </c>
      <c r="B141" s="62">
        <v>769.09090909090912</v>
      </c>
      <c r="C141" s="348">
        <v>6.4811395773929279</v>
      </c>
      <c r="D141" s="62">
        <v>344.09090909090912</v>
      </c>
      <c r="E141" s="392"/>
      <c r="F141" s="62">
        <v>425</v>
      </c>
      <c r="G141" s="289">
        <v>-425</v>
      </c>
      <c r="I141" s="348">
        <v>55.260047281323878</v>
      </c>
      <c r="J141" s="62">
        <v>44.739952718676122</v>
      </c>
      <c r="K141" s="288">
        <v>-1</v>
      </c>
      <c r="L141" s="62"/>
      <c r="M141" s="62"/>
    </row>
    <row r="142" spans="1:13" x14ac:dyDescent="0.2">
      <c r="A142" s="371" t="s">
        <v>495</v>
      </c>
      <c r="B142" s="62">
        <v>524.09090909090901</v>
      </c>
      <c r="C142" s="348">
        <v>3.5255281259478863</v>
      </c>
      <c r="D142" s="62">
        <v>116.81818181818181</v>
      </c>
      <c r="E142" s="392"/>
      <c r="F142" s="62">
        <v>407.27272727272725</v>
      </c>
      <c r="G142" s="289">
        <v>-407.27272727272725</v>
      </c>
      <c r="I142" s="348">
        <v>77.710320901994805</v>
      </c>
      <c r="J142" s="62">
        <v>22.289679098005205</v>
      </c>
      <c r="K142" s="288">
        <v>-1</v>
      </c>
      <c r="L142" s="62"/>
      <c r="M142" s="62"/>
    </row>
    <row r="143" spans="1:13" x14ac:dyDescent="0.2">
      <c r="A143" s="371" t="s">
        <v>496</v>
      </c>
      <c r="B143" s="62">
        <v>649.09090909090912</v>
      </c>
      <c r="C143" s="348">
        <v>3.9654395834177985</v>
      </c>
      <c r="D143" s="62">
        <v>405</v>
      </c>
      <c r="E143" s="375">
        <v>5.4545454545454541</v>
      </c>
      <c r="F143" s="62">
        <v>249.54545454545453</v>
      </c>
      <c r="G143" s="289">
        <v>-244.09090909090907</v>
      </c>
      <c r="H143" s="348">
        <v>1.3468013468013467</v>
      </c>
      <c r="I143" s="348">
        <v>38.445378151260499</v>
      </c>
      <c r="J143" s="62">
        <v>62.394957983193279</v>
      </c>
      <c r="K143" s="288">
        <v>-0.95721925133689834</v>
      </c>
      <c r="L143" s="62">
        <v>4.2780748663101669</v>
      </c>
      <c r="M143" s="62"/>
    </row>
    <row r="144" spans="1:13" x14ac:dyDescent="0.2">
      <c r="A144" s="371" t="s">
        <v>497</v>
      </c>
      <c r="B144" s="62">
        <v>705</v>
      </c>
      <c r="C144" s="348">
        <v>4.1822884533244746</v>
      </c>
      <c r="D144" s="62">
        <v>517.27272727272725</v>
      </c>
      <c r="E144" s="375">
        <v>11.363636363636363</v>
      </c>
      <c r="F144" s="62">
        <v>199.09090909090907</v>
      </c>
      <c r="G144" s="289">
        <v>-187.72727272727269</v>
      </c>
      <c r="H144" s="348">
        <v>2.1968365553602811</v>
      </c>
      <c r="I144" s="348">
        <v>28.239845261121854</v>
      </c>
      <c r="J144" s="62">
        <v>73.372018052869109</v>
      </c>
      <c r="K144" s="288">
        <v>-0.89200863930885521</v>
      </c>
      <c r="L144" s="62">
        <v>10.799136069114478</v>
      </c>
    </row>
    <row r="145" spans="1:253" x14ac:dyDescent="0.2">
      <c r="A145" s="220" t="s">
        <v>498</v>
      </c>
      <c r="B145" s="289">
        <v>679.5454545454545</v>
      </c>
      <c r="C145" s="290">
        <v>3.8806111170812816</v>
      </c>
      <c r="D145" s="289">
        <v>394.5454545454545</v>
      </c>
      <c r="E145" s="393">
        <v>5</v>
      </c>
      <c r="F145" s="289">
        <v>290</v>
      </c>
      <c r="G145" s="289">
        <v>-285</v>
      </c>
      <c r="H145" s="290">
        <v>1.2672811059907834</v>
      </c>
      <c r="I145" s="290">
        <v>42.675585284280935</v>
      </c>
      <c r="J145" s="289">
        <v>58.060200668896321</v>
      </c>
      <c r="K145" s="377">
        <v>-0.96610169491525422</v>
      </c>
      <c r="L145" s="289">
        <v>3.3898305084745783</v>
      </c>
    </row>
    <row r="146" spans="1:253" x14ac:dyDescent="0.2">
      <c r="A146" s="61" t="s">
        <v>499</v>
      </c>
      <c r="B146" s="34">
        <v>817.72727272727275</v>
      </c>
      <c r="C146" s="221">
        <v>4.3464920016332567</v>
      </c>
      <c r="D146" s="34">
        <v>543.18181818181824</v>
      </c>
      <c r="E146" s="385">
        <v>2.7272727272727271</v>
      </c>
      <c r="F146" s="34">
        <v>277.27272727272725</v>
      </c>
      <c r="G146" s="34">
        <v>-274.5454545454545</v>
      </c>
      <c r="H146" s="221">
        <v>0.50209205020920489</v>
      </c>
      <c r="I146" s="221">
        <v>33.907726514730399</v>
      </c>
      <c r="J146" s="34">
        <v>66.425792106725964</v>
      </c>
      <c r="K146" s="350">
        <v>-0.98051948051948035</v>
      </c>
      <c r="L146" s="34">
        <v>1.9480519480519654</v>
      </c>
    </row>
    <row r="147" spans="1:253" s="391" customFormat="1" x14ac:dyDescent="0.2">
      <c r="A147" s="723"/>
      <c r="B147" s="723"/>
      <c r="C147" s="723"/>
      <c r="D147" s="723"/>
      <c r="E147" s="723"/>
      <c r="F147" s="723"/>
      <c r="G147" s="723"/>
      <c r="H147" s="723"/>
      <c r="I147" s="723"/>
      <c r="J147" s="723"/>
      <c r="K147" s="723"/>
      <c r="L147" s="723"/>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row>
    <row r="148" spans="1:253" s="391" customFormat="1" x14ac:dyDescent="0.2">
      <c r="A148" s="220"/>
      <c r="B148" s="289"/>
      <c r="C148" s="290"/>
      <c r="D148" s="289"/>
      <c r="E148" s="393"/>
      <c r="F148" s="289"/>
      <c r="G148" s="289"/>
      <c r="H148" s="290"/>
      <c r="I148" s="290"/>
      <c r="J148" s="289"/>
      <c r="K148" s="377"/>
      <c r="L148" s="289"/>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row>
    <row r="149" spans="1:253" s="391" customFormat="1" x14ac:dyDescent="0.2">
      <c r="A149" s="220"/>
      <c r="B149" s="289"/>
      <c r="C149" s="290"/>
      <c r="D149" s="289"/>
      <c r="E149" s="393"/>
      <c r="F149" s="289"/>
      <c r="G149" s="289"/>
      <c r="H149" s="290"/>
      <c r="I149" s="290"/>
      <c r="J149" s="289"/>
      <c r="K149" s="377"/>
      <c r="L149" s="289"/>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row>
    <row r="150" spans="1:253" s="391" customFormat="1" x14ac:dyDescent="0.2">
      <c r="A150" s="220"/>
      <c r="B150" s="289"/>
      <c r="C150" s="290"/>
      <c r="D150" s="289"/>
      <c r="E150" s="393"/>
      <c r="F150" s="289"/>
      <c r="G150" s="289"/>
      <c r="H150" s="290"/>
      <c r="I150" s="290"/>
      <c r="J150" s="289"/>
      <c r="K150" s="377"/>
      <c r="L150" s="289"/>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row>
    <row r="151" spans="1:253" s="391" customFormat="1" x14ac:dyDescent="0.2">
      <c r="A151" s="220"/>
      <c r="B151" s="289"/>
      <c r="C151" s="290"/>
      <c r="D151" s="289"/>
      <c r="E151" s="393"/>
      <c r="F151" s="289"/>
      <c r="G151" s="289"/>
      <c r="H151" s="290"/>
      <c r="I151" s="290"/>
      <c r="J151" s="289"/>
      <c r="K151" s="377"/>
      <c r="L151" s="289"/>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row>
    <row r="152" spans="1:253" s="391" customFormat="1" x14ac:dyDescent="0.2">
      <c r="A152" s="220"/>
      <c r="B152" s="289"/>
      <c r="C152" s="290"/>
      <c r="D152" s="289"/>
      <c r="E152" s="393"/>
      <c r="F152" s="289"/>
      <c r="G152" s="289"/>
      <c r="H152" s="290"/>
      <c r="I152" s="290"/>
      <c r="J152" s="289"/>
      <c r="K152" s="377"/>
      <c r="L152" s="289"/>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row>
    <row r="153" spans="1:253" s="391" customFormat="1" x14ac:dyDescent="0.2">
      <c r="A153" s="220"/>
      <c r="B153" s="289"/>
      <c r="C153" s="290"/>
      <c r="D153" s="289"/>
      <c r="E153" s="393"/>
      <c r="F153" s="289"/>
      <c r="G153" s="289"/>
      <c r="H153" s="290"/>
      <c r="I153" s="290"/>
      <c r="J153" s="289"/>
      <c r="K153" s="377"/>
      <c r="L153" s="289"/>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row>
    <row r="154" spans="1:253" s="391" customFormat="1" x14ac:dyDescent="0.2">
      <c r="A154" s="220"/>
      <c r="B154" s="289"/>
      <c r="C154" s="290"/>
      <c r="D154" s="289"/>
      <c r="E154" s="393"/>
      <c r="F154" s="289"/>
      <c r="G154" s="289"/>
      <c r="H154" s="290"/>
      <c r="I154" s="290"/>
      <c r="J154" s="289"/>
      <c r="K154" s="377"/>
      <c r="L154" s="289"/>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row>
    <row r="155" spans="1:253" s="391" customFormat="1" x14ac:dyDescent="0.2">
      <c r="A155" s="725" t="s">
        <v>1024</v>
      </c>
      <c r="B155" s="725"/>
      <c r="C155" s="725"/>
      <c r="D155" s="725"/>
      <c r="E155" s="725"/>
      <c r="F155" s="725"/>
      <c r="G155" s="725"/>
      <c r="H155" s="725"/>
      <c r="I155" s="725"/>
      <c r="J155" s="725"/>
      <c r="K155" s="725"/>
      <c r="L155" s="725"/>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row>
    <row r="156" spans="1:253" s="391" customFormat="1" ht="12.75" customHeight="1" x14ac:dyDescent="0.2">
      <c r="B156" s="724" t="s">
        <v>585</v>
      </c>
      <c r="C156" s="724"/>
      <c r="D156" s="289"/>
      <c r="E156" s="393"/>
      <c r="F156" s="289"/>
      <c r="G156" s="289"/>
      <c r="H156" s="290"/>
      <c r="I156" s="290"/>
      <c r="J156" s="289"/>
      <c r="K156" s="377"/>
      <c r="L156" s="289"/>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row>
    <row r="157" spans="1:253" s="391" customFormat="1" ht="38.25" x14ac:dyDescent="0.2">
      <c r="A157" s="345" t="s">
        <v>6</v>
      </c>
      <c r="B157" s="345" t="s">
        <v>613</v>
      </c>
      <c r="C157" s="345" t="s">
        <v>581</v>
      </c>
      <c r="D157" s="345" t="s">
        <v>580</v>
      </c>
      <c r="E157" s="345" t="s">
        <v>577</v>
      </c>
      <c r="F157" s="345" t="s">
        <v>586</v>
      </c>
      <c r="G157" s="345" t="s">
        <v>37</v>
      </c>
      <c r="H157" s="346" t="s">
        <v>582</v>
      </c>
      <c r="I157" s="345" t="s">
        <v>579</v>
      </c>
      <c r="J157" s="347" t="s">
        <v>38</v>
      </c>
      <c r="K157" s="346" t="s">
        <v>513</v>
      </c>
      <c r="L157" s="345" t="s">
        <v>610</v>
      </c>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row>
    <row r="158" spans="1:253" x14ac:dyDescent="0.2">
      <c r="A158" s="371" t="s">
        <v>488</v>
      </c>
      <c r="B158" s="388">
        <v>109.42272727272729</v>
      </c>
      <c r="C158" s="389">
        <v>0.76399714623755288</v>
      </c>
      <c r="D158" s="62">
        <v>0</v>
      </c>
      <c r="E158" s="62">
        <v>0</v>
      </c>
      <c r="F158" s="62">
        <v>109.42272727272729</v>
      </c>
      <c r="G158" s="62">
        <v>-109.42272727272729</v>
      </c>
      <c r="H158" s="62">
        <v>0</v>
      </c>
      <c r="I158" s="60">
        <v>100</v>
      </c>
      <c r="J158" s="60">
        <v>0</v>
      </c>
      <c r="K158" s="288">
        <v>-1</v>
      </c>
      <c r="L158" s="62">
        <v>0</v>
      </c>
    </row>
    <row r="159" spans="1:253" x14ac:dyDescent="0.2">
      <c r="A159" s="371" t="s">
        <v>489</v>
      </c>
      <c r="B159" s="289">
        <v>141.60909090909092</v>
      </c>
      <c r="C159" s="290">
        <v>0.95701863842487889</v>
      </c>
      <c r="D159" s="62">
        <v>0</v>
      </c>
      <c r="E159" s="62">
        <v>0</v>
      </c>
      <c r="F159" s="62">
        <v>141.60909090909092</v>
      </c>
      <c r="G159" s="62">
        <v>-141.60909090909092</v>
      </c>
      <c r="H159" s="62">
        <v>0</v>
      </c>
      <c r="I159" s="60">
        <v>100</v>
      </c>
      <c r="J159" s="60">
        <v>0</v>
      </c>
      <c r="K159" s="288">
        <v>-1</v>
      </c>
      <c r="L159" s="62">
        <v>0</v>
      </c>
    </row>
    <row r="160" spans="1:253" x14ac:dyDescent="0.2">
      <c r="A160" s="373" t="s">
        <v>490</v>
      </c>
      <c r="B160" s="289">
        <v>90.413636363636371</v>
      </c>
      <c r="C160" s="290">
        <v>0.60003342401255877</v>
      </c>
      <c r="D160" s="62">
        <v>0</v>
      </c>
      <c r="E160" s="62">
        <v>0</v>
      </c>
      <c r="F160" s="62">
        <v>90.413636363636371</v>
      </c>
      <c r="G160" s="62">
        <v>-90.413636363636371</v>
      </c>
      <c r="H160" s="62">
        <v>0</v>
      </c>
      <c r="I160" s="60">
        <v>100</v>
      </c>
      <c r="J160" s="60">
        <v>0</v>
      </c>
      <c r="K160" s="288">
        <v>-1</v>
      </c>
      <c r="L160" s="62">
        <v>0</v>
      </c>
      <c r="R160" s="62"/>
      <c r="S160" s="62"/>
    </row>
    <row r="161" spans="1:19" x14ac:dyDescent="0.2">
      <c r="A161" s="371" t="s">
        <v>491</v>
      </c>
      <c r="B161" s="289">
        <v>63.259090909090915</v>
      </c>
      <c r="C161" s="290">
        <v>0.42087430081096255</v>
      </c>
      <c r="D161" s="62">
        <v>0</v>
      </c>
      <c r="E161" s="62">
        <v>0</v>
      </c>
      <c r="F161" s="62">
        <v>63.259090909090915</v>
      </c>
      <c r="G161" s="62">
        <v>-63.259090909090915</v>
      </c>
      <c r="H161" s="62">
        <v>0</v>
      </c>
      <c r="I161" s="60">
        <v>100</v>
      </c>
      <c r="J161" s="60">
        <v>0</v>
      </c>
      <c r="K161" s="288">
        <v>-1</v>
      </c>
      <c r="L161" s="62">
        <v>0</v>
      </c>
      <c r="R161" s="62"/>
      <c r="S161" s="62"/>
    </row>
    <row r="162" spans="1:19" x14ac:dyDescent="0.2">
      <c r="A162" s="371" t="s">
        <v>492</v>
      </c>
      <c r="B162" s="289">
        <v>61.986363636363642</v>
      </c>
      <c r="C162" s="290">
        <v>0.40928329054521689</v>
      </c>
      <c r="D162" s="62">
        <v>0</v>
      </c>
      <c r="E162" s="62">
        <v>0</v>
      </c>
      <c r="F162" s="62">
        <v>61.986363636363642</v>
      </c>
      <c r="G162" s="62">
        <v>-61.986363636363642</v>
      </c>
      <c r="H162" s="62">
        <v>0</v>
      </c>
      <c r="I162" s="60">
        <v>100</v>
      </c>
      <c r="J162" s="60">
        <v>0</v>
      </c>
      <c r="K162" s="288">
        <v>-1</v>
      </c>
      <c r="L162" s="62">
        <v>0</v>
      </c>
    </row>
    <row r="163" spans="1:19" x14ac:dyDescent="0.2">
      <c r="A163" s="371" t="s">
        <v>493</v>
      </c>
      <c r="B163" s="289">
        <v>52.38636363636364</v>
      </c>
      <c r="C163" s="290">
        <v>0.34083293951479587</v>
      </c>
      <c r="D163" s="62">
        <v>0</v>
      </c>
      <c r="E163" s="62">
        <v>0</v>
      </c>
      <c r="F163" s="62">
        <v>52.38636363636364</v>
      </c>
      <c r="G163" s="62">
        <v>-52.38636363636364</v>
      </c>
      <c r="H163" s="62">
        <v>0</v>
      </c>
      <c r="I163" s="60">
        <v>100</v>
      </c>
      <c r="J163" s="60">
        <v>0</v>
      </c>
      <c r="K163" s="288">
        <v>-1</v>
      </c>
      <c r="L163" s="62">
        <v>0</v>
      </c>
    </row>
    <row r="164" spans="1:19" x14ac:dyDescent="0.2">
      <c r="A164" s="371" t="s">
        <v>494</v>
      </c>
      <c r="B164" s="289">
        <v>66.681818181818173</v>
      </c>
      <c r="C164" s="290">
        <v>0.42446541084316708</v>
      </c>
      <c r="D164" s="62">
        <v>0</v>
      </c>
      <c r="E164" s="62">
        <v>0</v>
      </c>
      <c r="F164" s="62">
        <v>66.681818181818173</v>
      </c>
      <c r="G164" s="62">
        <v>-66.681818181818173</v>
      </c>
      <c r="H164" s="62">
        <v>0</v>
      </c>
      <c r="I164" s="60">
        <v>100</v>
      </c>
      <c r="J164" s="60">
        <v>0</v>
      </c>
      <c r="K164" s="288">
        <v>-1</v>
      </c>
      <c r="L164" s="62">
        <v>0</v>
      </c>
    </row>
    <row r="165" spans="1:19" x14ac:dyDescent="0.2">
      <c r="A165" s="371" t="s">
        <v>495</v>
      </c>
      <c r="B165" s="289">
        <v>67.713636363636368</v>
      </c>
      <c r="C165" s="290">
        <v>0.41894484506886986</v>
      </c>
      <c r="D165" s="62">
        <v>0</v>
      </c>
      <c r="E165" s="62">
        <v>0</v>
      </c>
      <c r="F165" s="62">
        <v>67.713636363636368</v>
      </c>
      <c r="G165" s="62">
        <v>-67.713636363636368</v>
      </c>
      <c r="H165" s="62">
        <v>0</v>
      </c>
      <c r="I165" s="60">
        <v>100</v>
      </c>
      <c r="J165" s="60">
        <v>0</v>
      </c>
      <c r="K165" s="288">
        <v>-1</v>
      </c>
      <c r="L165" s="62">
        <v>0</v>
      </c>
    </row>
    <row r="166" spans="1:19" x14ac:dyDescent="0.2">
      <c r="A166" s="371" t="s">
        <v>496</v>
      </c>
      <c r="B166" s="289">
        <v>89.427272727272722</v>
      </c>
      <c r="C166" s="290">
        <v>0.53807023301608137</v>
      </c>
      <c r="D166" s="62">
        <v>0</v>
      </c>
      <c r="E166" s="62">
        <v>0</v>
      </c>
      <c r="F166" s="62">
        <v>89.427272727272722</v>
      </c>
      <c r="G166" s="62">
        <v>-89.427272727272722</v>
      </c>
      <c r="H166" s="62">
        <v>0</v>
      </c>
      <c r="I166" s="60">
        <v>100</v>
      </c>
      <c r="J166" s="60">
        <v>0</v>
      </c>
      <c r="K166" s="288">
        <v>-1</v>
      </c>
      <c r="L166" s="62">
        <v>0</v>
      </c>
    </row>
    <row r="167" spans="1:19" x14ac:dyDescent="0.2">
      <c r="A167" s="371" t="s">
        <v>497</v>
      </c>
      <c r="B167" s="289">
        <v>107.32272727272728</v>
      </c>
      <c r="C167" s="290">
        <v>0.62982821169440895</v>
      </c>
      <c r="D167" s="62">
        <v>0</v>
      </c>
      <c r="E167" s="62">
        <v>0</v>
      </c>
      <c r="F167" s="62">
        <v>107.32272727272728</v>
      </c>
      <c r="G167" s="62">
        <v>-107.32272727272728</v>
      </c>
      <c r="H167" s="62">
        <v>0</v>
      </c>
      <c r="I167" s="60">
        <v>100</v>
      </c>
      <c r="J167" s="60">
        <v>0</v>
      </c>
      <c r="K167" s="288">
        <v>-1</v>
      </c>
      <c r="L167" s="62">
        <v>0</v>
      </c>
    </row>
    <row r="168" spans="1:19" x14ac:dyDescent="0.2">
      <c r="A168" s="371" t="s">
        <v>498</v>
      </c>
      <c r="B168" s="289">
        <v>110.85909090909091</v>
      </c>
      <c r="C168" s="290">
        <v>0.64217371682427205</v>
      </c>
      <c r="D168" s="62">
        <v>0</v>
      </c>
      <c r="E168" s="62">
        <v>0</v>
      </c>
      <c r="F168" s="62">
        <v>110.85909090909091</v>
      </c>
      <c r="G168" s="62">
        <v>-110.85909090909091</v>
      </c>
      <c r="H168" s="62">
        <v>0</v>
      </c>
      <c r="I168" s="60">
        <v>100</v>
      </c>
      <c r="J168" s="60">
        <v>0</v>
      </c>
      <c r="K168" s="288">
        <v>-1</v>
      </c>
      <c r="L168" s="62">
        <v>0</v>
      </c>
    </row>
    <row r="169" spans="1:19" x14ac:dyDescent="0.2">
      <c r="A169" s="61" t="s">
        <v>499</v>
      </c>
      <c r="B169" s="34">
        <v>134.35454545454544</v>
      </c>
      <c r="C169" s="221">
        <v>0.77875406726297891</v>
      </c>
      <c r="D169" s="34">
        <v>0</v>
      </c>
      <c r="E169" s="34">
        <v>0</v>
      </c>
      <c r="F169" s="34">
        <v>134.35454545454544</v>
      </c>
      <c r="G169" s="34">
        <v>-134.35454545454544</v>
      </c>
      <c r="H169" s="34">
        <v>0</v>
      </c>
      <c r="I169" s="33">
        <v>100</v>
      </c>
      <c r="J169" s="33">
        <v>0</v>
      </c>
      <c r="K169" s="350">
        <v>-1</v>
      </c>
      <c r="L169" s="34">
        <v>0</v>
      </c>
    </row>
    <row r="170" spans="1:19" x14ac:dyDescent="0.2">
      <c r="A170" s="723"/>
      <c r="B170" s="723"/>
      <c r="C170" s="723"/>
      <c r="D170" s="723"/>
      <c r="E170" s="723"/>
      <c r="F170" s="723"/>
      <c r="G170" s="723"/>
      <c r="H170" s="723"/>
      <c r="I170" s="723"/>
      <c r="J170" s="723"/>
      <c r="K170" s="723"/>
      <c r="L170" s="723"/>
    </row>
    <row r="171" spans="1:19" x14ac:dyDescent="0.2">
      <c r="A171" s="33"/>
      <c r="D171" s="33"/>
      <c r="E171" s="33"/>
      <c r="F171" s="33"/>
      <c r="G171" s="33"/>
      <c r="H171" s="33"/>
      <c r="I171" s="33"/>
      <c r="J171" s="33"/>
      <c r="K171" s="33"/>
      <c r="L171" s="33"/>
    </row>
    <row r="172" spans="1:19" x14ac:dyDescent="0.2">
      <c r="A172" s="391"/>
      <c r="B172" s="724" t="s">
        <v>705</v>
      </c>
      <c r="C172" s="724"/>
      <c r="D172" s="289"/>
      <c r="E172" s="393"/>
      <c r="F172" s="289"/>
      <c r="G172" s="289"/>
      <c r="H172" s="290"/>
      <c r="I172" s="290"/>
      <c r="J172" s="289"/>
      <c r="K172" s="377"/>
      <c r="L172" s="289"/>
    </row>
    <row r="173" spans="1:19" ht="38.25" x14ac:dyDescent="0.2">
      <c r="A173" s="345" t="s">
        <v>6</v>
      </c>
      <c r="B173" s="345" t="s">
        <v>613</v>
      </c>
      <c r="C173" s="345" t="s">
        <v>581</v>
      </c>
      <c r="D173" s="345" t="s">
        <v>580</v>
      </c>
      <c r="E173" s="345" t="s">
        <v>577</v>
      </c>
      <c r="F173" s="345" t="s">
        <v>586</v>
      </c>
      <c r="G173" s="345" t="s">
        <v>37</v>
      </c>
      <c r="H173" s="346" t="s">
        <v>582</v>
      </c>
      <c r="I173" s="345" t="s">
        <v>579</v>
      </c>
      <c r="J173" s="347" t="s">
        <v>38</v>
      </c>
      <c r="K173" s="346" t="s">
        <v>513</v>
      </c>
      <c r="L173" s="345" t="s">
        <v>610</v>
      </c>
      <c r="M173" s="351"/>
    </row>
    <row r="174" spans="1:19" x14ac:dyDescent="0.2">
      <c r="A174" s="60">
        <v>1900</v>
      </c>
      <c r="B174" s="60">
        <v>850</v>
      </c>
      <c r="C174" s="60">
        <v>1.7</v>
      </c>
      <c r="D174" s="62">
        <v>600</v>
      </c>
      <c r="E174" s="62">
        <v>0</v>
      </c>
      <c r="F174" s="60">
        <v>250</v>
      </c>
      <c r="G174" s="60">
        <v>-250</v>
      </c>
      <c r="H174" s="60">
        <v>0</v>
      </c>
      <c r="I174" s="60">
        <v>29</v>
      </c>
      <c r="J174" s="60">
        <v>71</v>
      </c>
      <c r="K174" s="288">
        <v>-1</v>
      </c>
      <c r="L174" s="60">
        <v>0</v>
      </c>
    </row>
    <row r="175" spans="1:19" x14ac:dyDescent="0.2">
      <c r="D175" s="62"/>
      <c r="E175" s="62"/>
    </row>
    <row r="176" spans="1:19" x14ac:dyDescent="0.2">
      <c r="D176" s="62"/>
      <c r="E176" s="62"/>
    </row>
    <row r="177" spans="4:5" x14ac:dyDescent="0.2">
      <c r="D177" s="62"/>
      <c r="E177" s="62"/>
    </row>
    <row r="178" spans="4:5" x14ac:dyDescent="0.2">
      <c r="D178" s="62"/>
      <c r="E178" s="62"/>
    </row>
    <row r="179" spans="4:5" x14ac:dyDescent="0.2">
      <c r="D179" s="62"/>
      <c r="E179" s="62"/>
    </row>
    <row r="180" spans="4:5" x14ac:dyDescent="0.2">
      <c r="D180" s="62"/>
      <c r="E180" s="62"/>
    </row>
    <row r="181" spans="4:5" x14ac:dyDescent="0.2">
      <c r="D181" s="62"/>
      <c r="E181" s="62"/>
    </row>
    <row r="182" spans="4:5" x14ac:dyDescent="0.2">
      <c r="D182" s="62"/>
      <c r="E182" s="62"/>
    </row>
  </sheetData>
  <mergeCells count="14">
    <mergeCell ref="B53:C53"/>
    <mergeCell ref="A117:L117"/>
    <mergeCell ref="A170:L170"/>
    <mergeCell ref="A155:L155"/>
    <mergeCell ref="A147:L147"/>
    <mergeCell ref="B121:C121"/>
    <mergeCell ref="B135:C135"/>
    <mergeCell ref="B156:C156"/>
    <mergeCell ref="B172:C172"/>
    <mergeCell ref="A1:L1"/>
    <mergeCell ref="B2:C2"/>
    <mergeCell ref="A52:L52"/>
    <mergeCell ref="A48:L48"/>
    <mergeCell ref="A120:L120"/>
  </mergeCells>
  <pageMargins left="0.7" right="0.7" top="0.75" bottom="0.75" header="0.3" footer="0.3"/>
  <pageSetup paperSize="9" scale="87" orientation="landscape" r:id="rId1"/>
  <rowBreaks count="3" manualBreakCount="3">
    <brk id="51" max="11" man="1"/>
    <brk id="119" max="16383" man="1"/>
    <brk id="15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view="pageBreakPreview" zoomScale="60" zoomScaleNormal="100" workbookViewId="0">
      <pane xSplit="2" ySplit="2" topLeftCell="C72" activePane="bottomRight" state="frozen"/>
      <selection pane="topRight" activeCell="C1" sqref="C1"/>
      <selection pane="bottomLeft" activeCell="A3" sqref="A3"/>
      <selection pane="bottomRight" activeCell="G119" sqref="G119"/>
    </sheetView>
  </sheetViews>
  <sheetFormatPr defaultRowHeight="15" x14ac:dyDescent="0.25"/>
  <cols>
    <col min="1" max="1" width="1.42578125" style="53" customWidth="1"/>
    <col min="2" max="2" width="7.7109375" style="53" customWidth="1"/>
    <col min="3" max="3" width="15.7109375" style="53" customWidth="1"/>
    <col min="4" max="5" width="15.5703125" style="53" customWidth="1"/>
    <col min="6" max="6" width="15.140625" style="53" customWidth="1"/>
    <col min="7" max="7" width="15.85546875" style="53" customWidth="1"/>
    <col min="8" max="8" width="14.7109375" style="70" customWidth="1"/>
    <col min="9" max="9" width="14.5703125" style="53" customWidth="1"/>
    <col min="10" max="10" width="9.140625" style="53"/>
    <col min="11" max="11" width="11.42578125" style="53" customWidth="1"/>
    <col min="12" max="13" width="9.140625" style="53"/>
    <col min="14" max="14" width="11.5703125" style="53" bestFit="1" customWidth="1"/>
    <col min="15" max="21" width="9.140625" style="53"/>
    <col min="22" max="22" width="19.85546875" style="53" customWidth="1"/>
    <col min="23" max="16384" width="9.140625" style="53"/>
  </cols>
  <sheetData>
    <row r="1" spans="1:22" ht="27" customHeight="1" x14ac:dyDescent="0.25">
      <c r="B1" s="726" t="s">
        <v>614</v>
      </c>
      <c r="C1" s="726"/>
      <c r="D1" s="726"/>
      <c r="E1" s="726"/>
      <c r="F1" s="726"/>
      <c r="G1" s="726"/>
      <c r="H1" s="110"/>
      <c r="J1" s="111"/>
      <c r="K1" s="111"/>
    </row>
    <row r="2" spans="1:22" ht="52.15" customHeight="1" x14ac:dyDescent="0.25">
      <c r="A2" s="112"/>
      <c r="B2" s="109" t="s">
        <v>6</v>
      </c>
      <c r="C2" s="109" t="s">
        <v>1088</v>
      </c>
      <c r="D2" s="109" t="s">
        <v>1089</v>
      </c>
      <c r="E2" s="109" t="s">
        <v>1087</v>
      </c>
      <c r="F2" s="109" t="s">
        <v>39</v>
      </c>
      <c r="G2" s="109" t="s">
        <v>514</v>
      </c>
      <c r="H2" s="499"/>
      <c r="L2" s="112"/>
      <c r="V2" s="113"/>
    </row>
    <row r="3" spans="1:22" x14ac:dyDescent="0.25">
      <c r="B3" s="75">
        <v>1901</v>
      </c>
      <c r="C3" s="70">
        <v>252</v>
      </c>
      <c r="D3" s="77">
        <v>323.89</v>
      </c>
      <c r="E3" s="77">
        <f>(C3-D3)</f>
        <v>-71.889999999999986</v>
      </c>
      <c r="F3" s="56">
        <v>6.6701958708311277</v>
      </c>
      <c r="G3" s="56">
        <v>34</v>
      </c>
      <c r="H3" s="56"/>
      <c r="I3" s="363"/>
      <c r="J3" s="11"/>
    </row>
    <row r="4" spans="1:22" x14ac:dyDescent="0.25">
      <c r="B4" s="75">
        <v>1902</v>
      </c>
      <c r="C4" s="70">
        <v>260</v>
      </c>
      <c r="D4" s="77">
        <v>255.53800000000001</v>
      </c>
      <c r="E4" s="77">
        <f t="shared" ref="E4:E67" si="0">(C4-D4)</f>
        <v>4.4619999999999891</v>
      </c>
      <c r="F4" s="56">
        <v>6.6820868671292724</v>
      </c>
      <c r="G4" s="56">
        <v>32.259960159362549</v>
      </c>
      <c r="H4" s="56"/>
      <c r="I4" s="363"/>
      <c r="J4" s="11"/>
    </row>
    <row r="5" spans="1:22" x14ac:dyDescent="0.25">
      <c r="B5" s="75">
        <v>1903</v>
      </c>
      <c r="C5" s="70">
        <v>298</v>
      </c>
      <c r="D5" s="77">
        <v>215.76599999999999</v>
      </c>
      <c r="E5" s="77">
        <f t="shared" si="0"/>
        <v>82.234000000000009</v>
      </c>
      <c r="F5" s="56">
        <v>6.1494015683037553</v>
      </c>
      <c r="G5" s="56">
        <v>31.011893203883496</v>
      </c>
      <c r="H5" s="56"/>
      <c r="I5" s="369"/>
      <c r="J5" s="11"/>
    </row>
    <row r="6" spans="1:22" x14ac:dyDescent="0.25">
      <c r="B6" s="75">
        <v>1904</v>
      </c>
      <c r="C6" s="70">
        <v>210</v>
      </c>
      <c r="D6" s="77">
        <v>193.74</v>
      </c>
      <c r="E6" s="77">
        <f t="shared" si="0"/>
        <v>16.259999999999991</v>
      </c>
      <c r="F6" s="56">
        <v>6.4955150015465515</v>
      </c>
      <c r="G6" s="11">
        <v>34.782764811490132</v>
      </c>
      <c r="H6" s="53"/>
      <c r="I6" s="369"/>
      <c r="J6" s="11"/>
    </row>
    <row r="7" spans="1:22" x14ac:dyDescent="0.25">
      <c r="B7" s="75">
        <v>1905</v>
      </c>
      <c r="C7" s="70">
        <v>216</v>
      </c>
      <c r="D7" s="77">
        <v>199.96799999999999</v>
      </c>
      <c r="E7" s="77">
        <f t="shared" si="0"/>
        <v>16.032000000000011</v>
      </c>
      <c r="F7" s="56">
        <v>6.084507042253521</v>
      </c>
      <c r="G7" s="11">
        <v>40.073747494989973</v>
      </c>
      <c r="H7" s="53"/>
      <c r="I7" s="363"/>
      <c r="J7" s="11"/>
    </row>
    <row r="8" spans="1:22" x14ac:dyDescent="0.25">
      <c r="B8" s="75">
        <v>1906</v>
      </c>
      <c r="C8" s="70">
        <v>226</v>
      </c>
      <c r="D8" s="77">
        <v>212.26599999999999</v>
      </c>
      <c r="E8" s="77">
        <f t="shared" si="0"/>
        <v>13.734000000000009</v>
      </c>
      <c r="F8" s="56">
        <v>5.3339627094642434</v>
      </c>
      <c r="G8" s="11">
        <v>41.216699029126211</v>
      </c>
      <c r="H8" s="53"/>
      <c r="I8" s="363"/>
      <c r="J8" s="11"/>
    </row>
    <row r="9" spans="1:22" x14ac:dyDescent="0.25">
      <c r="B9" s="75">
        <v>1907</v>
      </c>
      <c r="C9" s="70">
        <v>196</v>
      </c>
      <c r="D9" s="11">
        <v>240.8</v>
      </c>
      <c r="E9" s="77">
        <f t="shared" si="0"/>
        <v>-44.800000000000011</v>
      </c>
      <c r="F9" s="56">
        <v>6.0307692307692307</v>
      </c>
      <c r="G9" s="11">
        <v>45.954198473282446</v>
      </c>
      <c r="H9" s="53"/>
      <c r="I9" s="363"/>
      <c r="J9" s="11"/>
    </row>
    <row r="10" spans="1:22" x14ac:dyDescent="0.25">
      <c r="B10" s="75">
        <v>1908</v>
      </c>
      <c r="C10" s="70">
        <v>254</v>
      </c>
      <c r="D10" s="287">
        <v>265.39999999999998</v>
      </c>
      <c r="E10" s="77">
        <f t="shared" si="0"/>
        <v>-11.399999999999977</v>
      </c>
      <c r="F10" s="56">
        <v>5.7194325602341811</v>
      </c>
      <c r="G10" s="11">
        <v>49.330855018587357</v>
      </c>
      <c r="H10" s="53"/>
      <c r="I10" s="369"/>
      <c r="J10" s="11"/>
    </row>
    <row r="11" spans="1:22" x14ac:dyDescent="0.25">
      <c r="B11" s="75">
        <v>1909</v>
      </c>
      <c r="C11" s="70">
        <v>206</v>
      </c>
      <c r="D11" s="287">
        <v>231.4</v>
      </c>
      <c r="E11" s="77">
        <f t="shared" si="0"/>
        <v>-25.400000000000006</v>
      </c>
      <c r="F11" s="56">
        <v>6.2424242424242422</v>
      </c>
      <c r="G11" s="11">
        <v>38.825503355704697</v>
      </c>
      <c r="H11" s="53"/>
      <c r="I11" s="369"/>
      <c r="J11" s="11"/>
    </row>
    <row r="12" spans="1:22" x14ac:dyDescent="0.25">
      <c r="B12" s="75">
        <v>1910</v>
      </c>
      <c r="C12" s="70">
        <v>252</v>
      </c>
      <c r="D12" s="287">
        <v>253</v>
      </c>
      <c r="E12" s="77">
        <f t="shared" si="0"/>
        <v>-1</v>
      </c>
      <c r="F12" s="56">
        <v>5.7026476578411405</v>
      </c>
      <c r="G12" s="11">
        <v>51.214574898785429</v>
      </c>
      <c r="H12" s="53"/>
      <c r="I12" s="369"/>
      <c r="J12" s="11"/>
    </row>
    <row r="13" spans="1:22" x14ac:dyDescent="0.25">
      <c r="B13" s="75">
        <v>1911</v>
      </c>
      <c r="C13" s="70">
        <v>258</v>
      </c>
      <c r="D13" s="287">
        <v>370</v>
      </c>
      <c r="E13" s="77">
        <f t="shared" si="0"/>
        <v>-112</v>
      </c>
      <c r="F13" s="56">
        <v>5.9958168719498026</v>
      </c>
      <c r="G13" s="11">
        <v>66.787003610108314</v>
      </c>
      <c r="H13" s="53"/>
      <c r="I13" s="363"/>
      <c r="J13" s="11"/>
    </row>
    <row r="14" spans="1:22" x14ac:dyDescent="0.25">
      <c r="B14" s="75">
        <v>1912</v>
      </c>
      <c r="C14" s="70">
        <v>304</v>
      </c>
      <c r="D14" s="287">
        <v>298.8</v>
      </c>
      <c r="E14" s="77">
        <f t="shared" si="0"/>
        <v>5.1999999999999886</v>
      </c>
      <c r="F14" s="56">
        <v>6.1044176706827313</v>
      </c>
      <c r="G14" s="11">
        <v>42.808022922636106</v>
      </c>
      <c r="H14" s="53"/>
      <c r="I14" s="363"/>
      <c r="J14" s="11"/>
    </row>
    <row r="15" spans="1:22" x14ac:dyDescent="0.25">
      <c r="B15" s="75">
        <v>1913</v>
      </c>
      <c r="C15" s="70">
        <v>242</v>
      </c>
      <c r="D15" s="287">
        <v>292.39999999999998</v>
      </c>
      <c r="E15" s="77">
        <f t="shared" si="0"/>
        <v>-50.399999999999977</v>
      </c>
      <c r="F15" s="56">
        <v>6.8207440811724913</v>
      </c>
      <c r="G15" s="11">
        <v>41.831187410586551</v>
      </c>
      <c r="H15" s="53"/>
      <c r="I15" s="363"/>
      <c r="J15" s="11"/>
    </row>
    <row r="16" spans="1:22" x14ac:dyDescent="0.25">
      <c r="B16" s="75">
        <v>1914</v>
      </c>
      <c r="C16" s="70">
        <v>212</v>
      </c>
      <c r="D16" s="287" t="s">
        <v>8</v>
      </c>
      <c r="E16" s="77" t="s">
        <v>8</v>
      </c>
      <c r="F16" s="56">
        <v>6.6940322071360914</v>
      </c>
      <c r="G16" s="77" t="s">
        <v>8</v>
      </c>
      <c r="H16" s="56"/>
      <c r="I16" s="363"/>
      <c r="J16" s="11"/>
    </row>
    <row r="17" spans="1:14" x14ac:dyDescent="0.25">
      <c r="B17" s="75">
        <v>1915</v>
      </c>
      <c r="C17" s="70">
        <v>202</v>
      </c>
      <c r="D17" s="287">
        <v>193.6</v>
      </c>
      <c r="E17" s="77">
        <f t="shared" si="0"/>
        <v>8.4000000000000057</v>
      </c>
      <c r="F17" s="56">
        <v>7.0654074851346627</v>
      </c>
      <c r="G17" s="11">
        <v>42.643171806167402</v>
      </c>
      <c r="H17" s="56"/>
      <c r="I17" s="363"/>
      <c r="J17" s="11"/>
    </row>
    <row r="18" spans="1:14" x14ac:dyDescent="0.25">
      <c r="B18" s="75">
        <v>1916</v>
      </c>
      <c r="C18" s="70">
        <v>242</v>
      </c>
      <c r="D18" s="287">
        <v>166</v>
      </c>
      <c r="E18" s="77">
        <f t="shared" si="0"/>
        <v>76</v>
      </c>
      <c r="F18" s="56">
        <v>7.3915699450213808</v>
      </c>
      <c r="G18" s="11">
        <v>40.987654320987652</v>
      </c>
      <c r="H18" s="56"/>
      <c r="I18" s="363"/>
      <c r="J18" s="11"/>
    </row>
    <row r="19" spans="1:14" x14ac:dyDescent="0.25">
      <c r="B19" s="75">
        <v>1917</v>
      </c>
      <c r="C19" s="70">
        <v>224</v>
      </c>
      <c r="D19" s="287">
        <v>131.30000000000001</v>
      </c>
      <c r="E19" s="77">
        <f t="shared" si="0"/>
        <v>92.699999999999989</v>
      </c>
      <c r="F19" s="56">
        <v>8.238322912835601</v>
      </c>
      <c r="G19" s="11">
        <v>43.476821192052981</v>
      </c>
      <c r="H19" s="56"/>
      <c r="I19" s="363"/>
      <c r="J19" s="11"/>
    </row>
    <row r="20" spans="1:14" x14ac:dyDescent="0.25">
      <c r="B20" s="75">
        <v>1918</v>
      </c>
      <c r="C20" s="70">
        <v>204</v>
      </c>
      <c r="D20" s="287">
        <v>82.4</v>
      </c>
      <c r="E20" s="77">
        <f t="shared" si="0"/>
        <v>121.6</v>
      </c>
      <c r="F20" s="56">
        <v>12.341197822141561</v>
      </c>
      <c r="G20" s="11">
        <v>44.064171122994658</v>
      </c>
      <c r="H20" s="56"/>
      <c r="I20" s="363"/>
      <c r="J20" s="11"/>
    </row>
    <row r="21" spans="1:14" x14ac:dyDescent="0.25">
      <c r="B21" s="75">
        <v>1919</v>
      </c>
      <c r="C21" s="70">
        <v>402</v>
      </c>
      <c r="D21" s="287">
        <v>74.599999999999994</v>
      </c>
      <c r="E21" s="77">
        <f t="shared" si="0"/>
        <v>327.39999999999998</v>
      </c>
      <c r="F21" s="56">
        <v>12.705436156763591</v>
      </c>
      <c r="G21" s="11">
        <v>43.121387283236992</v>
      </c>
      <c r="H21" s="56"/>
      <c r="I21" s="363"/>
      <c r="J21" s="11"/>
    </row>
    <row r="22" spans="1:14" x14ac:dyDescent="0.25">
      <c r="B22" s="75">
        <v>1920</v>
      </c>
      <c r="C22" s="70">
        <v>468</v>
      </c>
      <c r="D22" s="287">
        <v>336.6</v>
      </c>
      <c r="E22" s="77">
        <f t="shared" si="0"/>
        <v>131.39999999999998</v>
      </c>
      <c r="F22" s="56">
        <v>12.8500823723229</v>
      </c>
      <c r="G22" s="11">
        <v>80.913461538461533</v>
      </c>
      <c r="H22" s="56"/>
      <c r="I22" s="363"/>
      <c r="J22" s="11"/>
    </row>
    <row r="23" spans="1:14" x14ac:dyDescent="0.25">
      <c r="B23" s="75">
        <v>1921</v>
      </c>
      <c r="C23" s="70">
        <v>622</v>
      </c>
      <c r="D23" s="287">
        <v>387</v>
      </c>
      <c r="E23" s="77">
        <f t="shared" si="0"/>
        <v>235</v>
      </c>
      <c r="F23" s="56">
        <v>12.343718991863465</v>
      </c>
      <c r="G23" s="11">
        <v>82.340425531914889</v>
      </c>
      <c r="H23" s="56"/>
      <c r="I23" s="363"/>
      <c r="J23" s="11"/>
    </row>
    <row r="24" spans="1:14" x14ac:dyDescent="0.25">
      <c r="B24" s="75">
        <v>1922</v>
      </c>
      <c r="C24" s="70">
        <v>322</v>
      </c>
      <c r="D24" s="287">
        <v>113.2</v>
      </c>
      <c r="E24" s="77">
        <f t="shared" si="0"/>
        <v>208.8</v>
      </c>
      <c r="F24" s="56">
        <v>11.709090909090909</v>
      </c>
      <c r="G24" s="11">
        <v>54.951456310679617</v>
      </c>
      <c r="H24" s="56"/>
      <c r="I24" s="363"/>
      <c r="J24" s="11"/>
    </row>
    <row r="25" spans="1:14" x14ac:dyDescent="0.25">
      <c r="A25" s="11"/>
      <c r="B25" s="75">
        <v>1923</v>
      </c>
      <c r="C25" s="70">
        <v>330</v>
      </c>
      <c r="D25" s="287">
        <v>148</v>
      </c>
      <c r="E25" s="77">
        <f t="shared" si="0"/>
        <v>182</v>
      </c>
      <c r="F25" s="56">
        <v>10.277172220492059</v>
      </c>
      <c r="G25" s="11">
        <v>55.639097744360896</v>
      </c>
      <c r="H25" s="56"/>
      <c r="I25" s="363"/>
      <c r="J25" s="11"/>
      <c r="N25" s="11"/>
    </row>
    <row r="26" spans="1:14" x14ac:dyDescent="0.25">
      <c r="A26" s="11"/>
      <c r="B26" s="75">
        <v>1924</v>
      </c>
      <c r="C26" s="70">
        <v>434</v>
      </c>
      <c r="D26" s="287">
        <v>187.2</v>
      </c>
      <c r="E26" s="77">
        <f t="shared" si="0"/>
        <v>246.8</v>
      </c>
      <c r="F26" s="56">
        <v>9.6316023080337327</v>
      </c>
      <c r="G26" s="11">
        <v>53.638968481375358</v>
      </c>
      <c r="H26" s="56"/>
      <c r="I26" s="363"/>
      <c r="J26" s="11"/>
      <c r="N26" s="11"/>
    </row>
    <row r="27" spans="1:14" x14ac:dyDescent="0.25">
      <c r="B27" s="75">
        <v>1925</v>
      </c>
      <c r="C27" s="70">
        <v>378</v>
      </c>
      <c r="D27" s="287">
        <v>211.6</v>
      </c>
      <c r="E27" s="77">
        <f t="shared" si="0"/>
        <v>166.4</v>
      </c>
      <c r="F27" s="56">
        <v>9.4334913900673829</v>
      </c>
      <c r="G27" s="11">
        <v>57.189189189189179</v>
      </c>
      <c r="H27" s="56"/>
      <c r="I27" s="363"/>
      <c r="J27" s="11"/>
      <c r="N27" s="11"/>
    </row>
    <row r="28" spans="1:14" x14ac:dyDescent="0.25">
      <c r="B28" s="75">
        <v>1926</v>
      </c>
      <c r="C28" s="70">
        <v>744</v>
      </c>
      <c r="D28" s="287">
        <v>206.4</v>
      </c>
      <c r="E28" s="77">
        <f t="shared" si="0"/>
        <v>537.6</v>
      </c>
      <c r="F28" s="56">
        <v>9.5007023368663006</v>
      </c>
      <c r="G28" s="11">
        <v>51.989924433249371</v>
      </c>
      <c r="H28" s="56"/>
      <c r="I28" s="363"/>
      <c r="J28" s="11"/>
      <c r="N28" s="11"/>
    </row>
    <row r="29" spans="1:14" x14ac:dyDescent="0.25">
      <c r="B29" s="75">
        <v>1927</v>
      </c>
      <c r="C29" s="70">
        <v>1668</v>
      </c>
      <c r="D29" s="287">
        <v>204.4</v>
      </c>
      <c r="E29" s="77">
        <f t="shared" si="0"/>
        <v>1463.6</v>
      </c>
      <c r="F29" s="56">
        <v>11.90578158458244</v>
      </c>
      <c r="G29" s="11">
        <v>50.221130221130231</v>
      </c>
      <c r="H29" s="56"/>
      <c r="I29" s="363"/>
      <c r="J29" s="11"/>
      <c r="N29" s="11"/>
    </row>
    <row r="30" spans="1:14" x14ac:dyDescent="0.25">
      <c r="B30" s="75">
        <v>1928</v>
      </c>
      <c r="C30" s="70">
        <v>2124</v>
      </c>
      <c r="D30" s="287">
        <v>159.4</v>
      </c>
      <c r="E30" s="77">
        <f t="shared" si="0"/>
        <v>1964.6</v>
      </c>
      <c r="F30" s="56">
        <v>12.384117544166521</v>
      </c>
      <c r="G30" s="11">
        <v>46.069364161849713</v>
      </c>
      <c r="H30" s="56"/>
      <c r="I30" s="363"/>
      <c r="J30" s="11"/>
      <c r="N30" s="11"/>
    </row>
    <row r="31" spans="1:14" x14ac:dyDescent="0.25">
      <c r="B31" s="75">
        <v>1929</v>
      </c>
      <c r="C31" s="70">
        <v>1002</v>
      </c>
      <c r="D31" s="287">
        <v>167</v>
      </c>
      <c r="E31" s="77">
        <f t="shared" si="0"/>
        <v>835</v>
      </c>
      <c r="F31" s="56">
        <v>12.661106899166034</v>
      </c>
      <c r="G31" s="11">
        <v>48.126801152737755</v>
      </c>
      <c r="H31" s="56"/>
      <c r="I31" s="363"/>
      <c r="J31" s="11"/>
      <c r="N31" s="11"/>
    </row>
    <row r="32" spans="1:14" x14ac:dyDescent="0.25">
      <c r="B32" s="75">
        <v>1930</v>
      </c>
      <c r="C32" s="70">
        <v>1112</v>
      </c>
      <c r="D32" s="287">
        <v>157.4</v>
      </c>
      <c r="E32" s="77">
        <f t="shared" si="0"/>
        <v>954.6</v>
      </c>
      <c r="F32" s="56">
        <v>11.201772942480105</v>
      </c>
      <c r="G32" s="11">
        <v>42.655826558265588</v>
      </c>
      <c r="H32" s="56"/>
      <c r="I32" s="363"/>
      <c r="J32" s="11"/>
      <c r="N32" s="11"/>
    </row>
    <row r="33" spans="1:14" x14ac:dyDescent="0.25">
      <c r="B33" s="75">
        <v>1931</v>
      </c>
      <c r="C33" s="70">
        <v>1020</v>
      </c>
      <c r="D33" s="287">
        <v>23.4</v>
      </c>
      <c r="E33" s="77">
        <f t="shared" si="0"/>
        <v>996.6</v>
      </c>
      <c r="F33" s="56">
        <v>10.160374539296743</v>
      </c>
      <c r="G33" s="11">
        <v>33.428571428571423</v>
      </c>
      <c r="H33" s="56"/>
      <c r="I33" s="363"/>
      <c r="J33" s="11"/>
      <c r="N33" s="11"/>
    </row>
    <row r="34" spans="1:14" x14ac:dyDescent="0.25">
      <c r="B34" s="75">
        <v>1932</v>
      </c>
      <c r="C34" s="70">
        <v>1818</v>
      </c>
      <c r="D34" s="287">
        <v>9.8000000000000007</v>
      </c>
      <c r="E34" s="77">
        <f t="shared" si="0"/>
        <v>1808.2</v>
      </c>
      <c r="F34" s="56">
        <v>11.505600911334726</v>
      </c>
      <c r="G34" s="11">
        <v>25.789473684210527</v>
      </c>
      <c r="H34" s="56"/>
      <c r="I34" s="363"/>
      <c r="J34" s="11"/>
      <c r="N34" s="11"/>
    </row>
    <row r="35" spans="1:14" x14ac:dyDescent="0.25">
      <c r="B35" s="75">
        <v>1933</v>
      </c>
      <c r="C35" s="70">
        <v>1582</v>
      </c>
      <c r="D35" s="287">
        <v>32</v>
      </c>
      <c r="E35" s="77">
        <f t="shared" si="0"/>
        <v>1550</v>
      </c>
      <c r="F35" s="56">
        <v>11.252578419517747</v>
      </c>
      <c r="G35" s="11">
        <v>47.761194029850742</v>
      </c>
      <c r="H35" s="56"/>
      <c r="I35" s="363"/>
      <c r="J35" s="11"/>
      <c r="N35" s="11"/>
    </row>
    <row r="36" spans="1:14" x14ac:dyDescent="0.25">
      <c r="B36" s="75">
        <v>1934</v>
      </c>
      <c r="C36" s="70">
        <v>1606</v>
      </c>
      <c r="D36" s="287">
        <v>52.3</v>
      </c>
      <c r="E36" s="77">
        <f t="shared" si="0"/>
        <v>1553.7</v>
      </c>
      <c r="F36" s="56">
        <v>11.519977046122946</v>
      </c>
      <c r="G36" s="11">
        <v>47.54545454545454</v>
      </c>
      <c r="H36" s="56"/>
      <c r="I36" s="363"/>
      <c r="J36" s="11"/>
      <c r="N36" s="11"/>
    </row>
    <row r="37" spans="1:14" x14ac:dyDescent="0.25">
      <c r="B37" s="75">
        <v>1935</v>
      </c>
      <c r="C37" s="70">
        <v>1624</v>
      </c>
      <c r="D37" s="287">
        <v>70.2</v>
      </c>
      <c r="E37" s="77">
        <f t="shared" si="0"/>
        <v>1553.8</v>
      </c>
      <c r="F37" s="56">
        <v>10.523587350959046</v>
      </c>
      <c r="G37" s="11">
        <v>54.418604651162795</v>
      </c>
      <c r="H37" s="56"/>
      <c r="I37" s="369"/>
      <c r="J37" s="11"/>
      <c r="N37" s="11"/>
    </row>
    <row r="38" spans="1:14" x14ac:dyDescent="0.25">
      <c r="B38" s="75">
        <v>1936</v>
      </c>
      <c r="C38" s="70">
        <v>1870</v>
      </c>
      <c r="D38" s="287">
        <v>59.6</v>
      </c>
      <c r="E38" s="77">
        <f t="shared" si="0"/>
        <v>1810.4</v>
      </c>
      <c r="F38" s="56">
        <v>11.088052179069077</v>
      </c>
      <c r="G38" s="11">
        <v>43.823529411764703</v>
      </c>
      <c r="H38" s="56"/>
      <c r="I38" s="363"/>
      <c r="J38" s="11"/>
      <c r="N38" s="11"/>
    </row>
    <row r="39" spans="1:14" x14ac:dyDescent="0.25">
      <c r="B39" s="75">
        <v>1937</v>
      </c>
      <c r="C39" s="70">
        <v>2088</v>
      </c>
      <c r="D39" s="287">
        <v>66.3</v>
      </c>
      <c r="E39" s="77">
        <f t="shared" si="0"/>
        <v>2021.7</v>
      </c>
      <c r="F39" s="56">
        <v>11.236075983425712</v>
      </c>
      <c r="G39" s="11">
        <v>42.5</v>
      </c>
      <c r="H39" s="56"/>
      <c r="I39" s="363"/>
      <c r="J39" s="11"/>
      <c r="N39" s="11"/>
    </row>
    <row r="40" spans="1:14" x14ac:dyDescent="0.25">
      <c r="B40" s="75">
        <v>1938</v>
      </c>
      <c r="C40" s="70">
        <v>1890</v>
      </c>
      <c r="D40" s="287">
        <v>77.5</v>
      </c>
      <c r="E40" s="77">
        <f t="shared" si="0"/>
        <v>1812.5</v>
      </c>
      <c r="F40" s="56">
        <v>10.668322420410927</v>
      </c>
      <c r="G40" s="11">
        <v>34.292035398230084</v>
      </c>
      <c r="H40" s="56"/>
      <c r="I40" s="363"/>
      <c r="J40" s="11"/>
      <c r="N40" s="11"/>
    </row>
    <row r="41" spans="1:14" x14ac:dyDescent="0.25">
      <c r="B41" s="75">
        <v>1939</v>
      </c>
      <c r="C41" s="70">
        <v>1964</v>
      </c>
      <c r="D41" s="287">
        <v>73.599999999999994</v>
      </c>
      <c r="E41" s="77">
        <f t="shared" si="0"/>
        <v>1890.4</v>
      </c>
      <c r="F41" s="56">
        <v>11.647491400782826</v>
      </c>
      <c r="G41" s="11">
        <v>39.358288770053477</v>
      </c>
      <c r="H41" s="56"/>
      <c r="I41" s="363"/>
      <c r="J41" s="11"/>
      <c r="N41" s="11"/>
    </row>
    <row r="42" spans="1:14" x14ac:dyDescent="0.25">
      <c r="B42" s="75">
        <v>1940</v>
      </c>
      <c r="C42" s="70">
        <v>1916</v>
      </c>
      <c r="D42" s="287">
        <v>56.8</v>
      </c>
      <c r="E42" s="77">
        <f t="shared" si="0"/>
        <v>1859.2</v>
      </c>
      <c r="F42" s="56">
        <v>11.643169664560039</v>
      </c>
      <c r="G42" s="11">
        <v>47.333333333333336</v>
      </c>
      <c r="H42" s="56"/>
      <c r="I42" s="369"/>
      <c r="J42" s="11"/>
      <c r="N42" s="11"/>
    </row>
    <row r="43" spans="1:14" x14ac:dyDescent="0.25">
      <c r="B43" s="75">
        <v>1941</v>
      </c>
      <c r="C43" s="70">
        <v>1032</v>
      </c>
      <c r="D43" s="287">
        <v>11</v>
      </c>
      <c r="E43" s="77">
        <f t="shared" si="0"/>
        <v>1021</v>
      </c>
      <c r="F43" s="56">
        <v>13.692450577152714</v>
      </c>
      <c r="G43" s="11">
        <v>37.931034482758619</v>
      </c>
      <c r="H43" s="56"/>
      <c r="I43" s="367"/>
      <c r="J43" s="11"/>
      <c r="N43" s="11"/>
    </row>
    <row r="44" spans="1:14" x14ac:dyDescent="0.25">
      <c r="A44" s="57"/>
      <c r="B44" s="75">
        <v>1942</v>
      </c>
      <c r="C44" s="70">
        <v>996</v>
      </c>
      <c r="D44" s="287">
        <v>0</v>
      </c>
      <c r="E44" s="77">
        <f t="shared" si="0"/>
        <v>996</v>
      </c>
      <c r="F44" s="56">
        <v>15.719696969696969</v>
      </c>
      <c r="G44" s="77" t="s">
        <v>8</v>
      </c>
      <c r="H44" s="56"/>
      <c r="I44" s="367"/>
      <c r="J44" s="11"/>
      <c r="N44" s="11"/>
    </row>
    <row r="45" spans="1:14" x14ac:dyDescent="0.25">
      <c r="A45" s="57"/>
      <c r="B45" s="75">
        <v>1943</v>
      </c>
      <c r="C45" s="70">
        <v>594</v>
      </c>
      <c r="D45" s="287">
        <v>0.2</v>
      </c>
      <c r="E45" s="77">
        <f t="shared" si="0"/>
        <v>593.79999999999995</v>
      </c>
      <c r="F45" s="56">
        <v>15.993537964458804</v>
      </c>
      <c r="G45" s="56">
        <v>82.3</v>
      </c>
      <c r="H45" s="56"/>
      <c r="I45" s="367"/>
      <c r="J45" s="11"/>
      <c r="N45" s="11"/>
    </row>
    <row r="46" spans="1:14" x14ac:dyDescent="0.25">
      <c r="A46" s="57"/>
      <c r="B46" s="75">
        <v>1944</v>
      </c>
      <c r="C46" s="70">
        <v>846</v>
      </c>
      <c r="D46" s="287">
        <v>2.1</v>
      </c>
      <c r="E46" s="77">
        <f t="shared" si="0"/>
        <v>843.9</v>
      </c>
      <c r="F46" s="56">
        <v>14.941716707877076</v>
      </c>
      <c r="G46" s="56">
        <v>61.4</v>
      </c>
      <c r="H46" s="56"/>
      <c r="I46" s="367"/>
      <c r="J46" s="11"/>
      <c r="N46" s="11"/>
    </row>
    <row r="47" spans="1:14" x14ac:dyDescent="0.25">
      <c r="A47" s="57"/>
      <c r="B47" s="75">
        <v>1945</v>
      </c>
      <c r="C47" s="70">
        <v>1190</v>
      </c>
      <c r="D47" s="287">
        <v>0.2</v>
      </c>
      <c r="E47" s="77">
        <f t="shared" si="0"/>
        <v>1189.8</v>
      </c>
      <c r="F47" s="56">
        <v>16.877038717912352</v>
      </c>
      <c r="G47" s="56">
        <v>51</v>
      </c>
      <c r="H47" s="56"/>
      <c r="I47" s="367"/>
      <c r="J47" s="11"/>
      <c r="N47" s="11"/>
    </row>
    <row r="48" spans="1:14" ht="15.75" customHeight="1" x14ac:dyDescent="0.25">
      <c r="A48" s="112"/>
      <c r="B48" s="75">
        <v>1946</v>
      </c>
      <c r="C48" s="70">
        <v>1482</v>
      </c>
      <c r="D48" s="287">
        <v>2.8</v>
      </c>
      <c r="E48" s="77">
        <f t="shared" si="0"/>
        <v>1479.2</v>
      </c>
      <c r="F48" s="56">
        <v>18.26923076923077</v>
      </c>
      <c r="G48" s="56">
        <v>122.4</v>
      </c>
      <c r="H48" s="56"/>
      <c r="I48" s="296"/>
      <c r="J48" s="11"/>
      <c r="N48" s="11"/>
    </row>
    <row r="49" spans="1:14" x14ac:dyDescent="0.25">
      <c r="A49" s="57"/>
      <c r="B49" s="75">
        <v>1947</v>
      </c>
      <c r="C49" s="70">
        <v>2364</v>
      </c>
      <c r="D49" s="287">
        <v>21.9</v>
      </c>
      <c r="E49" s="77">
        <f t="shared" si="0"/>
        <v>2342.1</v>
      </c>
      <c r="F49" s="56">
        <v>19.113842173350584</v>
      </c>
      <c r="G49" s="56">
        <v>146</v>
      </c>
      <c r="H49" s="56"/>
      <c r="I49" s="296"/>
      <c r="J49" s="11"/>
      <c r="L49" s="117"/>
      <c r="N49" s="11"/>
    </row>
    <row r="50" spans="1:14" x14ac:dyDescent="0.25">
      <c r="A50" s="57"/>
      <c r="B50" s="75">
        <v>1948</v>
      </c>
      <c r="C50" s="70">
        <v>2860</v>
      </c>
      <c r="D50" s="287">
        <v>124.8</v>
      </c>
      <c r="E50" s="77">
        <f t="shared" si="0"/>
        <v>2735.2</v>
      </c>
      <c r="F50" s="56">
        <v>23.402340234023402</v>
      </c>
      <c r="G50" s="56">
        <v>145</v>
      </c>
      <c r="H50" s="56"/>
      <c r="I50" s="296"/>
      <c r="J50" s="11"/>
      <c r="L50" s="117"/>
      <c r="N50" s="11"/>
    </row>
    <row r="51" spans="1:14" x14ac:dyDescent="0.25">
      <c r="A51" s="57"/>
      <c r="B51" s="75">
        <v>1949</v>
      </c>
      <c r="C51" s="70">
        <v>1988</v>
      </c>
      <c r="D51" s="287">
        <v>188.9</v>
      </c>
      <c r="E51" s="77">
        <f t="shared" si="0"/>
        <v>1799.1</v>
      </c>
      <c r="F51" s="56">
        <v>23.292325717633275</v>
      </c>
      <c r="G51" s="11">
        <v>94.924623115577887</v>
      </c>
      <c r="H51" s="56"/>
      <c r="I51" s="296"/>
      <c r="J51" s="11"/>
      <c r="L51" s="117"/>
      <c r="N51" s="11"/>
    </row>
    <row r="52" spans="1:14" x14ac:dyDescent="0.25">
      <c r="A52" s="57"/>
      <c r="B52" s="75">
        <v>1950</v>
      </c>
      <c r="C52" s="70">
        <v>1032</v>
      </c>
      <c r="D52" s="287">
        <v>108.1</v>
      </c>
      <c r="E52" s="77">
        <f t="shared" si="0"/>
        <v>923.9</v>
      </c>
      <c r="F52" s="56">
        <v>20.602914753443802</v>
      </c>
      <c r="G52" s="11">
        <v>90.083333333333329</v>
      </c>
      <c r="H52" s="56"/>
      <c r="I52" s="296"/>
      <c r="J52" s="11"/>
      <c r="L52" s="117"/>
      <c r="N52" s="11"/>
    </row>
    <row r="53" spans="1:14" x14ac:dyDescent="0.25">
      <c r="A53" s="57"/>
      <c r="B53" s="75">
        <v>1951</v>
      </c>
      <c r="C53" s="70">
        <v>1270</v>
      </c>
      <c r="D53" s="287">
        <v>195.3</v>
      </c>
      <c r="E53" s="77">
        <f t="shared" si="0"/>
        <v>1074.7</v>
      </c>
      <c r="F53" s="56">
        <v>22.854057944934318</v>
      </c>
      <c r="G53" s="11">
        <v>93.894230769230774</v>
      </c>
      <c r="H53" s="56"/>
      <c r="I53" s="296"/>
      <c r="J53" s="11"/>
      <c r="L53" s="117"/>
      <c r="N53" s="11"/>
    </row>
    <row r="54" spans="1:14" x14ac:dyDescent="0.25">
      <c r="A54" s="57"/>
      <c r="B54" s="75">
        <v>1952</v>
      </c>
      <c r="C54" s="70">
        <v>1462</v>
      </c>
      <c r="D54" s="287">
        <v>333.6</v>
      </c>
      <c r="E54" s="77">
        <f t="shared" si="0"/>
        <v>1128.4000000000001</v>
      </c>
      <c r="F54" s="56">
        <v>27.715639810426541</v>
      </c>
      <c r="G54" s="11">
        <v>91.900826446281002</v>
      </c>
      <c r="H54" s="56"/>
      <c r="I54" s="296"/>
      <c r="J54" s="11"/>
      <c r="L54" s="117"/>
      <c r="N54" s="11"/>
    </row>
    <row r="55" spans="1:14" x14ac:dyDescent="0.25">
      <c r="A55" s="57"/>
      <c r="B55" s="75">
        <v>1953</v>
      </c>
      <c r="C55" s="70">
        <v>1528</v>
      </c>
      <c r="D55" s="287">
        <v>32.700000000000003</v>
      </c>
      <c r="E55" s="77">
        <f t="shared" si="0"/>
        <v>1495.3</v>
      </c>
      <c r="F55" s="56">
        <v>28.819313466616371</v>
      </c>
      <c r="G55" s="11">
        <v>93.428571428571445</v>
      </c>
      <c r="H55" s="56"/>
      <c r="I55" s="296"/>
      <c r="J55" s="11"/>
      <c r="L55" s="117"/>
      <c r="N55" s="11"/>
    </row>
    <row r="56" spans="1:14" x14ac:dyDescent="0.25">
      <c r="A56" s="57"/>
      <c r="B56" s="75">
        <v>1954</v>
      </c>
      <c r="C56" s="70">
        <v>1806</v>
      </c>
      <c r="D56" s="287">
        <v>168.2</v>
      </c>
      <c r="E56" s="77">
        <f t="shared" si="0"/>
        <v>1637.8</v>
      </c>
      <c r="F56" s="56">
        <v>28.485804416403784</v>
      </c>
      <c r="G56" s="11">
        <v>91.41304347826086</v>
      </c>
      <c r="H56" s="56"/>
      <c r="I56" s="296"/>
      <c r="J56" s="11"/>
      <c r="L56" s="117"/>
      <c r="N56" s="11"/>
    </row>
    <row r="57" spans="1:14" x14ac:dyDescent="0.25">
      <c r="A57" s="57"/>
      <c r="B57" s="75">
        <v>1955</v>
      </c>
      <c r="C57" s="70">
        <v>1634</v>
      </c>
      <c r="D57" s="287">
        <v>255</v>
      </c>
      <c r="E57" s="77">
        <f t="shared" si="0"/>
        <v>1379</v>
      </c>
      <c r="F57" s="56">
        <v>28.442123585726719</v>
      </c>
      <c r="G57" s="11">
        <v>105.37190082644628</v>
      </c>
      <c r="H57" s="56"/>
      <c r="I57" s="296"/>
      <c r="J57" s="11"/>
      <c r="L57" s="117"/>
      <c r="N57" s="11"/>
    </row>
    <row r="58" spans="1:14" x14ac:dyDescent="0.25">
      <c r="A58" s="57"/>
      <c r="B58" s="75">
        <v>1956</v>
      </c>
      <c r="C58" s="70">
        <v>1468</v>
      </c>
      <c r="D58" s="287">
        <v>213</v>
      </c>
      <c r="E58" s="77">
        <f t="shared" si="0"/>
        <v>1255</v>
      </c>
      <c r="F58" s="56">
        <v>26.832388959970753</v>
      </c>
      <c r="G58" s="11">
        <v>96.380090497737555</v>
      </c>
      <c r="H58" s="56"/>
      <c r="I58" s="296"/>
      <c r="J58" s="11"/>
      <c r="L58" s="117"/>
      <c r="N58" s="11"/>
    </row>
    <row r="59" spans="1:14" x14ac:dyDescent="0.25">
      <c r="A59" s="57"/>
      <c r="B59" s="75">
        <v>1957</v>
      </c>
      <c r="C59" s="70">
        <v>2264</v>
      </c>
      <c r="D59" s="287">
        <v>148.80000000000001</v>
      </c>
      <c r="E59" s="77">
        <f t="shared" si="0"/>
        <v>2115.1999999999998</v>
      </c>
      <c r="F59" s="56">
        <v>28.521038044847568</v>
      </c>
      <c r="G59" s="11">
        <v>97.894736842105274</v>
      </c>
      <c r="H59" s="56"/>
      <c r="I59" s="296"/>
      <c r="J59" s="11"/>
      <c r="L59" s="117"/>
      <c r="N59" s="11"/>
    </row>
    <row r="60" spans="1:14" x14ac:dyDescent="0.25">
      <c r="A60" s="57"/>
      <c r="B60" s="75">
        <v>1958</v>
      </c>
      <c r="C60" s="70">
        <v>1994</v>
      </c>
      <c r="D60" s="287">
        <v>231</v>
      </c>
      <c r="E60" s="77">
        <f t="shared" si="0"/>
        <v>1763</v>
      </c>
      <c r="F60" s="56">
        <v>29.449121252399941</v>
      </c>
      <c r="G60" s="11">
        <v>103.58744394618836</v>
      </c>
      <c r="H60" s="56"/>
      <c r="I60" s="296"/>
      <c r="J60" s="11"/>
      <c r="L60" s="117"/>
      <c r="N60" s="11"/>
    </row>
    <row r="61" spans="1:14" x14ac:dyDescent="0.25">
      <c r="A61" s="57"/>
      <c r="B61" s="75">
        <v>1959</v>
      </c>
      <c r="C61" s="70">
        <v>2304</v>
      </c>
      <c r="D61" s="287">
        <v>243.2</v>
      </c>
      <c r="E61" s="77">
        <f t="shared" si="0"/>
        <v>2060.8000000000002</v>
      </c>
      <c r="F61" s="56">
        <v>29.035916824196597</v>
      </c>
      <c r="G61" s="11">
        <v>103.05084745762711</v>
      </c>
      <c r="H61" s="56"/>
      <c r="I61" s="296"/>
      <c r="J61" s="11"/>
      <c r="L61" s="117"/>
      <c r="N61" s="11"/>
    </row>
    <row r="62" spans="1:14" x14ac:dyDescent="0.25">
      <c r="A62" s="57"/>
      <c r="B62" s="75">
        <v>1960</v>
      </c>
      <c r="C62" s="70">
        <v>2530</v>
      </c>
      <c r="D62" s="287">
        <v>260.60000000000002</v>
      </c>
      <c r="E62" s="77">
        <f t="shared" si="0"/>
        <v>2269.4</v>
      </c>
      <c r="F62" s="56">
        <v>32.009109311740893</v>
      </c>
      <c r="G62" s="11">
        <v>95.45787545787546</v>
      </c>
      <c r="H62" s="56"/>
      <c r="I62" s="296"/>
      <c r="J62" s="11"/>
      <c r="L62" s="117"/>
      <c r="N62" s="11"/>
    </row>
    <row r="63" spans="1:14" x14ac:dyDescent="0.25">
      <c r="A63" s="57"/>
      <c r="B63" s="75">
        <v>1961</v>
      </c>
      <c r="C63" s="70">
        <v>2606</v>
      </c>
      <c r="D63" s="287">
        <v>410.6</v>
      </c>
      <c r="E63" s="77">
        <f t="shared" si="0"/>
        <v>2195.4</v>
      </c>
      <c r="F63" s="56">
        <v>30.291758688829479</v>
      </c>
      <c r="G63" s="11">
        <v>92.062780269058294</v>
      </c>
      <c r="H63" s="56"/>
      <c r="I63" s="296"/>
      <c r="J63" s="11"/>
      <c r="L63" s="117"/>
      <c r="N63" s="11"/>
    </row>
    <row r="64" spans="1:14" x14ac:dyDescent="0.25">
      <c r="A64" s="57"/>
      <c r="B64" s="75">
        <v>1962</v>
      </c>
      <c r="C64" s="70">
        <v>2772</v>
      </c>
      <c r="D64" s="287">
        <v>416.64006671240747</v>
      </c>
      <c r="E64" s="77">
        <f t="shared" si="0"/>
        <v>2355.3599332875924</v>
      </c>
      <c r="F64" s="56">
        <v>36.656969055805341</v>
      </c>
      <c r="G64" s="56">
        <v>111.69974978884918</v>
      </c>
      <c r="H64" s="56"/>
      <c r="I64" s="56"/>
      <c r="J64" s="1"/>
      <c r="L64" s="117"/>
      <c r="N64" s="11"/>
    </row>
    <row r="65" spans="1:14" x14ac:dyDescent="0.25">
      <c r="A65" s="57"/>
      <c r="B65" s="75">
        <v>1963</v>
      </c>
      <c r="C65" s="70">
        <v>2742</v>
      </c>
      <c r="D65" s="287">
        <v>449.1200719131059</v>
      </c>
      <c r="E65" s="77">
        <f t="shared" si="0"/>
        <v>2292.8799280868943</v>
      </c>
      <c r="F65" s="56">
        <v>37.43344709897611</v>
      </c>
      <c r="G65" s="56">
        <v>111.1683346319569</v>
      </c>
      <c r="H65" s="56"/>
      <c r="I65" s="56"/>
      <c r="J65" s="1"/>
      <c r="L65" s="117"/>
      <c r="N65" s="11"/>
    </row>
    <row r="66" spans="1:14" x14ac:dyDescent="0.25">
      <c r="A66" s="57"/>
      <c r="B66" s="75">
        <v>1964</v>
      </c>
      <c r="C66" s="70">
        <v>2741</v>
      </c>
      <c r="D66" s="287">
        <v>549.92008805320449</v>
      </c>
      <c r="E66" s="77">
        <f t="shared" si="0"/>
        <v>2191.0799119467956</v>
      </c>
      <c r="F66" s="56">
        <v>39.235614085313486</v>
      </c>
      <c r="G66" s="56">
        <v>102.98128989760384</v>
      </c>
      <c r="H66" s="56"/>
      <c r="I66" s="56"/>
      <c r="J66" s="1"/>
      <c r="L66" s="117"/>
      <c r="N66" s="11"/>
    </row>
    <row r="67" spans="1:14" x14ac:dyDescent="0.25">
      <c r="A67" s="57"/>
      <c r="B67" s="75">
        <v>1965</v>
      </c>
      <c r="C67" s="70">
        <v>3521</v>
      </c>
      <c r="D67" s="287">
        <v>724.64011602937535</v>
      </c>
      <c r="E67" s="77">
        <f t="shared" si="0"/>
        <v>2796.3598839706247</v>
      </c>
      <c r="F67" s="56">
        <v>38.871715610510044</v>
      </c>
      <c r="G67" s="56">
        <v>106.40824023926217</v>
      </c>
      <c r="H67" s="56"/>
      <c r="I67" s="56"/>
      <c r="J67" s="1"/>
      <c r="L67" s="117"/>
      <c r="N67" s="11"/>
    </row>
    <row r="68" spans="1:14" x14ac:dyDescent="0.25">
      <c r="A68" s="57"/>
      <c r="B68" s="75">
        <v>1966</v>
      </c>
      <c r="C68" s="70">
        <v>3535</v>
      </c>
      <c r="D68" s="287">
        <v>729.12011674671317</v>
      </c>
      <c r="E68" s="77">
        <f t="shared" ref="E68:E115" si="1">(C68-D68)</f>
        <v>2805.8798832532866</v>
      </c>
      <c r="F68" s="56">
        <v>39.732494099134541</v>
      </c>
      <c r="G68" s="56">
        <v>109.97286828758872</v>
      </c>
      <c r="H68" s="56"/>
      <c r="I68" s="56"/>
      <c r="J68" s="1"/>
      <c r="L68" s="117"/>
      <c r="N68" s="11"/>
    </row>
    <row r="69" spans="1:14" x14ac:dyDescent="0.25">
      <c r="A69" s="57"/>
      <c r="B69" s="75">
        <v>1967</v>
      </c>
      <c r="C69" s="70">
        <v>3169</v>
      </c>
      <c r="D69" s="287">
        <v>912.80014615755942</v>
      </c>
      <c r="E69" s="77">
        <f t="shared" si="1"/>
        <v>2256.1998538424405</v>
      </c>
      <c r="F69" s="56">
        <v>39.234864429862576</v>
      </c>
      <c r="G69" s="56">
        <v>106.01627713792791</v>
      </c>
      <c r="H69" s="56"/>
      <c r="I69" s="56"/>
      <c r="J69" s="1"/>
      <c r="L69" s="117"/>
      <c r="N69" s="11"/>
    </row>
    <row r="70" spans="1:14" x14ac:dyDescent="0.25">
      <c r="A70" s="57"/>
      <c r="B70" s="75">
        <v>1968</v>
      </c>
      <c r="C70" s="70">
        <v>3153</v>
      </c>
      <c r="D70" s="287">
        <v>1581.4402532202134</v>
      </c>
      <c r="E70" s="77">
        <f t="shared" si="1"/>
        <v>1571.5597467797866</v>
      </c>
      <c r="F70" s="56">
        <v>37.598378249463394</v>
      </c>
      <c r="G70" s="56">
        <v>113.93661766716234</v>
      </c>
      <c r="H70" s="56"/>
      <c r="I70" s="56"/>
      <c r="J70" s="1"/>
      <c r="L70" s="117"/>
      <c r="N70" s="11"/>
    </row>
    <row r="71" spans="1:14" x14ac:dyDescent="0.25">
      <c r="A71" s="57"/>
      <c r="B71" s="75">
        <v>1969</v>
      </c>
      <c r="C71" s="70">
        <v>3395</v>
      </c>
      <c r="D71" s="287">
        <v>2224.3203561581754</v>
      </c>
      <c r="E71" s="77">
        <f t="shared" si="1"/>
        <v>1170.6796438418246</v>
      </c>
      <c r="F71" s="56">
        <v>41.402439024390247</v>
      </c>
      <c r="G71" s="56">
        <v>107.24784745217816</v>
      </c>
      <c r="H71" s="56"/>
      <c r="I71" s="56"/>
      <c r="J71" s="1"/>
      <c r="L71" s="117"/>
      <c r="N71" s="11"/>
    </row>
    <row r="72" spans="1:14" x14ac:dyDescent="0.25">
      <c r="A72" s="57"/>
      <c r="B72" s="75">
        <v>1970</v>
      </c>
      <c r="C72" s="70">
        <v>2913</v>
      </c>
      <c r="D72" s="287">
        <v>2238.8803584895231</v>
      </c>
      <c r="E72" s="77">
        <f t="shared" si="1"/>
        <v>674.11964151047687</v>
      </c>
      <c r="F72" s="56">
        <v>49.490316004077471</v>
      </c>
      <c r="G72" s="56">
        <v>114.63801118737958</v>
      </c>
      <c r="H72" s="56"/>
      <c r="I72" s="56"/>
      <c r="J72" s="1"/>
      <c r="L72" s="117"/>
      <c r="N72" s="11"/>
    </row>
    <row r="73" spans="1:14" x14ac:dyDescent="0.25">
      <c r="A73" s="57"/>
      <c r="B73" s="75">
        <v>1971</v>
      </c>
      <c r="C73" s="70">
        <v>3581</v>
      </c>
      <c r="D73" s="287">
        <v>3080.4255285207096</v>
      </c>
      <c r="E73" s="77">
        <f t="shared" si="1"/>
        <v>500.57447147929042</v>
      </c>
      <c r="F73" s="56">
        <v>54.563461831479508</v>
      </c>
      <c r="G73" s="56">
        <v>128.19082515691676</v>
      </c>
      <c r="H73" s="56"/>
      <c r="I73" s="11"/>
      <c r="J73" s="1"/>
      <c r="L73" s="117"/>
    </row>
    <row r="74" spans="1:14" x14ac:dyDescent="0.25">
      <c r="A74" s="57"/>
      <c r="B74" s="75">
        <v>1972</v>
      </c>
      <c r="C74" s="70">
        <v>4245</v>
      </c>
      <c r="D74" s="287">
        <v>3745.0914653673476</v>
      </c>
      <c r="E74" s="77">
        <f t="shared" si="1"/>
        <v>499.90853463265239</v>
      </c>
      <c r="F74" s="56">
        <v>53.349252230740227</v>
      </c>
      <c r="G74" s="56">
        <v>148.02733064693075</v>
      </c>
      <c r="H74" s="56"/>
      <c r="J74" s="1"/>
      <c r="L74" s="117"/>
    </row>
    <row r="75" spans="1:14" x14ac:dyDescent="0.25">
      <c r="A75" s="57"/>
      <c r="B75" s="75">
        <v>1973</v>
      </c>
      <c r="C75" s="70">
        <v>3220</v>
      </c>
      <c r="D75" s="287">
        <v>6278.6328331643745</v>
      </c>
      <c r="E75" s="77">
        <f t="shared" si="1"/>
        <v>-3058.6328331643745</v>
      </c>
      <c r="F75" s="56">
        <v>51.569506726457398</v>
      </c>
      <c r="G75" s="56">
        <v>208.93952855788268</v>
      </c>
      <c r="H75" s="56"/>
      <c r="J75" s="1"/>
      <c r="L75" s="117"/>
    </row>
    <row r="76" spans="1:14" x14ac:dyDescent="0.25">
      <c r="A76" s="57"/>
      <c r="B76" s="75">
        <v>1974</v>
      </c>
      <c r="C76" s="70">
        <v>5641</v>
      </c>
      <c r="D76" s="287">
        <v>10990.921680961032</v>
      </c>
      <c r="E76" s="77">
        <f t="shared" si="1"/>
        <v>-5349.9216809610316</v>
      </c>
      <c r="F76" s="56">
        <v>66.631230805575242</v>
      </c>
      <c r="G76" s="56">
        <v>255.00978378099842</v>
      </c>
      <c r="H76" s="56"/>
      <c r="J76" s="1"/>
      <c r="L76" s="117"/>
    </row>
    <row r="77" spans="1:14" x14ac:dyDescent="0.25">
      <c r="A77" s="57"/>
      <c r="B77" s="75">
        <v>1975</v>
      </c>
      <c r="C77" s="70">
        <v>5343</v>
      </c>
      <c r="D77" s="287">
        <v>10876.178427812512</v>
      </c>
      <c r="E77" s="77">
        <f t="shared" si="1"/>
        <v>-5533.1784278125124</v>
      </c>
      <c r="F77" s="56">
        <v>81.622364802933092</v>
      </c>
      <c r="G77" s="56">
        <v>205.4434912695979</v>
      </c>
      <c r="H77" s="56"/>
      <c r="J77" s="1"/>
      <c r="L77" s="117"/>
    </row>
    <row r="78" spans="1:14" x14ac:dyDescent="0.25">
      <c r="A78" s="57"/>
      <c r="B78" s="75">
        <v>1976</v>
      </c>
      <c r="C78" s="70">
        <v>5500</v>
      </c>
      <c r="D78" s="287">
        <v>12505.436951456579</v>
      </c>
      <c r="E78" s="77">
        <f t="shared" si="1"/>
        <v>-7005.4369514565788</v>
      </c>
      <c r="F78" s="56">
        <v>89.69341161121983</v>
      </c>
      <c r="G78" s="56">
        <v>180.58392709684591</v>
      </c>
      <c r="H78" s="56"/>
      <c r="J78" s="1"/>
      <c r="L78" s="117"/>
    </row>
    <row r="79" spans="1:14" x14ac:dyDescent="0.25">
      <c r="A79" s="57"/>
      <c r="B79" s="75">
        <v>1977</v>
      </c>
      <c r="C79" s="70">
        <v>5400</v>
      </c>
      <c r="D79" s="287">
        <v>14447.370625617355</v>
      </c>
      <c r="E79" s="77">
        <f t="shared" si="1"/>
        <v>-9047.3706256173555</v>
      </c>
      <c r="F79" s="56">
        <v>109.66693744922827</v>
      </c>
      <c r="G79" s="56">
        <v>178.40665134128619</v>
      </c>
      <c r="H79" s="56"/>
      <c r="J79" s="1"/>
      <c r="L79" s="117"/>
    </row>
    <row r="80" spans="1:14" x14ac:dyDescent="0.25">
      <c r="A80" s="57"/>
      <c r="B80" s="75">
        <v>1978</v>
      </c>
      <c r="C80" s="70">
        <v>5400</v>
      </c>
      <c r="D80" s="287">
        <v>18089.432485364781</v>
      </c>
      <c r="E80" s="77">
        <f t="shared" si="1"/>
        <v>-12689.432485364781</v>
      </c>
      <c r="F80" s="56">
        <v>116.65586519766688</v>
      </c>
      <c r="G80" s="56">
        <v>231.85635074807459</v>
      </c>
      <c r="H80" s="56"/>
      <c r="J80" s="1"/>
      <c r="L80" s="117"/>
    </row>
    <row r="81" spans="1:12" x14ac:dyDescent="0.25">
      <c r="A81" s="57"/>
      <c r="B81" s="75">
        <v>1979</v>
      </c>
      <c r="C81" s="70">
        <v>6300</v>
      </c>
      <c r="D81" s="287">
        <v>23814.023735013256</v>
      </c>
      <c r="E81" s="77">
        <f t="shared" si="1"/>
        <v>-17514.023735013256</v>
      </c>
      <c r="F81" s="56">
        <v>120.25195648024432</v>
      </c>
      <c r="G81" s="56">
        <v>280.79263925260295</v>
      </c>
      <c r="H81" s="56"/>
      <c r="J81" s="1"/>
      <c r="L81" s="117"/>
    </row>
    <row r="82" spans="1:12" x14ac:dyDescent="0.25">
      <c r="A82" s="57"/>
      <c r="B82" s="75">
        <v>1980</v>
      </c>
      <c r="C82" s="70">
        <v>8400</v>
      </c>
      <c r="D82" s="287">
        <v>23790.645986280946</v>
      </c>
      <c r="E82" s="77">
        <f t="shared" si="1"/>
        <v>-15390.645986280946</v>
      </c>
      <c r="F82" s="56">
        <v>137.99901429275505</v>
      </c>
      <c r="G82" s="56">
        <v>346.09610105151216</v>
      </c>
      <c r="H82" s="56"/>
      <c r="J82" s="1"/>
      <c r="L82" s="117"/>
    </row>
    <row r="83" spans="1:12" x14ac:dyDescent="0.25">
      <c r="A83" s="57"/>
      <c r="B83" s="75">
        <v>1981</v>
      </c>
      <c r="C83" s="70">
        <v>11900</v>
      </c>
      <c r="D83" s="70">
        <v>20622</v>
      </c>
      <c r="E83" s="77">
        <f t="shared" si="1"/>
        <v>-8722</v>
      </c>
      <c r="F83" s="56">
        <v>159.30388219544847</v>
      </c>
      <c r="G83" s="56">
        <v>275.25360384410038</v>
      </c>
      <c r="H83" s="56"/>
      <c r="J83" s="1"/>
      <c r="L83" s="117"/>
    </row>
    <row r="84" spans="1:12" x14ac:dyDescent="0.25">
      <c r="A84" s="57"/>
      <c r="B84" s="75">
        <v>1982</v>
      </c>
      <c r="C84" s="70">
        <v>14000</v>
      </c>
      <c r="D84" s="70">
        <v>23519</v>
      </c>
      <c r="E84" s="77">
        <f t="shared" si="1"/>
        <v>-9519</v>
      </c>
      <c r="F84" s="56">
        <v>166.64682775860015</v>
      </c>
      <c r="G84" s="56">
        <v>261.5547153024911</v>
      </c>
      <c r="H84" s="56"/>
      <c r="J84" s="1"/>
      <c r="L84" s="117"/>
    </row>
    <row r="85" spans="1:12" x14ac:dyDescent="0.25">
      <c r="A85" s="57"/>
      <c r="B85" s="75">
        <v>1983</v>
      </c>
      <c r="C85" s="70">
        <v>13400</v>
      </c>
      <c r="D85" s="70">
        <v>21671</v>
      </c>
      <c r="E85" s="77">
        <f t="shared" si="1"/>
        <v>-8271</v>
      </c>
      <c r="F85" s="56">
        <v>168.95725633589711</v>
      </c>
      <c r="G85" s="56">
        <v>295.48677392964277</v>
      </c>
      <c r="H85" s="56"/>
      <c r="J85" s="1"/>
      <c r="L85" s="117"/>
    </row>
    <row r="86" spans="1:12" x14ac:dyDescent="0.25">
      <c r="A86" s="57"/>
      <c r="B86" s="75">
        <v>1984</v>
      </c>
      <c r="C86" s="70">
        <v>16800</v>
      </c>
      <c r="D86" s="70">
        <v>27860</v>
      </c>
      <c r="E86" s="77">
        <f t="shared" si="1"/>
        <v>-11060</v>
      </c>
      <c r="F86" s="56">
        <v>188.78525677042364</v>
      </c>
      <c r="G86" s="56">
        <v>288.82438316400584</v>
      </c>
      <c r="H86" s="56"/>
      <c r="J86" s="1"/>
      <c r="L86" s="117"/>
    </row>
    <row r="87" spans="1:12" x14ac:dyDescent="0.25">
      <c r="A87" s="57"/>
      <c r="B87" s="75">
        <v>1985</v>
      </c>
      <c r="C87" s="70">
        <v>17400</v>
      </c>
      <c r="D87" s="70">
        <v>40470</v>
      </c>
      <c r="E87" s="77">
        <f t="shared" si="1"/>
        <v>-23070</v>
      </c>
      <c r="F87" s="56">
        <v>200.04598758335248</v>
      </c>
      <c r="G87" s="56">
        <v>308.48387834438597</v>
      </c>
      <c r="H87" s="56"/>
      <c r="J87" s="1"/>
      <c r="L87" s="117"/>
    </row>
    <row r="88" spans="1:12" x14ac:dyDescent="0.25">
      <c r="A88" s="57"/>
      <c r="B88" s="75">
        <v>1986</v>
      </c>
      <c r="C88" s="70">
        <v>20541</v>
      </c>
      <c r="D88" s="70">
        <v>46410</v>
      </c>
      <c r="E88" s="77">
        <f t="shared" si="1"/>
        <v>-25869</v>
      </c>
      <c r="F88" s="56">
        <v>189.70262282970077</v>
      </c>
      <c r="G88" s="56">
        <v>362.74816320150069</v>
      </c>
      <c r="H88" s="56"/>
      <c r="J88" s="1"/>
      <c r="L88" s="117"/>
    </row>
    <row r="89" spans="1:12" x14ac:dyDescent="0.25">
      <c r="A89" s="57"/>
      <c r="B89" s="75">
        <v>1987</v>
      </c>
      <c r="C89" s="70">
        <v>44620</v>
      </c>
      <c r="D89" s="70">
        <v>37585</v>
      </c>
      <c r="E89" s="77">
        <f t="shared" si="1"/>
        <v>7035</v>
      </c>
      <c r="F89" s="56">
        <v>209.25760915443419</v>
      </c>
      <c r="G89" s="56">
        <v>490.21781661666887</v>
      </c>
      <c r="H89" s="56"/>
      <c r="J89" s="1"/>
      <c r="L89" s="117"/>
    </row>
    <row r="90" spans="1:12" x14ac:dyDescent="0.25">
      <c r="A90" s="57"/>
      <c r="B90" s="75">
        <v>1988</v>
      </c>
      <c r="C90" s="70">
        <v>96157</v>
      </c>
      <c r="D90" s="70">
        <v>41358</v>
      </c>
      <c r="E90" s="77">
        <f t="shared" si="1"/>
        <v>54799</v>
      </c>
      <c r="F90" s="56">
        <v>245.70588986840423</v>
      </c>
      <c r="G90" s="56">
        <v>507.70930518045662</v>
      </c>
      <c r="H90" s="56"/>
      <c r="J90" s="1"/>
      <c r="L90" s="117"/>
    </row>
    <row r="91" spans="1:12" x14ac:dyDescent="0.25">
      <c r="A91" s="57"/>
      <c r="B91" s="75">
        <v>1989</v>
      </c>
      <c r="C91" s="70">
        <v>114521</v>
      </c>
      <c r="D91" s="70">
        <v>46871</v>
      </c>
      <c r="E91" s="77">
        <f t="shared" si="1"/>
        <v>67650</v>
      </c>
      <c r="F91" s="56">
        <v>293.31267288187684</v>
      </c>
      <c r="G91" s="56">
        <v>481.37003183732156</v>
      </c>
      <c r="H91" s="56"/>
      <c r="J91" s="1"/>
      <c r="L91" s="117"/>
    </row>
    <row r="92" spans="1:12" x14ac:dyDescent="0.25">
      <c r="A92" s="57"/>
      <c r="B92" s="75">
        <v>1990</v>
      </c>
      <c r="C92" s="70">
        <v>121248</v>
      </c>
      <c r="D92" s="70">
        <v>52692</v>
      </c>
      <c r="E92" s="77">
        <f t="shared" si="1"/>
        <v>68556</v>
      </c>
      <c r="F92" s="56">
        <v>318.06925498426023</v>
      </c>
      <c r="G92" s="56">
        <v>504.0849516885105</v>
      </c>
      <c r="H92" s="56"/>
      <c r="J92" s="1"/>
      <c r="L92" s="117"/>
    </row>
    <row r="93" spans="1:12" x14ac:dyDescent="0.25">
      <c r="A93" s="57"/>
      <c r="B93" s="75">
        <v>1991</v>
      </c>
      <c r="C93" s="70">
        <v>179588</v>
      </c>
      <c r="D93" s="70">
        <v>46779</v>
      </c>
      <c r="E93" s="77">
        <f t="shared" si="1"/>
        <v>132809</v>
      </c>
      <c r="F93" s="56">
        <v>331.61237905310583</v>
      </c>
      <c r="G93" s="56">
        <v>519.82442493610404</v>
      </c>
      <c r="H93" s="56"/>
      <c r="J93" s="1"/>
      <c r="L93" s="117"/>
    </row>
    <row r="94" spans="1:12" x14ac:dyDescent="0.25">
      <c r="A94" s="57"/>
      <c r="B94" s="75">
        <v>1992</v>
      </c>
      <c r="C94" s="70">
        <v>243526</v>
      </c>
      <c r="D94" s="70">
        <v>45649</v>
      </c>
      <c r="E94" s="77">
        <f t="shared" si="1"/>
        <v>197877</v>
      </c>
      <c r="F94" s="56">
        <v>309.51842295911234</v>
      </c>
      <c r="G94" s="56">
        <v>524.52028036309321</v>
      </c>
      <c r="H94" s="56"/>
      <c r="J94" s="1"/>
      <c r="L94" s="117"/>
    </row>
    <row r="95" spans="1:12" x14ac:dyDescent="0.25">
      <c r="A95" s="57"/>
      <c r="B95" s="75">
        <v>1993</v>
      </c>
      <c r="C95" s="70">
        <v>293157</v>
      </c>
      <c r="D95" s="70">
        <v>46984</v>
      </c>
      <c r="E95" s="77">
        <f t="shared" si="1"/>
        <v>246173</v>
      </c>
      <c r="F95" s="56">
        <v>285.08343706239305</v>
      </c>
      <c r="G95" s="56">
        <v>599.89785495403476</v>
      </c>
      <c r="H95" s="56"/>
      <c r="J95" s="1"/>
      <c r="L95" s="117"/>
    </row>
    <row r="96" spans="1:12" x14ac:dyDescent="0.25">
      <c r="A96" s="57"/>
      <c r="B96" s="75">
        <v>1994</v>
      </c>
      <c r="C96" s="70">
        <v>366574</v>
      </c>
      <c r="D96" s="70">
        <v>47637</v>
      </c>
      <c r="E96" s="77">
        <f t="shared" si="1"/>
        <v>318937</v>
      </c>
      <c r="F96" s="56">
        <v>292.17464770770897</v>
      </c>
      <c r="G96" s="56">
        <v>571.11857091475849</v>
      </c>
      <c r="H96" s="56"/>
      <c r="J96" s="1"/>
      <c r="L96" s="117"/>
    </row>
    <row r="97" spans="1:15" x14ac:dyDescent="0.25">
      <c r="A97" s="57"/>
      <c r="B97" s="75">
        <v>1995</v>
      </c>
      <c r="C97" s="70">
        <v>385706</v>
      </c>
      <c r="D97" s="70">
        <v>61057</v>
      </c>
      <c r="E97" s="77">
        <f t="shared" si="1"/>
        <v>324649</v>
      </c>
      <c r="F97" s="56">
        <v>339.3399787089906</v>
      </c>
      <c r="G97" s="56">
        <v>434.35299139218893</v>
      </c>
      <c r="H97" s="56"/>
      <c r="J97" s="1"/>
      <c r="L97" s="117"/>
    </row>
    <row r="98" spans="1:15" x14ac:dyDescent="0.25">
      <c r="A98" s="57"/>
      <c r="B98" s="75">
        <v>1996</v>
      </c>
      <c r="C98" s="70">
        <v>471576</v>
      </c>
      <c r="D98" s="70">
        <v>60478</v>
      </c>
      <c r="E98" s="77">
        <f t="shared" si="1"/>
        <v>411098</v>
      </c>
      <c r="F98" s="56">
        <v>363.67113695429202</v>
      </c>
      <c r="G98" s="56">
        <v>298.56832543443915</v>
      </c>
      <c r="H98" s="56"/>
      <c r="J98" s="1"/>
      <c r="L98" s="117"/>
    </row>
    <row r="99" spans="1:15" x14ac:dyDescent="0.25">
      <c r="A99" s="57"/>
      <c r="B99" s="75">
        <v>1997</v>
      </c>
      <c r="C99" s="70">
        <v>603297</v>
      </c>
      <c r="D99" s="70">
        <v>66503</v>
      </c>
      <c r="E99" s="77">
        <f t="shared" si="1"/>
        <v>536794</v>
      </c>
      <c r="F99" s="56">
        <v>390.78477732793522</v>
      </c>
      <c r="G99" s="56">
        <v>489.38847597321364</v>
      </c>
      <c r="H99" s="56"/>
      <c r="J99" s="1"/>
      <c r="L99" s="117"/>
    </row>
    <row r="100" spans="1:15" x14ac:dyDescent="0.25">
      <c r="A100" s="57"/>
      <c r="B100" s="75">
        <v>1998</v>
      </c>
      <c r="C100" s="70">
        <v>873847</v>
      </c>
      <c r="D100" s="70">
        <v>92926</v>
      </c>
      <c r="E100" s="77">
        <f t="shared" si="1"/>
        <v>780921</v>
      </c>
      <c r="F100" s="56">
        <v>454.17299016652458</v>
      </c>
      <c r="G100" s="56">
        <v>362.68050893763171</v>
      </c>
      <c r="H100" s="56"/>
      <c r="J100" s="1"/>
      <c r="L100" s="117"/>
      <c r="N100" s="11"/>
      <c r="O100" s="11"/>
    </row>
    <row r="101" spans="1:15" x14ac:dyDescent="0.25">
      <c r="A101" s="57"/>
      <c r="B101" s="75">
        <v>1999</v>
      </c>
      <c r="C101" s="70">
        <v>986822</v>
      </c>
      <c r="D101" s="70">
        <v>102498</v>
      </c>
      <c r="E101" s="77">
        <f t="shared" si="1"/>
        <v>884324</v>
      </c>
      <c r="F101" s="56">
        <v>456.54710408098117</v>
      </c>
      <c r="G101" s="56">
        <v>422.58503401360548</v>
      </c>
      <c r="H101" s="56"/>
      <c r="J101" s="1"/>
      <c r="L101" s="117"/>
      <c r="N101" s="11"/>
      <c r="O101" s="11"/>
    </row>
    <row r="102" spans="1:15" x14ac:dyDescent="0.25">
      <c r="A102" s="57"/>
      <c r="B102" s="75">
        <v>2000</v>
      </c>
      <c r="C102" s="70">
        <v>1372768</v>
      </c>
      <c r="D102" s="70">
        <v>113868</v>
      </c>
      <c r="E102" s="77">
        <f t="shared" si="1"/>
        <v>1258900</v>
      </c>
      <c r="F102" s="56">
        <v>481.78286275817294</v>
      </c>
      <c r="G102" s="56">
        <v>580.75177232621002</v>
      </c>
      <c r="H102" s="56"/>
      <c r="J102" s="1"/>
      <c r="L102" s="117"/>
      <c r="N102" s="11"/>
      <c r="O102" s="11"/>
    </row>
    <row r="103" spans="1:15" x14ac:dyDescent="0.25">
      <c r="A103" s="57"/>
      <c r="B103" s="75">
        <v>2001</v>
      </c>
      <c r="C103" s="70">
        <v>1752082</v>
      </c>
      <c r="D103" s="70">
        <v>92218</v>
      </c>
      <c r="E103" s="77">
        <f t="shared" si="1"/>
        <v>1659864</v>
      </c>
      <c r="F103" s="56">
        <v>517.92461475247501</v>
      </c>
      <c r="G103" s="56">
        <v>721.91952403319237</v>
      </c>
      <c r="H103" s="56"/>
      <c r="J103" s="1"/>
      <c r="L103" s="117"/>
      <c r="N103" s="11"/>
      <c r="O103" s="11"/>
    </row>
    <row r="104" spans="1:15" x14ac:dyDescent="0.25">
      <c r="A104" s="57"/>
      <c r="B104" s="75">
        <v>2002</v>
      </c>
      <c r="C104" s="70">
        <v>2105139</v>
      </c>
      <c r="D104" s="70">
        <v>115560</v>
      </c>
      <c r="E104" s="77">
        <f t="shared" si="1"/>
        <v>1989579</v>
      </c>
      <c r="F104" s="56">
        <v>506.39060499832846</v>
      </c>
      <c r="G104" s="56">
        <v>796.88803300409154</v>
      </c>
      <c r="H104" s="56"/>
      <c r="J104" s="1"/>
      <c r="L104" s="117"/>
      <c r="N104" s="11"/>
      <c r="O104" s="11"/>
    </row>
    <row r="105" spans="1:15" x14ac:dyDescent="0.25">
      <c r="A105" s="57"/>
      <c r="B105" s="75">
        <v>2003</v>
      </c>
      <c r="C105" s="70">
        <v>2423468</v>
      </c>
      <c r="D105" s="70">
        <v>139213</v>
      </c>
      <c r="E105" s="77">
        <f t="shared" si="1"/>
        <v>2284255</v>
      </c>
      <c r="F105" s="56">
        <v>477.09801336811518</v>
      </c>
      <c r="G105" s="56">
        <v>812.56738640033848</v>
      </c>
      <c r="H105" s="56"/>
      <c r="J105" s="1"/>
      <c r="L105" s="117"/>
      <c r="N105" s="11"/>
      <c r="O105" s="11"/>
    </row>
    <row r="106" spans="1:15" x14ac:dyDescent="0.25">
      <c r="A106" s="57"/>
      <c r="B106" s="75">
        <v>2004</v>
      </c>
      <c r="C106" s="70">
        <v>2494089</v>
      </c>
      <c r="D106" s="70">
        <v>152405</v>
      </c>
      <c r="E106" s="77">
        <f t="shared" si="1"/>
        <v>2341684</v>
      </c>
      <c r="F106" s="56">
        <v>429.46712063831865</v>
      </c>
      <c r="G106" s="56">
        <v>812.81457733082516</v>
      </c>
      <c r="H106" s="56"/>
      <c r="J106" s="1"/>
      <c r="L106" s="117"/>
      <c r="N106" s="11"/>
      <c r="O106" s="11"/>
    </row>
    <row r="107" spans="1:15" x14ac:dyDescent="0.25">
      <c r="A107" s="57"/>
      <c r="B107" s="75">
        <v>2005</v>
      </c>
      <c r="C107" s="70">
        <v>2715290</v>
      </c>
      <c r="D107" s="70">
        <v>188224</v>
      </c>
      <c r="E107" s="77">
        <f t="shared" si="1"/>
        <v>2527066</v>
      </c>
      <c r="F107" s="56">
        <v>410.85629170742254</v>
      </c>
      <c r="G107" s="56">
        <v>849.81355986208712</v>
      </c>
      <c r="H107" s="56"/>
      <c r="J107" s="1"/>
      <c r="L107" s="117"/>
      <c r="N107" s="11"/>
      <c r="O107" s="11"/>
    </row>
    <row r="108" spans="1:15" x14ac:dyDescent="0.25">
      <c r="A108" s="57"/>
      <c r="B108" s="75">
        <v>2006</v>
      </c>
      <c r="C108" s="70">
        <v>2756520</v>
      </c>
      <c r="D108" s="70">
        <v>234097</v>
      </c>
      <c r="E108" s="77">
        <f t="shared" si="1"/>
        <v>2522423</v>
      </c>
      <c r="F108" s="56">
        <v>374.59360865906405</v>
      </c>
      <c r="G108" s="56">
        <v>861.40580881836593</v>
      </c>
      <c r="H108" s="56"/>
      <c r="J108" s="1"/>
      <c r="L108" s="117"/>
      <c r="N108" s="11"/>
      <c r="O108" s="11"/>
    </row>
    <row r="109" spans="1:15" x14ac:dyDescent="0.25">
      <c r="A109" s="57"/>
      <c r="B109" s="75">
        <v>2007</v>
      </c>
      <c r="C109" s="70">
        <v>2878598</v>
      </c>
      <c r="D109" s="70">
        <v>306350</v>
      </c>
      <c r="E109" s="77">
        <f t="shared" si="1"/>
        <v>2572248</v>
      </c>
      <c r="F109" s="56">
        <v>360.5258552249872</v>
      </c>
      <c r="G109" s="56">
        <v>891.79004091956222</v>
      </c>
      <c r="H109" s="56"/>
      <c r="J109" s="1"/>
      <c r="L109" s="117"/>
      <c r="N109" s="11"/>
      <c r="O109" s="11"/>
    </row>
    <row r="110" spans="1:15" x14ac:dyDescent="0.25">
      <c r="A110" s="57"/>
      <c r="B110" s="75">
        <v>2008</v>
      </c>
      <c r="C110" s="70">
        <v>2680378</v>
      </c>
      <c r="D110" s="70">
        <v>431382</v>
      </c>
      <c r="E110" s="77">
        <f t="shared" si="1"/>
        <v>2248996</v>
      </c>
      <c r="F110" s="56">
        <v>378.09607819300027</v>
      </c>
      <c r="G110" s="56">
        <v>812.50717477479736</v>
      </c>
      <c r="H110" s="56"/>
      <c r="J110" s="1"/>
      <c r="L110" s="117"/>
    </row>
    <row r="111" spans="1:15" x14ac:dyDescent="0.25">
      <c r="A111" s="57"/>
      <c r="B111" s="75">
        <v>2009</v>
      </c>
      <c r="C111" s="70">
        <v>2427000</v>
      </c>
      <c r="D111" s="70">
        <v>473300</v>
      </c>
      <c r="E111" s="77">
        <f t="shared" si="1"/>
        <v>1953700</v>
      </c>
      <c r="F111" s="56">
        <v>323.38070757202513</v>
      </c>
      <c r="G111" s="56">
        <v>760.28506594900693</v>
      </c>
      <c r="H111" s="56"/>
      <c r="J111" s="1"/>
      <c r="N111" s="71"/>
    </row>
    <row r="112" spans="1:15" x14ac:dyDescent="0.25">
      <c r="A112" s="57"/>
      <c r="B112" s="75">
        <v>2010</v>
      </c>
      <c r="C112" s="70">
        <v>2164000</v>
      </c>
      <c r="D112" s="70">
        <v>458800</v>
      </c>
      <c r="E112" s="77">
        <f t="shared" si="1"/>
        <v>1705200</v>
      </c>
      <c r="F112" s="56">
        <v>278.52350554885533</v>
      </c>
      <c r="G112" s="56">
        <v>712.25253950235344</v>
      </c>
      <c r="H112" s="56"/>
      <c r="J112" s="1"/>
      <c r="N112" s="71"/>
    </row>
    <row r="113" spans="1:14" x14ac:dyDescent="0.25">
      <c r="A113" s="57"/>
      <c r="B113" s="75">
        <v>2011</v>
      </c>
      <c r="C113" s="70">
        <v>1957000</v>
      </c>
      <c r="D113" s="70">
        <v>470800</v>
      </c>
      <c r="E113" s="77">
        <f t="shared" si="1"/>
        <v>1486200</v>
      </c>
      <c r="F113" s="56">
        <v>269.0383875621327</v>
      </c>
      <c r="G113" s="56">
        <v>701.73421881338879</v>
      </c>
      <c r="H113" s="56"/>
      <c r="J113" s="1"/>
      <c r="N113" s="71"/>
    </row>
    <row r="114" spans="1:14" x14ac:dyDescent="0.25">
      <c r="A114" s="57"/>
      <c r="B114" s="75">
        <v>2012</v>
      </c>
      <c r="C114" s="70">
        <v>1862000</v>
      </c>
      <c r="D114" s="70">
        <v>529800</v>
      </c>
      <c r="E114" s="77">
        <f t="shared" si="1"/>
        <v>1332200</v>
      </c>
      <c r="F114" s="56">
        <v>261.32715462852309</v>
      </c>
      <c r="G114" s="56">
        <v>640.88902779531645</v>
      </c>
      <c r="H114" s="56"/>
      <c r="J114" s="1"/>
    </row>
    <row r="115" spans="1:14" x14ac:dyDescent="0.25">
      <c r="B115" s="118">
        <v>2013</v>
      </c>
      <c r="C115" s="68">
        <v>1821000</v>
      </c>
      <c r="D115" s="68">
        <v>576700</v>
      </c>
      <c r="E115" s="119">
        <f t="shared" si="1"/>
        <v>1244300</v>
      </c>
      <c r="F115" s="35">
        <v>268.45103311633176</v>
      </c>
      <c r="G115" s="35">
        <v>683.84480387041697</v>
      </c>
      <c r="H115" s="56"/>
    </row>
    <row r="116" spans="1:14" x14ac:dyDescent="0.25">
      <c r="I116" s="70"/>
    </row>
    <row r="117" spans="1:14" x14ac:dyDescent="0.25">
      <c r="I117" s="70"/>
    </row>
  </sheetData>
  <mergeCells count="1">
    <mergeCell ref="B1:G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82"/>
  <sheetViews>
    <sheetView view="pageBreakPreview" topLeftCell="A179" zoomScale="60" zoomScaleNormal="100" workbookViewId="0">
      <selection activeCell="R257" sqref="R257"/>
    </sheetView>
  </sheetViews>
  <sheetFormatPr defaultRowHeight="12.75" x14ac:dyDescent="0.2"/>
  <cols>
    <col min="1" max="1" width="1.42578125" style="237" customWidth="1"/>
    <col min="2" max="2" width="4.85546875" style="237" customWidth="1"/>
    <col min="3" max="3" width="7.140625" style="237" customWidth="1"/>
    <col min="4" max="4" width="7.7109375" style="237" customWidth="1"/>
    <col min="5" max="5" width="6.140625" style="237" customWidth="1"/>
    <col min="6" max="6" width="7.42578125" style="237" customWidth="1"/>
    <col min="7" max="7" width="6.85546875" style="237" customWidth="1"/>
    <col min="8" max="8" width="6" style="237" customWidth="1"/>
    <col min="9" max="9" width="7" style="237" customWidth="1"/>
    <col min="10" max="10" width="7.28515625" style="237" customWidth="1"/>
    <col min="11" max="13" width="8.28515625" style="237" customWidth="1"/>
    <col min="14" max="14" width="6.28515625" style="237" customWidth="1"/>
    <col min="15" max="16384" width="9.140625" style="237"/>
  </cols>
  <sheetData>
    <row r="1" spans="2:13" x14ac:dyDescent="0.2">
      <c r="B1" s="714" t="s">
        <v>1034</v>
      </c>
      <c r="C1" s="733"/>
      <c r="D1" s="733"/>
      <c r="E1" s="733"/>
      <c r="F1" s="733"/>
      <c r="G1" s="733"/>
      <c r="H1" s="733"/>
      <c r="I1" s="733"/>
      <c r="J1" s="733"/>
      <c r="K1" s="733"/>
      <c r="L1" s="733"/>
      <c r="M1" s="733"/>
    </row>
    <row r="2" spans="2:13" x14ac:dyDescent="0.2">
      <c r="B2" s="394" t="s">
        <v>1025</v>
      </c>
    </row>
    <row r="3" spans="2:13" x14ac:dyDescent="0.2">
      <c r="B3" s="729" t="s">
        <v>6</v>
      </c>
      <c r="C3" s="395" t="s">
        <v>40</v>
      </c>
      <c r="D3" s="396" t="s">
        <v>41</v>
      </c>
      <c r="E3" s="396" t="s">
        <v>42</v>
      </c>
      <c r="F3" s="396" t="s">
        <v>43</v>
      </c>
      <c r="G3" s="396" t="s">
        <v>44</v>
      </c>
      <c r="H3" s="396" t="s">
        <v>45</v>
      </c>
      <c r="I3" s="396" t="s">
        <v>46</v>
      </c>
      <c r="J3" s="397" t="s">
        <v>47</v>
      </c>
      <c r="K3" s="731" t="s">
        <v>48</v>
      </c>
      <c r="L3" s="732"/>
      <c r="M3" s="398" t="s">
        <v>49</v>
      </c>
    </row>
    <row r="4" spans="2:13" x14ac:dyDescent="0.2">
      <c r="B4" s="730"/>
      <c r="C4" s="399"/>
      <c r="D4" s="400"/>
      <c r="E4" s="400"/>
      <c r="F4" s="400"/>
      <c r="G4" s="400"/>
      <c r="H4" s="400"/>
      <c r="I4" s="400"/>
      <c r="J4" s="400"/>
      <c r="K4" s="395" t="s">
        <v>50</v>
      </c>
      <c r="L4" s="396" t="s">
        <v>51</v>
      </c>
      <c r="M4" s="401"/>
    </row>
    <row r="5" spans="2:13" x14ac:dyDescent="0.2">
      <c r="B5" s="402">
        <v>1990</v>
      </c>
      <c r="C5" s="403">
        <v>109</v>
      </c>
      <c r="D5" s="404">
        <v>28501</v>
      </c>
      <c r="E5" s="404" t="s">
        <v>52</v>
      </c>
      <c r="F5" s="404">
        <v>6894</v>
      </c>
      <c r="G5" s="404">
        <v>9898</v>
      </c>
      <c r="H5" s="404" t="s">
        <v>52</v>
      </c>
      <c r="I5" s="404">
        <v>967</v>
      </c>
      <c r="J5" s="404">
        <v>8683.89</v>
      </c>
      <c r="K5" s="404">
        <v>27712</v>
      </c>
      <c r="L5" s="403">
        <v>16792</v>
      </c>
      <c r="M5" s="403">
        <v>55052.89</v>
      </c>
    </row>
    <row r="6" spans="2:13" x14ac:dyDescent="0.2">
      <c r="B6" s="402">
        <v>1991</v>
      </c>
      <c r="C6" s="403">
        <v>667</v>
      </c>
      <c r="D6" s="403">
        <v>44318</v>
      </c>
      <c r="E6" s="403" t="s">
        <v>52</v>
      </c>
      <c r="F6" s="403">
        <v>6856</v>
      </c>
      <c r="G6" s="403">
        <v>16113</v>
      </c>
      <c r="H6" s="403" t="s">
        <v>52</v>
      </c>
      <c r="I6" s="403">
        <v>808</v>
      </c>
      <c r="J6" s="403">
        <v>8386.5609999999997</v>
      </c>
      <c r="K6" s="403">
        <v>43453</v>
      </c>
      <c r="L6" s="403">
        <v>22969</v>
      </c>
      <c r="M6" s="403">
        <v>77148.561000000002</v>
      </c>
    </row>
    <row r="7" spans="2:13" x14ac:dyDescent="0.2">
      <c r="B7" s="402">
        <v>1992</v>
      </c>
      <c r="C7" s="403">
        <v>1201</v>
      </c>
      <c r="D7" s="403">
        <v>58284</v>
      </c>
      <c r="E7" s="403" t="s">
        <v>52</v>
      </c>
      <c r="F7" s="403">
        <v>10044</v>
      </c>
      <c r="G7" s="403">
        <v>14804</v>
      </c>
      <c r="H7" s="403">
        <v>19</v>
      </c>
      <c r="I7" s="403">
        <v>1201</v>
      </c>
      <c r="J7" s="403">
        <v>10944.825000000001</v>
      </c>
      <c r="K7" s="403">
        <v>57862</v>
      </c>
      <c r="L7" s="403">
        <v>24880</v>
      </c>
      <c r="M7" s="403">
        <v>96497.824999999997</v>
      </c>
    </row>
    <row r="8" spans="2:13" x14ac:dyDescent="0.2">
      <c r="B8" s="402">
        <v>1993</v>
      </c>
      <c r="C8" s="403">
        <v>1234</v>
      </c>
      <c r="D8" s="403">
        <v>77288</v>
      </c>
      <c r="E8" s="403">
        <v>824</v>
      </c>
      <c r="F8" s="403">
        <v>22191</v>
      </c>
      <c r="G8" s="403">
        <v>17472</v>
      </c>
      <c r="H8" s="403" t="s">
        <v>52</v>
      </c>
      <c r="I8" s="403">
        <v>1147</v>
      </c>
      <c r="J8" s="403">
        <v>13492.341</v>
      </c>
      <c r="K8" s="403">
        <v>76193</v>
      </c>
      <c r="L8" s="403">
        <v>39714</v>
      </c>
      <c r="M8" s="403">
        <v>133648.34100000001</v>
      </c>
    </row>
    <row r="9" spans="2:13" x14ac:dyDescent="0.2">
      <c r="B9" s="402">
        <v>1994</v>
      </c>
      <c r="C9" s="403">
        <v>609</v>
      </c>
      <c r="D9" s="403">
        <v>82885</v>
      </c>
      <c r="E9" s="403">
        <v>379</v>
      </c>
      <c r="F9" s="403">
        <v>22836</v>
      </c>
      <c r="G9" s="403">
        <v>18178</v>
      </c>
      <c r="H9" s="403">
        <v>53</v>
      </c>
      <c r="I9" s="403">
        <v>1366</v>
      </c>
      <c r="J9" s="403">
        <v>14318.486999999999</v>
      </c>
      <c r="K9" s="403">
        <v>80889</v>
      </c>
      <c r="L9" s="403">
        <v>41073</v>
      </c>
      <c r="M9" s="403">
        <v>140624.48699999999</v>
      </c>
    </row>
    <row r="10" spans="2:13" x14ac:dyDescent="0.2">
      <c r="B10" s="402">
        <v>1995</v>
      </c>
      <c r="C10" s="403">
        <v>321.56799999999998</v>
      </c>
      <c r="D10" s="403">
        <v>73128.149999999994</v>
      </c>
      <c r="E10" s="403">
        <v>199.78100000000001</v>
      </c>
      <c r="F10" s="403">
        <v>12943.317999999999</v>
      </c>
      <c r="G10" s="403">
        <v>20027.763999999999</v>
      </c>
      <c r="H10" s="403">
        <v>64.808999999999997</v>
      </c>
      <c r="I10" s="403">
        <v>1120.2950000000001</v>
      </c>
      <c r="J10" s="403">
        <v>14058.464</v>
      </c>
      <c r="K10" s="403">
        <v>70379.382999999987</v>
      </c>
      <c r="L10" s="403">
        <v>33024.389999999992</v>
      </c>
      <c r="M10" s="403">
        <v>121864.14899999998</v>
      </c>
    </row>
    <row r="11" spans="2:13" x14ac:dyDescent="0.2">
      <c r="B11" s="402">
        <v>1996</v>
      </c>
      <c r="C11" s="403">
        <v>403.01900000000001</v>
      </c>
      <c r="D11" s="403">
        <v>152468.21799999999</v>
      </c>
      <c r="E11" s="403">
        <v>151.57</v>
      </c>
      <c r="F11" s="403">
        <v>19617.93</v>
      </c>
      <c r="G11" s="403">
        <v>43298.884999999995</v>
      </c>
      <c r="H11" s="403">
        <v>87.494</v>
      </c>
      <c r="I11" s="403">
        <v>1288.0169999999998</v>
      </c>
      <c r="J11" s="403">
        <v>22534.740999999998</v>
      </c>
      <c r="K11" s="403">
        <v>146336.1</v>
      </c>
      <c r="L11" s="403">
        <v>62964.219999999994</v>
      </c>
      <c r="M11" s="403">
        <v>239849.87399999998</v>
      </c>
    </row>
    <row r="12" spans="2:13" x14ac:dyDescent="0.2">
      <c r="B12" s="402">
        <v>1997</v>
      </c>
      <c r="C12" s="403">
        <v>954.73699999999997</v>
      </c>
      <c r="D12" s="403">
        <v>163834.073</v>
      </c>
      <c r="E12" s="403">
        <v>708.78100000000006</v>
      </c>
      <c r="F12" s="403">
        <v>24862.495999999999</v>
      </c>
      <c r="G12" s="403">
        <v>57036.576000000001</v>
      </c>
      <c r="H12" s="403">
        <v>219.90100000000001</v>
      </c>
      <c r="I12" s="403">
        <v>1610.319</v>
      </c>
      <c r="J12" s="403">
        <v>25890.731</v>
      </c>
      <c r="K12" s="403">
        <v>156522.34</v>
      </c>
      <c r="L12" s="403">
        <v>81979.676999999996</v>
      </c>
      <c r="M12" s="403">
        <v>275117.614</v>
      </c>
    </row>
    <row r="13" spans="2:13" x14ac:dyDescent="0.2">
      <c r="B13" s="402">
        <v>1998</v>
      </c>
      <c r="C13" s="403">
        <v>1302.6770000000001</v>
      </c>
      <c r="D13" s="403">
        <v>190740.61499999999</v>
      </c>
      <c r="E13" s="403">
        <v>271.2</v>
      </c>
      <c r="F13" s="403">
        <v>26725.823</v>
      </c>
      <c r="G13" s="403">
        <v>70715.572</v>
      </c>
      <c r="H13" s="403">
        <v>133.078</v>
      </c>
      <c r="I13" s="403">
        <v>1650.4659999999999</v>
      </c>
      <c r="J13" s="403">
        <v>27368.663</v>
      </c>
      <c r="K13" s="403">
        <v>183434.75199999998</v>
      </c>
      <c r="L13" s="403">
        <v>97494.001000000004</v>
      </c>
      <c r="M13" s="403">
        <v>318908.09399999998</v>
      </c>
    </row>
    <row r="14" spans="2:13" x14ac:dyDescent="0.2">
      <c r="B14" s="402">
        <v>1999</v>
      </c>
      <c r="C14" s="403">
        <v>2158.9259999999999</v>
      </c>
      <c r="D14" s="403">
        <v>263720.75</v>
      </c>
      <c r="E14" s="403">
        <v>208.54300000000001</v>
      </c>
      <c r="F14" s="403">
        <v>30863.49</v>
      </c>
      <c r="G14" s="403">
        <v>89551.255000000005</v>
      </c>
      <c r="H14" s="403">
        <v>543.33100000000002</v>
      </c>
      <c r="I14" s="403">
        <v>1670.9110000000001</v>
      </c>
      <c r="J14" s="403">
        <v>28319.367999999999</v>
      </c>
      <c r="K14" s="403">
        <v>256805.53599999996</v>
      </c>
      <c r="L14" s="403">
        <v>120570.34700000001</v>
      </c>
      <c r="M14" s="403">
        <v>417036.57400000002</v>
      </c>
    </row>
    <row r="15" spans="2:13" x14ac:dyDescent="0.2">
      <c r="B15" s="402">
        <v>2000</v>
      </c>
      <c r="C15" s="403">
        <v>3097.5640000000003</v>
      </c>
      <c r="D15" s="403">
        <v>194669.22200000001</v>
      </c>
      <c r="E15" s="403">
        <v>242.24600000000001</v>
      </c>
      <c r="F15" s="403">
        <v>20984.436000000002</v>
      </c>
      <c r="G15" s="403">
        <v>75007.019</v>
      </c>
      <c r="H15" s="403">
        <v>387.32400000000001</v>
      </c>
      <c r="I15" s="403">
        <v>1415.4859999999999</v>
      </c>
      <c r="J15" s="403">
        <v>14737.794000000004</v>
      </c>
      <c r="K15" s="403">
        <v>190781.70700000002</v>
      </c>
      <c r="L15" s="403">
        <v>96014.984000000011</v>
      </c>
      <c r="M15" s="403">
        <v>310541.09100000007</v>
      </c>
    </row>
    <row r="16" spans="2:13" x14ac:dyDescent="0.2">
      <c r="B16" s="402">
        <v>2001</v>
      </c>
      <c r="C16" s="403">
        <v>5534.8909999999996</v>
      </c>
      <c r="D16" s="403">
        <v>233792.41999999998</v>
      </c>
      <c r="E16" s="403">
        <v>578.30199999999991</v>
      </c>
      <c r="F16" s="403">
        <v>23633.554</v>
      </c>
      <c r="G16" s="403">
        <v>93014.22</v>
      </c>
      <c r="H16" s="403">
        <v>419.80999999999995</v>
      </c>
      <c r="I16" s="403">
        <v>1862.136</v>
      </c>
      <c r="J16" s="403">
        <v>16887.054</v>
      </c>
      <c r="K16" s="403">
        <v>232088.42199999999</v>
      </c>
      <c r="L16" s="403">
        <v>116724.179</v>
      </c>
      <c r="M16" s="403">
        <v>375722.38699999999</v>
      </c>
    </row>
    <row r="17" spans="2:13" x14ac:dyDescent="0.2">
      <c r="B17" s="402">
        <v>2002</v>
      </c>
      <c r="C17" s="403">
        <v>4418.0640000000003</v>
      </c>
      <c r="D17" s="403">
        <v>278875.90899999999</v>
      </c>
      <c r="E17" s="403">
        <v>691.52300000000002</v>
      </c>
      <c r="F17" s="403">
        <v>26523.262999999999</v>
      </c>
      <c r="G17" s="403">
        <v>140187.636</v>
      </c>
      <c r="H17" s="403">
        <v>392.375</v>
      </c>
      <c r="I17" s="403">
        <v>1737.633</v>
      </c>
      <c r="J17" s="403">
        <v>17972.906000000003</v>
      </c>
      <c r="K17" s="403">
        <v>276369.592</v>
      </c>
      <c r="L17" s="403">
        <v>166735.81</v>
      </c>
      <c r="M17" s="403">
        <v>470799.30899999995</v>
      </c>
    </row>
    <row r="18" spans="2:13" x14ac:dyDescent="0.2">
      <c r="B18" s="402">
        <v>2003</v>
      </c>
      <c r="C18" s="403">
        <v>5261.1980000000012</v>
      </c>
      <c r="D18" s="403">
        <v>282760.40499999997</v>
      </c>
      <c r="E18" s="403">
        <v>921.41499999999996</v>
      </c>
      <c r="F18" s="403">
        <v>33251.144</v>
      </c>
      <c r="G18" s="403">
        <v>190908.372</v>
      </c>
      <c r="H18" s="403">
        <v>1104.4879999999998</v>
      </c>
      <c r="I18" s="403">
        <v>1723.942</v>
      </c>
      <c r="J18" s="403">
        <v>19596.986000000001</v>
      </c>
      <c r="K18" s="403">
        <v>281404.12699999992</v>
      </c>
      <c r="L18" s="403">
        <v>224171.50900000002</v>
      </c>
      <c r="M18" s="403">
        <v>535527.94999999984</v>
      </c>
    </row>
    <row r="19" spans="2:13" x14ac:dyDescent="0.2">
      <c r="B19" s="402">
        <v>2004</v>
      </c>
      <c r="C19" s="403">
        <v>7827.9630000000006</v>
      </c>
      <c r="D19" s="403">
        <v>350524.77</v>
      </c>
      <c r="E19" s="403">
        <v>3540.2439999999997</v>
      </c>
      <c r="F19" s="403">
        <v>24530.165000000001</v>
      </c>
      <c r="G19" s="403">
        <v>227061.42800000001</v>
      </c>
      <c r="H19" s="403">
        <v>629.38599999999997</v>
      </c>
      <c r="I19" s="403">
        <v>2942.6449999999995</v>
      </c>
      <c r="J19" s="403">
        <v>27453.801999999996</v>
      </c>
      <c r="K19" s="403">
        <v>352301.04000000004</v>
      </c>
      <c r="L19" s="403">
        <v>251614.717</v>
      </c>
      <c r="M19" s="403">
        <v>644510.40300000017</v>
      </c>
    </row>
    <row r="20" spans="2:13" x14ac:dyDescent="0.2">
      <c r="B20" s="402">
        <v>2005</v>
      </c>
      <c r="C20" s="403">
        <v>8325.9150000000009</v>
      </c>
      <c r="D20" s="403">
        <v>371649.82299999997</v>
      </c>
      <c r="E20" s="403">
        <v>2046.3500000000001</v>
      </c>
      <c r="F20" s="403">
        <v>24626.606</v>
      </c>
      <c r="G20" s="403">
        <v>250878.446</v>
      </c>
      <c r="H20" s="403">
        <v>705.60799999999995</v>
      </c>
      <c r="I20" s="403">
        <v>3123.125</v>
      </c>
      <c r="J20" s="403">
        <v>32400.080000000002</v>
      </c>
      <c r="K20" s="403">
        <v>374107.19299999997</v>
      </c>
      <c r="L20" s="403">
        <v>275573.96399999998</v>
      </c>
      <c r="M20" s="403">
        <v>693755.95299999986</v>
      </c>
    </row>
    <row r="21" spans="2:13" x14ac:dyDescent="0.2">
      <c r="B21" s="402">
        <v>2006</v>
      </c>
      <c r="C21" s="403">
        <v>10273.67</v>
      </c>
      <c r="D21" s="403">
        <v>385065.18200000003</v>
      </c>
      <c r="E21" s="403">
        <v>2623.3180000000002</v>
      </c>
      <c r="F21" s="403">
        <v>31645.733</v>
      </c>
      <c r="G21" s="403">
        <v>268883.13899999997</v>
      </c>
      <c r="H21" s="403">
        <v>3742.3320000000003</v>
      </c>
      <c r="I21" s="403">
        <v>3853.6040000000003</v>
      </c>
      <c r="J21" s="403">
        <v>53341.070000000007</v>
      </c>
      <c r="K21" s="403">
        <v>389477.82699999999</v>
      </c>
      <c r="L21" s="403">
        <v>300593.78500000003</v>
      </c>
      <c r="M21" s="403">
        <v>759428.04800000018</v>
      </c>
    </row>
    <row r="22" spans="2:13" x14ac:dyDescent="0.2">
      <c r="B22" s="405">
        <v>2007</v>
      </c>
      <c r="C22" s="403">
        <v>8596.33</v>
      </c>
      <c r="D22" s="403">
        <v>428685.05200000003</v>
      </c>
      <c r="E22" s="403">
        <v>2874.0679999999998</v>
      </c>
      <c r="F22" s="403">
        <v>31154.837</v>
      </c>
      <c r="G22" s="403">
        <v>251438.80800000002</v>
      </c>
      <c r="H22" s="403">
        <v>1688.721</v>
      </c>
      <c r="I22" s="403">
        <v>4210.1040000000003</v>
      </c>
      <c r="J22" s="403">
        <v>50772.874000000003</v>
      </c>
      <c r="K22" s="403">
        <v>432277.07400000002</v>
      </c>
      <c r="L22" s="403">
        <v>282692.72599999997</v>
      </c>
      <c r="M22" s="403">
        <v>779420.79400000011</v>
      </c>
    </row>
    <row r="23" spans="2:13" x14ac:dyDescent="0.2">
      <c r="B23" s="405">
        <v>2008</v>
      </c>
      <c r="C23" s="403">
        <v>3763.5850000000005</v>
      </c>
      <c r="D23" s="403">
        <v>377531.70400000003</v>
      </c>
      <c r="E23" s="403">
        <v>2963.989</v>
      </c>
      <c r="F23" s="403">
        <v>19817.438999999998</v>
      </c>
      <c r="G23" s="403">
        <v>238516.56599999999</v>
      </c>
      <c r="H23" s="403">
        <v>1501.5070000000001</v>
      </c>
      <c r="I23" s="403">
        <v>5102.5990000000002</v>
      </c>
      <c r="J23" s="403">
        <v>51124.042000000009</v>
      </c>
      <c r="K23" s="403">
        <v>376258.93800000002</v>
      </c>
      <c r="L23" s="403">
        <v>258398.78700000004</v>
      </c>
      <c r="M23" s="403">
        <v>700321.4310000001</v>
      </c>
    </row>
    <row r="24" spans="2:13" x14ac:dyDescent="0.2">
      <c r="B24" s="406">
        <v>2009</v>
      </c>
      <c r="C24" s="407">
        <v>3369.2649999999999</v>
      </c>
      <c r="D24" s="407">
        <v>369108.34600000002</v>
      </c>
      <c r="E24" s="407">
        <v>2562.6849999999999</v>
      </c>
      <c r="F24" s="407">
        <v>21987.829000000002</v>
      </c>
      <c r="G24" s="407">
        <v>289610.41899999999</v>
      </c>
      <c r="H24" s="407">
        <v>1263.556</v>
      </c>
      <c r="I24" s="407">
        <v>3846.3539999999998</v>
      </c>
      <c r="J24" s="407">
        <v>80014.631999999983</v>
      </c>
      <c r="K24" s="407">
        <v>366752.59</v>
      </c>
      <c r="L24" s="407">
        <v>311682.36500000005</v>
      </c>
      <c r="M24" s="407">
        <v>771763.08600000001</v>
      </c>
    </row>
    <row r="25" spans="2:13" x14ac:dyDescent="0.2">
      <c r="B25" s="405"/>
      <c r="C25" s="403"/>
      <c r="D25" s="403"/>
      <c r="E25" s="403"/>
      <c r="F25" s="403"/>
      <c r="G25" s="403"/>
      <c r="H25" s="403"/>
      <c r="I25" s="403"/>
      <c r="J25" s="403"/>
      <c r="K25" s="403"/>
      <c r="L25" s="403"/>
      <c r="M25" s="403"/>
    </row>
    <row r="26" spans="2:13" x14ac:dyDescent="0.2">
      <c r="B26" s="405"/>
      <c r="C26" s="403"/>
      <c r="D26" s="403"/>
      <c r="E26" s="403"/>
      <c r="F26" s="403"/>
      <c r="G26" s="403"/>
      <c r="H26" s="403"/>
      <c r="I26" s="403"/>
      <c r="J26" s="403"/>
      <c r="K26" s="403"/>
      <c r="L26" s="403"/>
      <c r="M26" s="403"/>
    </row>
    <row r="27" spans="2:13" x14ac:dyDescent="0.2">
      <c r="B27" s="405"/>
      <c r="C27" s="403"/>
      <c r="D27" s="403"/>
      <c r="E27" s="403"/>
      <c r="F27" s="403"/>
      <c r="G27" s="403"/>
      <c r="H27" s="403"/>
      <c r="I27" s="403"/>
      <c r="J27" s="403"/>
      <c r="K27" s="403"/>
      <c r="L27" s="403"/>
      <c r="M27" s="403"/>
    </row>
    <row r="28" spans="2:13" x14ac:dyDescent="0.2">
      <c r="B28" s="405"/>
      <c r="C28" s="403"/>
      <c r="D28" s="403"/>
      <c r="E28" s="403"/>
      <c r="F28" s="403"/>
      <c r="G28" s="403"/>
      <c r="H28" s="403"/>
      <c r="I28" s="403"/>
      <c r="J28" s="403"/>
      <c r="K28" s="403"/>
      <c r="L28" s="403"/>
      <c r="M28" s="403"/>
    </row>
    <row r="29" spans="2:13" x14ac:dyDescent="0.2">
      <c r="C29" s="403"/>
      <c r="D29" s="403"/>
      <c r="E29" s="403"/>
      <c r="F29" s="403"/>
      <c r="G29" s="403"/>
      <c r="H29" s="403"/>
      <c r="I29" s="403"/>
      <c r="J29" s="403"/>
      <c r="K29" s="403"/>
      <c r="L29" s="403"/>
      <c r="M29" s="403"/>
    </row>
    <row r="30" spans="2:13" x14ac:dyDescent="0.2">
      <c r="C30" s="403"/>
      <c r="D30" s="403"/>
      <c r="E30" s="403"/>
      <c r="F30" s="403"/>
      <c r="G30" s="403"/>
      <c r="H30" s="403"/>
      <c r="I30" s="403"/>
      <c r="J30" s="403"/>
      <c r="K30" s="403"/>
      <c r="L30" s="403"/>
      <c r="M30" s="403"/>
    </row>
    <row r="31" spans="2:13" x14ac:dyDescent="0.2">
      <c r="B31" s="405"/>
      <c r="C31" s="403"/>
      <c r="D31" s="403"/>
      <c r="E31" s="403"/>
      <c r="F31" s="403"/>
      <c r="G31" s="403"/>
      <c r="H31" s="403"/>
      <c r="I31" s="403"/>
      <c r="J31" s="403"/>
      <c r="K31" s="403"/>
      <c r="L31" s="403"/>
      <c r="M31" s="403"/>
    </row>
    <row r="32" spans="2:13" x14ac:dyDescent="0.2">
      <c r="B32" s="405"/>
      <c r="C32" s="403"/>
      <c r="D32" s="403"/>
      <c r="E32" s="403"/>
      <c r="F32" s="403"/>
      <c r="G32" s="403"/>
      <c r="H32" s="403"/>
      <c r="I32" s="403"/>
      <c r="J32" s="403"/>
      <c r="K32" s="403"/>
      <c r="L32" s="403"/>
      <c r="M32" s="403"/>
    </row>
    <row r="33" spans="2:13" x14ac:dyDescent="0.2">
      <c r="B33" s="727"/>
      <c r="C33" s="728"/>
      <c r="D33" s="728"/>
      <c r="E33" s="728"/>
      <c r="F33" s="728"/>
      <c r="G33" s="728"/>
      <c r="H33" s="728"/>
      <c r="I33" s="728"/>
      <c r="J33" s="728"/>
      <c r="K33" s="728"/>
      <c r="L33" s="728"/>
      <c r="M33" s="728"/>
    </row>
    <row r="34" spans="2:13" x14ac:dyDescent="0.2">
      <c r="B34" s="394" t="s">
        <v>1033</v>
      </c>
    </row>
    <row r="35" spans="2:13" x14ac:dyDescent="0.2">
      <c r="B35" s="729" t="s">
        <v>6</v>
      </c>
      <c r="C35" s="395" t="s">
        <v>40</v>
      </c>
      <c r="D35" s="396" t="s">
        <v>41</v>
      </c>
      <c r="E35" s="396" t="s">
        <v>42</v>
      </c>
      <c r="F35" s="396" t="s">
        <v>43</v>
      </c>
      <c r="G35" s="396" t="s">
        <v>44</v>
      </c>
      <c r="H35" s="396" t="s">
        <v>45</v>
      </c>
      <c r="I35" s="396" t="s">
        <v>46</v>
      </c>
      <c r="J35" s="397" t="s">
        <v>47</v>
      </c>
      <c r="K35" s="731" t="s">
        <v>48</v>
      </c>
      <c r="L35" s="732"/>
      <c r="M35" s="398" t="s">
        <v>49</v>
      </c>
    </row>
    <row r="36" spans="2:13" x14ac:dyDescent="0.2">
      <c r="B36" s="730"/>
      <c r="C36" s="399"/>
      <c r="D36" s="400"/>
      <c r="E36" s="400"/>
      <c r="F36" s="400"/>
      <c r="G36" s="400"/>
      <c r="H36" s="400"/>
      <c r="I36" s="400"/>
      <c r="J36" s="400"/>
      <c r="K36" s="395" t="s">
        <v>50</v>
      </c>
      <c r="L36" s="396" t="s">
        <v>51</v>
      </c>
      <c r="M36" s="401"/>
    </row>
    <row r="37" spans="2:13" x14ac:dyDescent="0.2">
      <c r="B37" s="402">
        <v>1990</v>
      </c>
      <c r="C37" s="403">
        <v>534</v>
      </c>
      <c r="D37" s="404">
        <v>59854</v>
      </c>
      <c r="E37" s="404" t="s">
        <v>52</v>
      </c>
      <c r="F37" s="404">
        <v>17125</v>
      </c>
      <c r="G37" s="404">
        <v>33118</v>
      </c>
      <c r="H37" s="404" t="s">
        <v>52</v>
      </c>
      <c r="I37" s="404">
        <v>865</v>
      </c>
      <c r="J37" s="404">
        <v>19215.667999999998</v>
      </c>
      <c r="K37" s="404">
        <v>58353</v>
      </c>
      <c r="L37" s="403">
        <v>50243</v>
      </c>
      <c r="M37" s="403">
        <v>130711.66800000001</v>
      </c>
    </row>
    <row r="38" spans="2:13" x14ac:dyDescent="0.2">
      <c r="B38" s="402">
        <v>1991</v>
      </c>
      <c r="C38" s="403">
        <v>690</v>
      </c>
      <c r="D38" s="403">
        <v>92823</v>
      </c>
      <c r="E38" s="403" t="s">
        <v>52</v>
      </c>
      <c r="F38" s="403">
        <v>15014</v>
      </c>
      <c r="G38" s="403">
        <v>39082</v>
      </c>
      <c r="H38" s="403" t="s">
        <v>52</v>
      </c>
      <c r="I38" s="403">
        <v>746</v>
      </c>
      <c r="J38" s="403">
        <v>20080.179</v>
      </c>
      <c r="K38" s="403">
        <v>89408</v>
      </c>
      <c r="L38" s="403">
        <v>54096</v>
      </c>
      <c r="M38" s="403">
        <v>168435.179</v>
      </c>
    </row>
    <row r="39" spans="2:13" x14ac:dyDescent="0.2">
      <c r="B39" s="402">
        <v>1992</v>
      </c>
      <c r="C39" s="403">
        <v>1148</v>
      </c>
      <c r="D39" s="403">
        <v>127970</v>
      </c>
      <c r="E39" s="403" t="s">
        <v>52</v>
      </c>
      <c r="F39" s="403">
        <v>15828</v>
      </c>
      <c r="G39" s="403">
        <v>49270</v>
      </c>
      <c r="H39" s="403">
        <v>52</v>
      </c>
      <c r="I39" s="403">
        <v>1195</v>
      </c>
      <c r="J39" s="403">
        <v>21927.910000000003</v>
      </c>
      <c r="K39" s="403">
        <v>124781</v>
      </c>
      <c r="L39" s="403">
        <v>65180</v>
      </c>
      <c r="M39" s="403">
        <v>217390.91</v>
      </c>
    </row>
    <row r="40" spans="2:13" x14ac:dyDescent="0.2">
      <c r="B40" s="402">
        <v>1993</v>
      </c>
      <c r="C40" s="403">
        <v>1465</v>
      </c>
      <c r="D40" s="403">
        <v>152027</v>
      </c>
      <c r="E40" s="403">
        <v>740</v>
      </c>
      <c r="F40" s="403">
        <v>24314</v>
      </c>
      <c r="G40" s="403">
        <v>58610</v>
      </c>
      <c r="H40" s="403" t="s">
        <v>52</v>
      </c>
      <c r="I40" s="403">
        <v>1059</v>
      </c>
      <c r="J40" s="403">
        <v>23934.148000000001</v>
      </c>
      <c r="K40" s="403">
        <v>148279</v>
      </c>
      <c r="L40" s="403">
        <v>83010</v>
      </c>
      <c r="M40" s="403">
        <v>262149.14799999999</v>
      </c>
    </row>
    <row r="41" spans="2:13" x14ac:dyDescent="0.2">
      <c r="B41" s="402">
        <v>1994</v>
      </c>
      <c r="C41" s="403">
        <v>1226</v>
      </c>
      <c r="D41" s="403">
        <v>195039</v>
      </c>
      <c r="E41" s="403">
        <v>364</v>
      </c>
      <c r="F41" s="403">
        <v>27839</v>
      </c>
      <c r="G41" s="403">
        <v>67810</v>
      </c>
      <c r="H41" s="403">
        <v>169</v>
      </c>
      <c r="I41" s="403">
        <v>1593</v>
      </c>
      <c r="J41" s="403">
        <v>30422.163999999997</v>
      </c>
      <c r="K41" s="403">
        <v>188690</v>
      </c>
      <c r="L41" s="403">
        <v>95872</v>
      </c>
      <c r="M41" s="403">
        <v>324462.16399999999</v>
      </c>
    </row>
    <row r="42" spans="2:13" x14ac:dyDescent="0.2">
      <c r="B42" s="402">
        <v>1995</v>
      </c>
      <c r="C42" s="403">
        <v>650.27073501400014</v>
      </c>
      <c r="D42" s="403">
        <v>186608.45977646805</v>
      </c>
      <c r="E42" s="403">
        <v>318.38356967999994</v>
      </c>
      <c r="F42" s="403">
        <v>23194.322189169998</v>
      </c>
      <c r="G42" s="403">
        <v>64810.997199196405</v>
      </c>
      <c r="H42" s="403">
        <v>229.89790063599997</v>
      </c>
      <c r="I42" s="403">
        <v>1761.2801172099998</v>
      </c>
      <c r="J42" s="403">
        <v>35037.369869145594</v>
      </c>
      <c r="K42" s="403">
        <v>178076.55624983006</v>
      </c>
      <c r="L42" s="403">
        <v>88196.804911846397</v>
      </c>
      <c r="M42" s="403">
        <v>312610.98135652009</v>
      </c>
    </row>
    <row r="43" spans="2:13" x14ac:dyDescent="0.2">
      <c r="B43" s="402">
        <v>1996</v>
      </c>
      <c r="C43" s="403">
        <v>786.495</v>
      </c>
      <c r="D43" s="403">
        <v>259139.73199999999</v>
      </c>
      <c r="E43" s="403">
        <v>205.36199999999999</v>
      </c>
      <c r="F43" s="403">
        <v>30565.116000000002</v>
      </c>
      <c r="G43" s="403">
        <v>98637.81700000001</v>
      </c>
      <c r="H43" s="403">
        <v>244.91399999999999</v>
      </c>
      <c r="I43" s="403">
        <v>1819.5917198</v>
      </c>
      <c r="J43" s="403">
        <v>59270.45323413</v>
      </c>
      <c r="K43" s="403">
        <v>246562.27899999998</v>
      </c>
      <c r="L43" s="403">
        <v>129380.84971980001</v>
      </c>
      <c r="M43" s="403">
        <v>450669.48095393</v>
      </c>
    </row>
    <row r="44" spans="2:13" x14ac:dyDescent="0.2">
      <c r="B44" s="402">
        <v>1997</v>
      </c>
      <c r="C44" s="403">
        <v>2010.97</v>
      </c>
      <c r="D44" s="403">
        <v>303778.56200000003</v>
      </c>
      <c r="E44" s="403">
        <v>606.00400000000002</v>
      </c>
      <c r="F44" s="403">
        <v>35878.904000000002</v>
      </c>
      <c r="G44" s="403">
        <v>136947.769</v>
      </c>
      <c r="H44" s="403">
        <v>596.75599999999997</v>
      </c>
      <c r="I44" s="403">
        <v>2344.5235631820001</v>
      </c>
      <c r="J44" s="403">
        <v>74149.373929917987</v>
      </c>
      <c r="K44" s="403">
        <v>287579.016</v>
      </c>
      <c r="L44" s="403">
        <v>173131.28056318202</v>
      </c>
      <c r="M44" s="403">
        <v>556312.86249309999</v>
      </c>
    </row>
    <row r="45" spans="2:13" x14ac:dyDescent="0.2">
      <c r="B45" s="402">
        <v>1998</v>
      </c>
      <c r="C45" s="403">
        <v>2334.5309999999999</v>
      </c>
      <c r="D45" s="403">
        <v>355848.47</v>
      </c>
      <c r="E45" s="403">
        <v>336.22899999999998</v>
      </c>
      <c r="F45" s="403">
        <v>33634.440999999999</v>
      </c>
      <c r="G45" s="403">
        <v>167753.364</v>
      </c>
      <c r="H45" s="403">
        <v>394.84</v>
      </c>
      <c r="I45" s="403">
        <v>2160.5304697799997</v>
      </c>
      <c r="J45" s="403">
        <v>64027.645036169968</v>
      </c>
      <c r="K45" s="403">
        <v>341107.109</v>
      </c>
      <c r="L45" s="403">
        <v>201507.53846978</v>
      </c>
      <c r="M45" s="403">
        <v>626490.05050594988</v>
      </c>
    </row>
    <row r="46" spans="2:13" x14ac:dyDescent="0.2">
      <c r="B46" s="402">
        <v>1999</v>
      </c>
      <c r="C46" s="403">
        <v>4196.5900000000011</v>
      </c>
      <c r="D46" s="403">
        <v>477140.21600000001</v>
      </c>
      <c r="E46" s="403">
        <v>488.15300000000002</v>
      </c>
      <c r="F46" s="403">
        <v>43191.788999999997</v>
      </c>
      <c r="G46" s="403">
        <v>212972.97699999998</v>
      </c>
      <c r="H46" s="403">
        <v>1126.23</v>
      </c>
      <c r="I46" s="403">
        <v>2653.3306000000002</v>
      </c>
      <c r="J46" s="403">
        <v>77424.264982027991</v>
      </c>
      <c r="K46" s="403">
        <v>462469.11700000003</v>
      </c>
      <c r="L46" s="403">
        <v>256432.08759999997</v>
      </c>
      <c r="M46" s="403">
        <v>819193.55058202799</v>
      </c>
    </row>
    <row r="47" spans="2:13" x14ac:dyDescent="0.2">
      <c r="B47" s="402">
        <v>2000</v>
      </c>
      <c r="C47" s="403">
        <v>5124.7849999999999</v>
      </c>
      <c r="D47" s="403">
        <v>500443.80499999999</v>
      </c>
      <c r="E47" s="403">
        <v>643.78300000000002</v>
      </c>
      <c r="F47" s="403">
        <v>39870.067000000003</v>
      </c>
      <c r="G47" s="403">
        <v>294070.679</v>
      </c>
      <c r="H47" s="403">
        <v>1449.9859999999999</v>
      </c>
      <c r="I47" s="403">
        <v>2921.7559999999999</v>
      </c>
      <c r="J47" s="403">
        <v>51310.013999999996</v>
      </c>
      <c r="K47" s="403">
        <v>485234.54699999996</v>
      </c>
      <c r="L47" s="403">
        <v>334021.86699999997</v>
      </c>
      <c r="M47" s="403">
        <v>895834.875</v>
      </c>
    </row>
    <row r="48" spans="2:13" x14ac:dyDescent="0.2">
      <c r="B48" s="402">
        <v>2001</v>
      </c>
      <c r="C48" s="403">
        <v>9740.0579999999973</v>
      </c>
      <c r="D48" s="403">
        <v>541884.06199999992</v>
      </c>
      <c r="E48" s="403">
        <v>998.22400000000005</v>
      </c>
      <c r="F48" s="403">
        <v>42741.894999999997</v>
      </c>
      <c r="G48" s="403">
        <v>340698.48500000004</v>
      </c>
      <c r="H48" s="403">
        <v>1474.14</v>
      </c>
      <c r="I48" s="403">
        <v>3947.134</v>
      </c>
      <c r="J48" s="403">
        <v>53559.746000000006</v>
      </c>
      <c r="K48" s="403">
        <v>532651.15499999991</v>
      </c>
      <c r="L48" s="403">
        <v>383672.64900000003</v>
      </c>
      <c r="M48" s="403">
        <v>995043.74399999995</v>
      </c>
    </row>
    <row r="49" spans="2:19" x14ac:dyDescent="0.2">
      <c r="B49" s="402">
        <v>2002</v>
      </c>
      <c r="C49" s="403">
        <v>8242.723</v>
      </c>
      <c r="D49" s="403">
        <v>644508.77399999998</v>
      </c>
      <c r="E49" s="403">
        <v>1457.0040000000001</v>
      </c>
      <c r="F49" s="403">
        <v>51289.667000000001</v>
      </c>
      <c r="G49" s="403">
        <v>496608.19000000006</v>
      </c>
      <c r="H49" s="403">
        <v>1551.471</v>
      </c>
      <c r="I49" s="403">
        <v>3692.1419999999998</v>
      </c>
      <c r="J49" s="403">
        <v>63354.23</v>
      </c>
      <c r="K49" s="403">
        <v>630816.87399999995</v>
      </c>
      <c r="L49" s="403">
        <v>547973.87200000009</v>
      </c>
      <c r="M49" s="403">
        <v>1270704.2009999999</v>
      </c>
    </row>
    <row r="50" spans="2:19" x14ac:dyDescent="0.2">
      <c r="B50" s="402">
        <v>2003</v>
      </c>
      <c r="C50" s="403">
        <v>10270.578</v>
      </c>
      <c r="D50" s="403">
        <v>698903.02800000005</v>
      </c>
      <c r="E50" s="403">
        <v>2550.895</v>
      </c>
      <c r="F50" s="403">
        <v>66240.356</v>
      </c>
      <c r="G50" s="403">
        <v>666504.19200000004</v>
      </c>
      <c r="H50" s="403">
        <v>3371.3879999999999</v>
      </c>
      <c r="I50" s="403">
        <v>4134.4430000000002</v>
      </c>
      <c r="J50" s="403">
        <v>82116.209999999992</v>
      </c>
      <c r="K50" s="403">
        <v>687533.46900000004</v>
      </c>
      <c r="L50" s="403">
        <v>732800.15200000012</v>
      </c>
      <c r="M50" s="403">
        <v>1534091.09</v>
      </c>
    </row>
    <row r="51" spans="2:19" x14ac:dyDescent="0.2">
      <c r="B51" s="402">
        <v>2004</v>
      </c>
      <c r="C51" s="403">
        <v>13405.007</v>
      </c>
      <c r="D51" s="403">
        <v>945486.28200000001</v>
      </c>
      <c r="E51" s="403">
        <v>4700.0240000000003</v>
      </c>
      <c r="F51" s="403">
        <v>70694.861999999994</v>
      </c>
      <c r="G51" s="403">
        <v>823753.03200000012</v>
      </c>
      <c r="H51" s="403">
        <v>2751.4179999999997</v>
      </c>
      <c r="I51" s="403">
        <v>7381.6530000000002</v>
      </c>
      <c r="J51" s="403">
        <v>121406.81899999999</v>
      </c>
      <c r="K51" s="403">
        <v>938052.27399999998</v>
      </c>
      <c r="L51" s="403">
        <v>894668.38199999998</v>
      </c>
      <c r="M51" s="403">
        <v>1989579.0969999998</v>
      </c>
    </row>
    <row r="52" spans="2:19" x14ac:dyDescent="0.2">
      <c r="B52" s="402">
        <v>2005</v>
      </c>
      <c r="C52" s="403">
        <v>13142.500000000002</v>
      </c>
      <c r="D52" s="403">
        <v>971149.5199999999</v>
      </c>
      <c r="E52" s="403">
        <v>6792.4239999999991</v>
      </c>
      <c r="F52" s="403">
        <v>75874.751999999993</v>
      </c>
      <c r="G52" s="403">
        <v>886533.33</v>
      </c>
      <c r="H52" s="403">
        <v>4031.91</v>
      </c>
      <c r="I52" s="403">
        <v>8816.4320000000007</v>
      </c>
      <c r="J52" s="403">
        <v>134303.905</v>
      </c>
      <c r="K52" s="403">
        <v>964468.07599999988</v>
      </c>
      <c r="L52" s="403">
        <v>962764.93499999994</v>
      </c>
      <c r="M52" s="403">
        <v>2100644.773</v>
      </c>
    </row>
    <row r="53" spans="2:19" x14ac:dyDescent="0.2">
      <c r="B53" s="402">
        <v>2006</v>
      </c>
      <c r="C53" s="403">
        <v>13166.979000000001</v>
      </c>
      <c r="D53" s="403">
        <v>974532.30200000003</v>
      </c>
      <c r="E53" s="403">
        <v>7568.3159999999998</v>
      </c>
      <c r="F53" s="403">
        <v>76143.434999999998</v>
      </c>
      <c r="G53" s="403">
        <v>822370.679</v>
      </c>
      <c r="H53" s="403">
        <v>6872.81</v>
      </c>
      <c r="I53" s="403">
        <v>11447.907000000001</v>
      </c>
      <c r="J53" s="403">
        <v>159651.02399999998</v>
      </c>
      <c r="K53" s="403">
        <v>968839.42600000009</v>
      </c>
      <c r="L53" s="403">
        <v>898935.13800000015</v>
      </c>
      <c r="M53" s="403">
        <v>2071753.452</v>
      </c>
    </row>
    <row r="54" spans="2:19" x14ac:dyDescent="0.2">
      <c r="B54" s="405">
        <v>2007</v>
      </c>
      <c r="C54" s="403">
        <v>12795.594999999999</v>
      </c>
      <c r="D54" s="403">
        <v>1153737.449</v>
      </c>
      <c r="E54" s="403">
        <v>11326.701000000001</v>
      </c>
      <c r="F54" s="403">
        <v>86242.968999999997</v>
      </c>
      <c r="G54" s="403">
        <v>947923.88100000005</v>
      </c>
      <c r="H54" s="403">
        <v>6389.8350000000009</v>
      </c>
      <c r="I54" s="403">
        <v>14833.175999999999</v>
      </c>
      <c r="J54" s="403">
        <v>215768.64600000001</v>
      </c>
      <c r="K54" s="403">
        <v>1149984.3999999999</v>
      </c>
      <c r="L54" s="403">
        <v>1034691.403</v>
      </c>
      <c r="M54" s="403">
        <v>2449018.2520000003</v>
      </c>
    </row>
    <row r="55" spans="2:19" x14ac:dyDescent="0.2">
      <c r="B55" s="405">
        <v>2008</v>
      </c>
      <c r="C55" s="403">
        <v>8360.1140000000014</v>
      </c>
      <c r="D55" s="403">
        <v>970006.44199999992</v>
      </c>
      <c r="E55" s="403">
        <v>10931.526</v>
      </c>
      <c r="F55" s="403">
        <v>76820.657999999996</v>
      </c>
      <c r="G55" s="403">
        <v>768268.15600000008</v>
      </c>
      <c r="H55" s="403">
        <v>5625.1880000000001</v>
      </c>
      <c r="I55" s="403">
        <v>18622.485000000001</v>
      </c>
      <c r="J55" s="403">
        <v>251743.326</v>
      </c>
      <c r="K55" s="403">
        <v>963290.34799999988</v>
      </c>
      <c r="L55" s="403">
        <v>846336.43399999989</v>
      </c>
      <c r="M55" s="403">
        <v>2110377.895</v>
      </c>
    </row>
    <row r="56" spans="2:19" x14ac:dyDescent="0.2">
      <c r="B56" s="406">
        <v>2009</v>
      </c>
      <c r="C56" s="407">
        <v>7458.3880000000008</v>
      </c>
      <c r="D56" s="407">
        <v>733167.51799999992</v>
      </c>
      <c r="E56" s="407">
        <v>7738.942</v>
      </c>
      <c r="F56" s="407">
        <v>59797.385999999999</v>
      </c>
      <c r="G56" s="407">
        <v>700040.27499999991</v>
      </c>
      <c r="H56" s="407">
        <v>4697.7420000000002</v>
      </c>
      <c r="I56" s="407">
        <v>12552.225</v>
      </c>
      <c r="J56" s="407">
        <v>275306.28599999996</v>
      </c>
      <c r="K56" s="407">
        <v>724269.19099999999</v>
      </c>
      <c r="L56" s="407">
        <v>760360.53399999975</v>
      </c>
      <c r="M56" s="407">
        <v>1800758.7620000001</v>
      </c>
    </row>
    <row r="57" spans="2:19" ht="12" customHeight="1" x14ac:dyDescent="0.2">
      <c r="B57" s="405"/>
      <c r="C57" s="241"/>
      <c r="D57" s="241"/>
      <c r="E57" s="241"/>
      <c r="F57" s="241"/>
      <c r="G57" s="241"/>
      <c r="H57" s="241"/>
      <c r="I57" s="241"/>
      <c r="J57" s="241"/>
      <c r="K57" s="241"/>
      <c r="L57" s="241"/>
      <c r="M57" s="241"/>
      <c r="N57" s="241"/>
      <c r="O57" s="241"/>
      <c r="P57" s="241"/>
      <c r="Q57" s="241"/>
      <c r="R57" s="241"/>
      <c r="S57" s="241"/>
    </row>
    <row r="58" spans="2:19" hidden="1" x14ac:dyDescent="0.2">
      <c r="B58" s="405"/>
      <c r="C58" s="241"/>
      <c r="D58" s="241"/>
      <c r="E58" s="241"/>
      <c r="F58" s="241"/>
      <c r="G58" s="241"/>
      <c r="H58" s="241"/>
      <c r="I58" s="241"/>
      <c r="J58" s="241"/>
      <c r="K58" s="241"/>
      <c r="L58" s="241"/>
      <c r="M58" s="241"/>
      <c r="N58" s="241"/>
      <c r="O58" s="241"/>
      <c r="P58" s="241"/>
      <c r="Q58" s="241"/>
      <c r="R58" s="241"/>
      <c r="S58" s="241"/>
    </row>
    <row r="59" spans="2:19" x14ac:dyDescent="0.2">
      <c r="B59" s="405"/>
      <c r="C59" s="241"/>
      <c r="D59" s="241"/>
      <c r="E59" s="241"/>
      <c r="F59" s="241"/>
      <c r="G59" s="241"/>
      <c r="H59" s="241"/>
      <c r="I59" s="241"/>
      <c r="J59" s="241"/>
      <c r="K59" s="241"/>
      <c r="L59" s="241"/>
      <c r="M59" s="241"/>
      <c r="N59" s="241"/>
      <c r="O59" s="241"/>
      <c r="P59" s="241"/>
      <c r="Q59" s="241"/>
      <c r="R59" s="241"/>
      <c r="S59" s="241"/>
    </row>
    <row r="60" spans="2:19" x14ac:dyDescent="0.2">
      <c r="B60" s="405"/>
      <c r="C60" s="241"/>
      <c r="D60" s="241"/>
      <c r="E60" s="241"/>
      <c r="F60" s="241"/>
      <c r="G60" s="241"/>
      <c r="H60" s="241"/>
      <c r="I60" s="241"/>
      <c r="J60" s="241"/>
      <c r="K60" s="241"/>
      <c r="L60" s="241"/>
      <c r="M60" s="241"/>
      <c r="N60" s="241"/>
      <c r="O60" s="241"/>
      <c r="P60" s="241"/>
      <c r="Q60" s="241"/>
      <c r="R60" s="241"/>
      <c r="S60" s="241"/>
    </row>
    <row r="61" spans="2:19" x14ac:dyDescent="0.2">
      <c r="B61" s="714" t="s">
        <v>589</v>
      </c>
      <c r="C61" s="733"/>
      <c r="D61" s="733"/>
      <c r="E61" s="733"/>
      <c r="F61" s="733"/>
      <c r="G61" s="733"/>
      <c r="H61" s="733"/>
      <c r="I61" s="733"/>
      <c r="J61" s="733"/>
      <c r="K61" s="733"/>
      <c r="L61" s="733"/>
      <c r="M61" s="733"/>
    </row>
    <row r="62" spans="2:19" x14ac:dyDescent="0.2">
      <c r="B62" s="408" t="s">
        <v>1026</v>
      </c>
    </row>
    <row r="63" spans="2:19" x14ac:dyDescent="0.2">
      <c r="B63" s="729" t="s">
        <v>6</v>
      </c>
      <c r="C63" s="395" t="s">
        <v>40</v>
      </c>
      <c r="D63" s="396" t="s">
        <v>41</v>
      </c>
      <c r="E63" s="396" t="s">
        <v>42</v>
      </c>
      <c r="F63" s="396" t="s">
        <v>43</v>
      </c>
      <c r="G63" s="396" t="s">
        <v>44</v>
      </c>
      <c r="H63" s="396" t="s">
        <v>45</v>
      </c>
      <c r="I63" s="396" t="s">
        <v>46</v>
      </c>
      <c r="J63" s="397" t="s">
        <v>47</v>
      </c>
      <c r="K63" s="731" t="s">
        <v>48</v>
      </c>
      <c r="L63" s="732"/>
      <c r="M63" s="398" t="s">
        <v>49</v>
      </c>
    </row>
    <row r="64" spans="2:19" x14ac:dyDescent="0.2">
      <c r="B64" s="730"/>
      <c r="C64" s="409"/>
      <c r="D64" s="402"/>
      <c r="E64" s="402"/>
      <c r="F64" s="402"/>
      <c r="G64" s="402"/>
      <c r="H64" s="402"/>
      <c r="I64" s="402"/>
      <c r="J64" s="402"/>
      <c r="K64" s="410" t="s">
        <v>50</v>
      </c>
      <c r="L64" s="396" t="s">
        <v>51</v>
      </c>
      <c r="M64" s="401"/>
    </row>
    <row r="65" spans="2:13" x14ac:dyDescent="0.2">
      <c r="B65" s="402">
        <v>1990</v>
      </c>
      <c r="C65" s="411">
        <v>4.8990825688073398</v>
      </c>
      <c r="D65" s="411">
        <v>2.1000666643275676</v>
      </c>
      <c r="E65" s="411"/>
      <c r="F65" s="411">
        <v>2.4840440963156367</v>
      </c>
      <c r="G65" s="411">
        <v>3.3459284703980603</v>
      </c>
      <c r="H65" s="411"/>
      <c r="I65" s="411">
        <v>0.89451913133402272</v>
      </c>
      <c r="J65" s="411">
        <v>2.2127949570987195</v>
      </c>
      <c r="K65" s="411">
        <v>2.1056942840646653</v>
      </c>
      <c r="L65" s="412">
        <v>2.9920795616960456</v>
      </c>
      <c r="M65" s="412">
        <v>2.3742925757394389</v>
      </c>
    </row>
    <row r="66" spans="2:13" x14ac:dyDescent="0.2">
      <c r="B66" s="402">
        <v>1991</v>
      </c>
      <c r="C66" s="412">
        <v>1.0344827586206897</v>
      </c>
      <c r="D66" s="412">
        <v>2.0944762850309129</v>
      </c>
      <c r="E66" s="412"/>
      <c r="F66" s="412">
        <v>2.1899066511085179</v>
      </c>
      <c r="G66" s="412">
        <v>2.4254949419723206</v>
      </c>
      <c r="H66" s="412"/>
      <c r="I66" s="412">
        <v>0.92326732673267331</v>
      </c>
      <c r="J66" s="412">
        <v>2.3943281399849115</v>
      </c>
      <c r="K66" s="412">
        <v>2.0575794536625778</v>
      </c>
      <c r="L66" s="412">
        <v>2.3551743654490838</v>
      </c>
      <c r="M66" s="412">
        <v>2.1832575593989367</v>
      </c>
    </row>
    <row r="67" spans="2:13" x14ac:dyDescent="0.2">
      <c r="B67" s="402">
        <v>1992</v>
      </c>
      <c r="C67" s="412">
        <v>0.95587010824313068</v>
      </c>
      <c r="D67" s="412">
        <v>2.1956283027932195</v>
      </c>
      <c r="E67" s="412"/>
      <c r="F67" s="412">
        <v>1.5758661887694145</v>
      </c>
      <c r="G67" s="412">
        <v>3.3281545528235612</v>
      </c>
      <c r="H67" s="412">
        <v>2.736842105263158</v>
      </c>
      <c r="I67" s="412">
        <v>0.99500416319733553</v>
      </c>
      <c r="J67" s="412">
        <v>2.0034957160119053</v>
      </c>
      <c r="K67" s="412">
        <v>2.1565276001520859</v>
      </c>
      <c r="L67" s="412">
        <v>2.619774919614148</v>
      </c>
      <c r="M67" s="412">
        <v>2.2528063197279318</v>
      </c>
    </row>
    <row r="68" spans="2:13" x14ac:dyDescent="0.2">
      <c r="B68" s="402">
        <v>1993</v>
      </c>
      <c r="C68" s="412">
        <v>1.1871961102106969</v>
      </c>
      <c r="D68" s="412">
        <v>1.9670194596832626</v>
      </c>
      <c r="E68" s="412">
        <v>0.89805825242718451</v>
      </c>
      <c r="F68" s="412">
        <v>1.095669415528818</v>
      </c>
      <c r="G68" s="412">
        <v>3.3545100732600734</v>
      </c>
      <c r="H68" s="412"/>
      <c r="I68" s="412">
        <v>0.92327811682650396</v>
      </c>
      <c r="J68" s="412">
        <v>1.7739062479965486</v>
      </c>
      <c r="K68" s="412">
        <v>1.9460974105232764</v>
      </c>
      <c r="L68" s="412">
        <v>2.0901948934884422</v>
      </c>
      <c r="M68" s="412">
        <v>1.9614844901067643</v>
      </c>
    </row>
    <row r="69" spans="2:13" x14ac:dyDescent="0.2">
      <c r="B69" s="402">
        <v>1994</v>
      </c>
      <c r="C69" s="412">
        <v>2.0131362889983579</v>
      </c>
      <c r="D69" s="412">
        <v>2.3531278277130965</v>
      </c>
      <c r="E69" s="412">
        <v>0.9604221635883905</v>
      </c>
      <c r="F69" s="412">
        <v>1.2190839026099141</v>
      </c>
      <c r="G69" s="412">
        <v>3.7303333700077017</v>
      </c>
      <c r="H69" s="412">
        <v>3.1886792452830188</v>
      </c>
      <c r="I69" s="412">
        <v>1.1661786237188874</v>
      </c>
      <c r="J69" s="412">
        <v>2.1246772791007875</v>
      </c>
      <c r="K69" s="412">
        <v>2.3327028396939014</v>
      </c>
      <c r="L69" s="412">
        <v>2.3341854746427093</v>
      </c>
      <c r="M69" s="412">
        <v>2.307294916567411</v>
      </c>
    </row>
    <row r="70" spans="2:13" x14ac:dyDescent="0.2">
      <c r="B70" s="402">
        <v>1995</v>
      </c>
      <c r="C70" s="412">
        <v>2.0221873290066181</v>
      </c>
      <c r="D70" s="412">
        <v>2.5518006373259552</v>
      </c>
      <c r="E70" s="412">
        <v>1.5936629092856673</v>
      </c>
      <c r="F70" s="412">
        <v>1.7919919907067106</v>
      </c>
      <c r="G70" s="412">
        <v>3.2360575648482981</v>
      </c>
      <c r="H70" s="412">
        <v>3.5473144260210772</v>
      </c>
      <c r="I70" s="412">
        <v>1.5721574381836925</v>
      </c>
      <c r="J70" s="412">
        <v>2.4922615919595197</v>
      </c>
      <c r="K70" s="412">
        <v>2.5302375306391944</v>
      </c>
      <c r="L70" s="412">
        <v>2.670656593864305</v>
      </c>
      <c r="M70" s="412">
        <v>2.5652415736848098</v>
      </c>
    </row>
    <row r="71" spans="2:13" x14ac:dyDescent="0.2">
      <c r="B71" s="402">
        <v>1996</v>
      </c>
      <c r="C71" s="412">
        <v>1.9515084896741841</v>
      </c>
      <c r="D71" s="412">
        <v>1.6996311454233695</v>
      </c>
      <c r="E71" s="412">
        <v>1.3548987266609487</v>
      </c>
      <c r="F71" s="412">
        <v>1.558019424067677</v>
      </c>
      <c r="G71" s="412">
        <v>2.2780682920587916</v>
      </c>
      <c r="H71" s="412">
        <v>2.7992090886232197</v>
      </c>
      <c r="I71" s="412">
        <v>1.4127078445393191</v>
      </c>
      <c r="J71" s="412">
        <v>2.6301812492156</v>
      </c>
      <c r="K71" s="412">
        <v>1.684903991564624</v>
      </c>
      <c r="L71" s="412">
        <v>2.0548312949767347</v>
      </c>
      <c r="M71" s="412">
        <v>1.8789648434584127</v>
      </c>
    </row>
    <row r="72" spans="2:13" x14ac:dyDescent="0.2">
      <c r="B72" s="402">
        <v>1997</v>
      </c>
      <c r="C72" s="412">
        <v>2.1063078104231847</v>
      </c>
      <c r="D72" s="412">
        <v>1.8541842758191089</v>
      </c>
      <c r="E72" s="412">
        <v>0.85499470217175677</v>
      </c>
      <c r="F72" s="412">
        <v>1.4430934046203567</v>
      </c>
      <c r="G72" s="412">
        <v>2.4010517216180718</v>
      </c>
      <c r="H72" s="412">
        <v>2.7137484595340626</v>
      </c>
      <c r="I72" s="412">
        <v>1.4559373410994965</v>
      </c>
      <c r="J72" s="412">
        <v>2.8639351252739056</v>
      </c>
      <c r="K72" s="412">
        <v>1.8373033267966734</v>
      </c>
      <c r="L72" s="412">
        <v>2.1118804915903979</v>
      </c>
      <c r="M72" s="412">
        <v>2.0220910410087374</v>
      </c>
    </row>
    <row r="73" spans="2:13" x14ac:dyDescent="0.2">
      <c r="B73" s="402">
        <v>1998</v>
      </c>
      <c r="C73" s="412">
        <v>1.7921027238524974</v>
      </c>
      <c r="D73" s="412">
        <v>1.8656145677206712</v>
      </c>
      <c r="E73" s="412">
        <v>1.2397824483775812</v>
      </c>
      <c r="F73" s="412">
        <v>1.2584997288951587</v>
      </c>
      <c r="G73" s="412">
        <v>2.3722266433763699</v>
      </c>
      <c r="H73" s="412">
        <v>2.9669817700897214</v>
      </c>
      <c r="I73" s="412">
        <v>1.3090427005342733</v>
      </c>
      <c r="J73" s="412">
        <v>2.3394509639060543</v>
      </c>
      <c r="K73" s="412">
        <v>1.8595555383093387</v>
      </c>
      <c r="L73" s="412">
        <v>2.0668711551778451</v>
      </c>
      <c r="M73" s="412">
        <v>1.9644846345792337</v>
      </c>
    </row>
    <row r="74" spans="2:13" x14ac:dyDescent="0.2">
      <c r="B74" s="402">
        <v>1999</v>
      </c>
      <c r="C74" s="412">
        <v>1.9438322573353608</v>
      </c>
      <c r="D74" s="412">
        <v>1.809263078464626</v>
      </c>
      <c r="E74" s="412">
        <v>2.3407786403763251</v>
      </c>
      <c r="F74" s="412">
        <v>1.3994460445011239</v>
      </c>
      <c r="G74" s="412">
        <v>2.3782243699432239</v>
      </c>
      <c r="H74" s="412">
        <v>2.0728248526220665</v>
      </c>
      <c r="I74" s="412">
        <v>1.5879544751336248</v>
      </c>
      <c r="J74" s="412">
        <v>2.7339686740900433</v>
      </c>
      <c r="K74" s="412">
        <v>1.8008533780206362</v>
      </c>
      <c r="L74" s="412">
        <v>2.1268254921751195</v>
      </c>
      <c r="M74" s="412">
        <v>1.9643206415320973</v>
      </c>
    </row>
    <row r="75" spans="2:13" x14ac:dyDescent="0.2">
      <c r="B75" s="402">
        <v>2000</v>
      </c>
      <c r="C75" s="412">
        <v>1.6544565342314153</v>
      </c>
      <c r="D75" s="412">
        <v>2.570739225536125</v>
      </c>
      <c r="E75" s="412">
        <v>2.6575588451408896</v>
      </c>
      <c r="F75" s="412">
        <v>1.8999827777120148</v>
      </c>
      <c r="G75" s="412">
        <v>3.9205754730767262</v>
      </c>
      <c r="H75" s="412">
        <v>3.7435996736582289</v>
      </c>
      <c r="I75" s="412">
        <v>2.0641362754559212</v>
      </c>
      <c r="J75" s="412">
        <v>3.481526068284031</v>
      </c>
      <c r="K75" s="412">
        <v>2.5434018524637683</v>
      </c>
      <c r="L75" s="412">
        <v>3.4788514571850571</v>
      </c>
      <c r="M75" s="412">
        <v>2.8847547102872766</v>
      </c>
    </row>
    <row r="76" spans="2:13" x14ac:dyDescent="0.2">
      <c r="B76" s="402">
        <v>2001</v>
      </c>
      <c r="C76" s="412">
        <v>1.7597560638502181</v>
      </c>
      <c r="D76" s="412">
        <v>2.3177999611792375</v>
      </c>
      <c r="E76" s="412">
        <v>1.726129254265073</v>
      </c>
      <c r="F76" s="412">
        <v>1.8085259203926756</v>
      </c>
      <c r="G76" s="412">
        <v>3.6628645060937997</v>
      </c>
      <c r="H76" s="412">
        <v>3.5114456539863279</v>
      </c>
      <c r="I76" s="412">
        <v>2.1196808396379212</v>
      </c>
      <c r="J76" s="412">
        <v>3.1716453325725142</v>
      </c>
      <c r="K76" s="412">
        <v>2.2950354455854756</v>
      </c>
      <c r="L76" s="412">
        <v>3.2870023356514677</v>
      </c>
      <c r="M76" s="412">
        <v>2.6483482976488171</v>
      </c>
    </row>
    <row r="77" spans="2:13" x14ac:dyDescent="0.2">
      <c r="B77" s="402">
        <v>2002</v>
      </c>
      <c r="C77" s="412">
        <v>1.8656866446479723</v>
      </c>
      <c r="D77" s="412">
        <v>2.3110951975417855</v>
      </c>
      <c r="E77" s="412">
        <v>2.1069494434747651</v>
      </c>
      <c r="F77" s="412">
        <v>1.9337615812956348</v>
      </c>
      <c r="G77" s="412">
        <v>3.5424535584578947</v>
      </c>
      <c r="H77" s="412">
        <v>3.954051608792609</v>
      </c>
      <c r="I77" s="412">
        <v>2.1248111655338038</v>
      </c>
      <c r="J77" s="412">
        <v>3.5249853306972168</v>
      </c>
      <c r="K77" s="412">
        <v>2.2825118691060626</v>
      </c>
      <c r="L77" s="412">
        <v>3.2864798029889326</v>
      </c>
      <c r="M77" s="412">
        <v>2.6990358242008381</v>
      </c>
    </row>
    <row r="78" spans="2:13" x14ac:dyDescent="0.2">
      <c r="B78" s="402">
        <v>2003</v>
      </c>
      <c r="C78" s="412">
        <v>1.9521367566854539</v>
      </c>
      <c r="D78" s="412">
        <v>2.47171462355205</v>
      </c>
      <c r="E78" s="412">
        <v>2.7684539539729656</v>
      </c>
      <c r="F78" s="412">
        <v>1.9921226168940231</v>
      </c>
      <c r="G78" s="412">
        <v>3.4912255812437603</v>
      </c>
      <c r="H78" s="412">
        <v>3.0524442094436521</v>
      </c>
      <c r="I78" s="412">
        <v>2.3982494770705745</v>
      </c>
      <c r="J78" s="412">
        <v>4.1902469083766238</v>
      </c>
      <c r="K78" s="412">
        <v>2.4432245409108737</v>
      </c>
      <c r="L78" s="412">
        <v>3.2689263469248453</v>
      </c>
      <c r="M78" s="412">
        <v>2.8646330971147269</v>
      </c>
    </row>
    <row r="79" spans="2:13" x14ac:dyDescent="0.2">
      <c r="B79" s="402">
        <v>2004</v>
      </c>
      <c r="C79" s="412">
        <v>1.7124515023895741</v>
      </c>
      <c r="D79" s="412">
        <v>2.6973451319859647</v>
      </c>
      <c r="E79" s="412">
        <v>1.3275988886641714</v>
      </c>
      <c r="F79" s="412">
        <v>2.8819562363318791</v>
      </c>
      <c r="G79" s="412">
        <v>3.6278862475928761</v>
      </c>
      <c r="H79" s="412">
        <v>4.3715907249287396</v>
      </c>
      <c r="I79" s="412">
        <v>2.5085095211960673</v>
      </c>
      <c r="J79" s="412">
        <v>4.4222224302484587</v>
      </c>
      <c r="K79" s="412">
        <v>2.6626440671307696</v>
      </c>
      <c r="L79" s="412">
        <v>3.5557076814389994</v>
      </c>
      <c r="M79" s="412">
        <v>3.0869619601780101</v>
      </c>
    </row>
    <row r="80" spans="2:13" x14ac:dyDescent="0.2">
      <c r="B80" s="402">
        <v>2005</v>
      </c>
      <c r="C80" s="412">
        <v>1.5785051853159684</v>
      </c>
      <c r="D80" s="412">
        <v>2.6130767725402628</v>
      </c>
      <c r="E80" s="412">
        <v>3.3192875119114515</v>
      </c>
      <c r="F80" s="412">
        <v>3.0810072650693319</v>
      </c>
      <c r="G80" s="412">
        <v>3.5337166031393545</v>
      </c>
      <c r="H80" s="412">
        <v>5.7140933776261038</v>
      </c>
      <c r="I80" s="412">
        <v>2.8229520112067243</v>
      </c>
      <c r="J80" s="412">
        <v>4.1451720180937821</v>
      </c>
      <c r="K80" s="412">
        <v>2.578052745433312</v>
      </c>
      <c r="L80" s="412">
        <v>3.4936716118798508</v>
      </c>
      <c r="M80" s="412">
        <v>3.0279304471784481</v>
      </c>
    </row>
    <row r="81" spans="2:14" x14ac:dyDescent="0.2">
      <c r="B81" s="402">
        <v>2006</v>
      </c>
      <c r="C81" s="412">
        <v>1.2816237040901646</v>
      </c>
      <c r="D81" s="412">
        <v>2.5308242540609656</v>
      </c>
      <c r="E81" s="412">
        <v>2.8850166087374842</v>
      </c>
      <c r="F81" s="412">
        <v>2.4061201236830252</v>
      </c>
      <c r="G81" s="412">
        <v>3.0584687535948474</v>
      </c>
      <c r="H81" s="412">
        <v>1.836504617976171</v>
      </c>
      <c r="I81" s="412">
        <v>2.9707014524585298</v>
      </c>
      <c r="J81" s="412">
        <v>2.9930225246700144</v>
      </c>
      <c r="K81" s="412">
        <v>2.4875342287457101</v>
      </c>
      <c r="L81" s="412">
        <v>2.99053135113888</v>
      </c>
      <c r="M81" s="412">
        <v>2.7280444242954793</v>
      </c>
    </row>
    <row r="82" spans="2:14" x14ac:dyDescent="0.2">
      <c r="B82" s="405">
        <v>2007</v>
      </c>
      <c r="C82" s="412">
        <v>1.4884950903466945</v>
      </c>
      <c r="D82" s="412">
        <v>2.691340515880642</v>
      </c>
      <c r="E82" s="412">
        <v>3.9409996562363876</v>
      </c>
      <c r="F82" s="412">
        <v>2.7682047895163118</v>
      </c>
      <c r="G82" s="412">
        <v>3.7699983090915703</v>
      </c>
      <c r="H82" s="412">
        <v>3.7838310768919206</v>
      </c>
      <c r="I82" s="412">
        <v>3.5232326802378275</v>
      </c>
      <c r="J82" s="412">
        <v>4.2496835219530809</v>
      </c>
      <c r="K82" s="412">
        <v>2.6602946794259088</v>
      </c>
      <c r="L82" s="412">
        <v>3.660127438157005</v>
      </c>
      <c r="M82" s="412">
        <v>3.1421002247471472</v>
      </c>
    </row>
    <row r="83" spans="2:14" x14ac:dyDescent="0.2">
      <c r="B83" s="405">
        <v>2008</v>
      </c>
      <c r="C83" s="412">
        <v>2.2213166435725511</v>
      </c>
      <c r="D83" s="412">
        <v>2.5693377052116393</v>
      </c>
      <c r="E83" s="412">
        <v>3.6881128776118937</v>
      </c>
      <c r="F83" s="412">
        <v>3.8764170284566033</v>
      </c>
      <c r="G83" s="412">
        <v>3.2210264003213935</v>
      </c>
      <c r="H83" s="412">
        <v>3.746361488824228</v>
      </c>
      <c r="I83" s="412">
        <v>3.6496077783106218</v>
      </c>
      <c r="J83" s="412">
        <v>4.9241671071313169</v>
      </c>
      <c r="K83" s="412">
        <v>2.5601793092819496</v>
      </c>
      <c r="L83" s="412">
        <v>3.2753111724166097</v>
      </c>
      <c r="M83" s="412">
        <v>3.0134418305413813</v>
      </c>
      <c r="N83" s="241"/>
    </row>
    <row r="84" spans="2:14" x14ac:dyDescent="0.2">
      <c r="B84" s="406">
        <v>2009</v>
      </c>
      <c r="C84" s="416">
        <v>2.2136543133294655</v>
      </c>
      <c r="D84" s="416">
        <v>1.9863206181742634</v>
      </c>
      <c r="E84" s="416">
        <v>3.0198569078915281</v>
      </c>
      <c r="F84" s="416">
        <v>2.7195675389325609</v>
      </c>
      <c r="G84" s="416">
        <v>2.4171791795929827</v>
      </c>
      <c r="H84" s="416">
        <v>3.7178740000443193</v>
      </c>
      <c r="I84" s="416">
        <v>3.2634086722126985</v>
      </c>
      <c r="J84" s="416">
        <v>3.4406992711033153</v>
      </c>
      <c r="K84" s="416">
        <v>1.9748168404209496</v>
      </c>
      <c r="L84" s="416">
        <v>2.439536590400293</v>
      </c>
      <c r="M84" s="416">
        <v>2.3333051226033894</v>
      </c>
      <c r="N84" s="241"/>
    </row>
    <row r="85" spans="2:14" x14ac:dyDescent="0.2">
      <c r="B85" s="405"/>
      <c r="C85" s="412"/>
      <c r="D85" s="412"/>
      <c r="E85" s="412"/>
      <c r="F85" s="412"/>
      <c r="G85" s="412"/>
      <c r="H85" s="412"/>
      <c r="I85" s="412"/>
      <c r="J85" s="412"/>
      <c r="K85" s="412"/>
      <c r="L85" s="412"/>
      <c r="M85" s="412"/>
      <c r="N85" s="241"/>
    </row>
    <row r="86" spans="2:14" x14ac:dyDescent="0.2">
      <c r="B86" s="405"/>
      <c r="C86" s="412"/>
      <c r="D86" s="412"/>
      <c r="E86" s="412"/>
      <c r="F86" s="412"/>
      <c r="G86" s="412"/>
      <c r="H86" s="412"/>
      <c r="I86" s="412"/>
      <c r="J86" s="412"/>
      <c r="K86" s="412"/>
      <c r="L86" s="412"/>
      <c r="M86" s="412"/>
      <c r="N86" s="241"/>
    </row>
    <row r="87" spans="2:14" x14ac:dyDescent="0.2">
      <c r="B87" s="405"/>
      <c r="C87" s="412"/>
      <c r="D87" s="412"/>
      <c r="E87" s="412"/>
      <c r="F87" s="412"/>
      <c r="G87" s="412"/>
      <c r="H87" s="412"/>
      <c r="I87" s="412"/>
      <c r="J87" s="412"/>
      <c r="K87" s="412"/>
      <c r="L87" s="412"/>
      <c r="M87" s="412"/>
      <c r="N87" s="241"/>
    </row>
    <row r="88" spans="2:14" x14ac:dyDescent="0.2">
      <c r="B88" s="405"/>
      <c r="C88" s="412"/>
      <c r="D88" s="412"/>
      <c r="E88" s="412"/>
      <c r="F88" s="412"/>
      <c r="G88" s="412"/>
      <c r="H88" s="412"/>
      <c r="I88" s="412"/>
      <c r="J88" s="412"/>
      <c r="K88" s="412"/>
      <c r="L88" s="412"/>
      <c r="M88" s="412"/>
      <c r="N88" s="241"/>
    </row>
    <row r="89" spans="2:14" x14ac:dyDescent="0.2">
      <c r="B89" s="405"/>
      <c r="C89" s="412"/>
      <c r="D89" s="412"/>
      <c r="E89" s="412"/>
      <c r="F89" s="412"/>
      <c r="G89" s="412"/>
      <c r="H89" s="412"/>
      <c r="I89" s="412"/>
      <c r="J89" s="412"/>
      <c r="K89" s="412"/>
      <c r="L89" s="412"/>
      <c r="M89" s="412"/>
      <c r="N89" s="241"/>
    </row>
    <row r="90" spans="2:14" x14ac:dyDescent="0.2">
      <c r="B90" s="405"/>
      <c r="C90" s="412"/>
      <c r="D90" s="412"/>
      <c r="E90" s="412"/>
      <c r="F90" s="412"/>
      <c r="G90" s="412"/>
      <c r="H90" s="412"/>
      <c r="I90" s="412"/>
      <c r="J90" s="412"/>
      <c r="K90" s="412"/>
      <c r="L90" s="412"/>
      <c r="M90" s="412"/>
      <c r="N90" s="241"/>
    </row>
    <row r="91" spans="2:14" x14ac:dyDescent="0.2">
      <c r="B91" s="405"/>
      <c r="C91" s="412"/>
      <c r="D91" s="412"/>
      <c r="E91" s="412"/>
      <c r="F91" s="412"/>
      <c r="G91" s="412"/>
      <c r="H91" s="412"/>
      <c r="I91" s="412"/>
      <c r="J91" s="412"/>
      <c r="K91" s="412"/>
      <c r="L91" s="412"/>
      <c r="M91" s="412"/>
      <c r="N91" s="241"/>
    </row>
    <row r="92" spans="2:14" x14ac:dyDescent="0.2">
      <c r="B92" s="405"/>
      <c r="C92" s="412"/>
      <c r="D92" s="412"/>
      <c r="E92" s="412"/>
      <c r="F92" s="412"/>
      <c r="G92" s="412"/>
      <c r="H92" s="412"/>
      <c r="I92" s="412"/>
      <c r="J92" s="412"/>
      <c r="K92" s="412"/>
      <c r="L92" s="412"/>
      <c r="M92" s="412"/>
      <c r="N92" s="241"/>
    </row>
    <row r="93" spans="2:14" x14ac:dyDescent="0.2">
      <c r="B93" s="727"/>
      <c r="C93" s="728"/>
      <c r="D93" s="728"/>
      <c r="E93" s="728"/>
      <c r="F93" s="728"/>
      <c r="G93" s="728"/>
      <c r="H93" s="728"/>
      <c r="I93" s="728"/>
      <c r="J93" s="728"/>
      <c r="K93" s="728"/>
      <c r="L93" s="728"/>
      <c r="M93" s="728"/>
      <c r="N93" s="241"/>
    </row>
    <row r="94" spans="2:14" x14ac:dyDescent="0.2">
      <c r="B94" s="413" t="s">
        <v>1027</v>
      </c>
      <c r="C94" s="414"/>
      <c r="D94" s="414"/>
      <c r="E94" s="414"/>
      <c r="F94" s="414"/>
      <c r="L94" s="241"/>
      <c r="M94" s="241"/>
    </row>
    <row r="95" spans="2:14" x14ac:dyDescent="0.2">
      <c r="B95" s="729" t="s">
        <v>6</v>
      </c>
      <c r="C95" s="395" t="s">
        <v>40</v>
      </c>
      <c r="D95" s="396" t="s">
        <v>41</v>
      </c>
      <c r="E95" s="396" t="s">
        <v>42</v>
      </c>
      <c r="F95" s="396" t="s">
        <v>43</v>
      </c>
      <c r="G95" s="396" t="s">
        <v>44</v>
      </c>
      <c r="H95" s="396" t="s">
        <v>45</v>
      </c>
      <c r="I95" s="396" t="s">
        <v>46</v>
      </c>
      <c r="J95" s="397" t="s">
        <v>47</v>
      </c>
      <c r="K95" s="731" t="s">
        <v>48</v>
      </c>
      <c r="L95" s="732"/>
      <c r="M95" s="398" t="s">
        <v>49</v>
      </c>
    </row>
    <row r="96" spans="2:14" x14ac:dyDescent="0.2">
      <c r="B96" s="730"/>
      <c r="C96" s="409"/>
      <c r="D96" s="402"/>
      <c r="E96" s="402"/>
      <c r="F96" s="402"/>
      <c r="G96" s="402"/>
      <c r="H96" s="402"/>
      <c r="I96" s="402"/>
      <c r="J96" s="402"/>
      <c r="K96" s="410" t="s">
        <v>50</v>
      </c>
      <c r="L96" s="396" t="s">
        <v>51</v>
      </c>
      <c r="M96" s="401"/>
    </row>
    <row r="97" spans="2:13" x14ac:dyDescent="0.2">
      <c r="B97" s="402">
        <v>1990</v>
      </c>
      <c r="C97" s="404">
        <v>1.6472721777240442</v>
      </c>
      <c r="D97" s="404">
        <v>36.959566356303654</v>
      </c>
      <c r="E97" s="404"/>
      <c r="F97" s="404">
        <v>83.311178247734148</v>
      </c>
      <c r="G97" s="404">
        <v>18.369770981032627</v>
      </c>
      <c r="H97" s="404"/>
      <c r="I97" s="404">
        <v>37.891849529780565</v>
      </c>
      <c r="J97" s="404">
        <v>30.673435253506227</v>
      </c>
      <c r="K97" s="404">
        <v>36.019548715815745</v>
      </c>
      <c r="L97" s="404">
        <v>26.765704448730414</v>
      </c>
      <c r="M97" s="404">
        <v>25.725795712932651</v>
      </c>
    </row>
    <row r="98" spans="2:13" x14ac:dyDescent="0.2">
      <c r="B98" s="402">
        <v>1991</v>
      </c>
      <c r="C98" s="403">
        <v>11.247892074198989</v>
      </c>
      <c r="D98" s="403">
        <v>39.269511589990785</v>
      </c>
      <c r="E98" s="403"/>
      <c r="F98" s="403">
        <v>81.367196771896516</v>
      </c>
      <c r="G98" s="403">
        <v>21.07045716079088</v>
      </c>
      <c r="H98" s="403"/>
      <c r="I98" s="403">
        <v>35.039028620988724</v>
      </c>
      <c r="J98" s="403">
        <v>26.222009775409095</v>
      </c>
      <c r="K98" s="403">
        <v>40.435312619227084</v>
      </c>
      <c r="L98" s="403">
        <v>26.343919531133515</v>
      </c>
      <c r="M98" s="403">
        <v>28.308187812254264</v>
      </c>
    </row>
    <row r="99" spans="2:13" x14ac:dyDescent="0.2">
      <c r="B99" s="402">
        <v>1992</v>
      </c>
      <c r="C99" s="403">
        <v>23.007662835249043</v>
      </c>
      <c r="D99" s="403">
        <v>38.9232074047856</v>
      </c>
      <c r="E99" s="403"/>
      <c r="F99" s="403">
        <v>89.903329752953809</v>
      </c>
      <c r="G99" s="403">
        <v>18.513562522666732</v>
      </c>
      <c r="H99" s="403">
        <v>5.7029655420818823E-2</v>
      </c>
      <c r="I99" s="403">
        <v>25.20461699895068</v>
      </c>
      <c r="J99" s="403">
        <v>29.993118873852055</v>
      </c>
      <c r="K99" s="403">
        <v>40.711762802020743</v>
      </c>
      <c r="L99" s="403">
        <v>26.459359147515183</v>
      </c>
      <c r="M99" s="403">
        <v>29.988373882465051</v>
      </c>
    </row>
    <row r="100" spans="2:13" x14ac:dyDescent="0.2">
      <c r="B100" s="402">
        <v>1993</v>
      </c>
      <c r="C100" s="403">
        <v>27.532351628737175</v>
      </c>
      <c r="D100" s="403">
        <v>47.094954025019653</v>
      </c>
      <c r="E100" s="403">
        <v>11.833979606491454</v>
      </c>
      <c r="F100" s="403">
        <v>95.416433761878139</v>
      </c>
      <c r="G100" s="403">
        <v>21.080826727476744</v>
      </c>
      <c r="H100" s="403"/>
      <c r="I100" s="403">
        <v>24.608453121647713</v>
      </c>
      <c r="J100" s="403">
        <v>36.686742806139151</v>
      </c>
      <c r="K100" s="403">
        <v>48.395251494229512</v>
      </c>
      <c r="L100" s="403">
        <v>33.069646604270062</v>
      </c>
      <c r="M100" s="403">
        <v>36.639156144443433</v>
      </c>
    </row>
    <row r="101" spans="2:13" x14ac:dyDescent="0.2">
      <c r="B101" s="402">
        <v>1994</v>
      </c>
      <c r="C101" s="403">
        <v>9.9444807315480084</v>
      </c>
      <c r="D101" s="403">
        <v>43.150392536598567</v>
      </c>
      <c r="E101" s="403">
        <v>9.2214111922141111</v>
      </c>
      <c r="F101" s="403">
        <v>91.256393861892576</v>
      </c>
      <c r="G101" s="403">
        <v>20.115305027166396</v>
      </c>
      <c r="H101" s="403">
        <v>8.0972896996363855E-2</v>
      </c>
      <c r="I101" s="403">
        <v>29.032943676939425</v>
      </c>
      <c r="J101" s="403">
        <v>34.743375949826429</v>
      </c>
      <c r="K101" s="403">
        <v>43.977187469418375</v>
      </c>
      <c r="L101" s="403">
        <v>30.008328949675612</v>
      </c>
      <c r="M101" s="403">
        <v>32.773326020669671</v>
      </c>
    </row>
    <row r="102" spans="2:13" x14ac:dyDescent="0.2">
      <c r="B102" s="402">
        <v>1995</v>
      </c>
      <c r="C102" s="403">
        <v>0.18181375033520439</v>
      </c>
      <c r="D102" s="403">
        <v>30.608295582481947</v>
      </c>
      <c r="E102" s="403">
        <v>4.2588356327477195</v>
      </c>
      <c r="F102" s="403">
        <v>59.010849814871982</v>
      </c>
      <c r="G102" s="403">
        <v>18.635525229169602</v>
      </c>
      <c r="H102" s="403">
        <v>9.1168073822560369E-2</v>
      </c>
      <c r="I102" s="403">
        <v>8.2178049165828568</v>
      </c>
      <c r="J102" s="403">
        <v>20.939153768799063</v>
      </c>
      <c r="K102" s="403">
        <v>17.786665699395144</v>
      </c>
      <c r="L102" s="403">
        <v>22.249989974013118</v>
      </c>
      <c r="M102" s="403">
        <v>17.366046774236089</v>
      </c>
    </row>
    <row r="103" spans="2:13" x14ac:dyDescent="0.2">
      <c r="B103" s="402">
        <v>1996</v>
      </c>
      <c r="C103" s="403">
        <v>0.7417991300081942</v>
      </c>
      <c r="D103" s="403">
        <v>38.991396901775985</v>
      </c>
      <c r="E103" s="403">
        <v>2.1376344959515117</v>
      </c>
      <c r="F103" s="403">
        <v>76.402192421271153</v>
      </c>
      <c r="G103" s="403">
        <v>24.556837765536997</v>
      </c>
      <c r="H103" s="403">
        <v>0.10665812888016123</v>
      </c>
      <c r="I103" s="403">
        <v>7.5797804023009512</v>
      </c>
      <c r="J103" s="403">
        <v>24.731538940183725</v>
      </c>
      <c r="K103" s="403">
        <v>34.911909327428212</v>
      </c>
      <c r="L103" s="403">
        <v>28.139100197808727</v>
      </c>
      <c r="M103" s="403">
        <v>28.398326335582645</v>
      </c>
    </row>
    <row r="104" spans="2:13" x14ac:dyDescent="0.2">
      <c r="B104" s="402">
        <v>1997</v>
      </c>
      <c r="C104" s="403">
        <v>4.3342922248434892</v>
      </c>
      <c r="D104" s="403">
        <v>32.935381306807905</v>
      </c>
      <c r="E104" s="403">
        <v>19.227812278567686</v>
      </c>
      <c r="F104" s="403">
        <v>79.700944377403218</v>
      </c>
      <c r="G104" s="403">
        <v>23.274384966632592</v>
      </c>
      <c r="H104" s="403">
        <v>0.18643286638965756</v>
      </c>
      <c r="I104" s="403">
        <v>7.3455731437957281</v>
      </c>
      <c r="J104" s="403">
        <v>18.390311677163336</v>
      </c>
      <c r="K104" s="403">
        <v>32.420010743265898</v>
      </c>
      <c r="L104" s="403">
        <v>25.76477537896999</v>
      </c>
      <c r="M104" s="403">
        <v>25.472207386470373</v>
      </c>
    </row>
    <row r="105" spans="2:13" x14ac:dyDescent="0.2">
      <c r="B105" s="402">
        <v>1998</v>
      </c>
      <c r="C105" s="403">
        <v>6.5793754781078739</v>
      </c>
      <c r="D105" s="403">
        <v>34.661047485823573</v>
      </c>
      <c r="E105" s="403">
        <v>11.942974936927262</v>
      </c>
      <c r="F105" s="403">
        <v>72.12502772578803</v>
      </c>
      <c r="G105" s="403">
        <v>31.241091871194616</v>
      </c>
      <c r="H105" s="403">
        <v>0.1332819573809213</v>
      </c>
      <c r="I105" s="403">
        <v>15.00927088243408</v>
      </c>
      <c r="J105" s="403">
        <v>15.418621569593608</v>
      </c>
      <c r="K105" s="403">
        <v>34.505466370389207</v>
      </c>
      <c r="L105" s="403">
        <v>33.961317392462256</v>
      </c>
      <c r="M105" s="403">
        <v>28.369346511600966</v>
      </c>
    </row>
    <row r="106" spans="2:13" x14ac:dyDescent="0.2">
      <c r="B106" s="402">
        <v>1999</v>
      </c>
      <c r="C106" s="403">
        <v>15.971736677032499</v>
      </c>
      <c r="D106" s="403">
        <v>47.296709570350238</v>
      </c>
      <c r="E106" s="403">
        <v>14.511437665177088</v>
      </c>
      <c r="F106" s="403">
        <v>84.571726484532476</v>
      </c>
      <c r="G106" s="403">
        <v>55.599574113851759</v>
      </c>
      <c r="H106" s="403">
        <v>0.96248520084075995</v>
      </c>
      <c r="I106" s="403">
        <v>16.4899672399632</v>
      </c>
      <c r="J106" s="403">
        <v>24.299374264878722</v>
      </c>
      <c r="K106" s="403">
        <v>47.556132039828249</v>
      </c>
      <c r="L106" s="403">
        <v>56.501243523325186</v>
      </c>
      <c r="M106" s="403">
        <v>43.74992661842596</v>
      </c>
    </row>
    <row r="107" spans="2:13" x14ac:dyDescent="0.2">
      <c r="B107" s="402">
        <v>2000</v>
      </c>
      <c r="C107" s="403">
        <v>11.071351572682039</v>
      </c>
      <c r="D107" s="403">
        <v>30.096799358873618</v>
      </c>
      <c r="E107" s="403">
        <v>3.5256910322986288</v>
      </c>
      <c r="F107" s="403">
        <v>68.031123138280805</v>
      </c>
      <c r="G107" s="403">
        <v>31.856184485260197</v>
      </c>
      <c r="H107" s="403">
        <v>0.57942022403728077</v>
      </c>
      <c r="I107" s="403">
        <v>11.326427838178432</v>
      </c>
      <c r="J107" s="403">
        <v>14.83712125662368</v>
      </c>
      <c r="K107" s="403">
        <v>30.254038132233514</v>
      </c>
      <c r="L107" s="403">
        <v>34.935553816618651</v>
      </c>
      <c r="M107" s="403">
        <v>27.563605921562022</v>
      </c>
    </row>
    <row r="108" spans="2:13" x14ac:dyDescent="0.2">
      <c r="B108" s="402">
        <v>2001</v>
      </c>
      <c r="C108" s="403">
        <v>17.597811660282101</v>
      </c>
      <c r="D108" s="403">
        <v>31.667013906686826</v>
      </c>
      <c r="E108" s="403">
        <v>12.300544897578055</v>
      </c>
      <c r="F108" s="403">
        <v>63.586069636535292</v>
      </c>
      <c r="G108" s="403">
        <v>35.772949602058318</v>
      </c>
      <c r="H108" s="403">
        <v>0.54631029604979298</v>
      </c>
      <c r="I108" s="403">
        <v>14.294091191330091</v>
      </c>
      <c r="J108" s="403">
        <v>17.54131633140253</v>
      </c>
      <c r="K108" s="403">
        <v>31.669612744838325</v>
      </c>
      <c r="L108" s="403">
        <v>38.403619926164254</v>
      </c>
      <c r="M108" s="403">
        <v>29.872344188114308</v>
      </c>
    </row>
    <row r="109" spans="2:13" x14ac:dyDescent="0.2">
      <c r="B109" s="402">
        <v>2002</v>
      </c>
      <c r="C109" s="403">
        <v>14.679464839253717</v>
      </c>
      <c r="D109" s="403">
        <v>35.439836863137629</v>
      </c>
      <c r="E109" s="403">
        <v>9.6183886904307396</v>
      </c>
      <c r="F109" s="403">
        <v>61.599478001681931</v>
      </c>
      <c r="G109" s="403">
        <v>47.367082874097626</v>
      </c>
      <c r="H109" s="403">
        <v>0.81966584706697065</v>
      </c>
      <c r="I109" s="403">
        <v>7.6553648060538961</v>
      </c>
      <c r="J109" s="403">
        <v>18.857213717266237</v>
      </c>
      <c r="K109" s="403">
        <v>35.050119652511505</v>
      </c>
      <c r="L109" s="403">
        <v>48.434297023159516</v>
      </c>
      <c r="M109" s="403">
        <v>35.422879893812343</v>
      </c>
    </row>
    <row r="110" spans="2:13" x14ac:dyDescent="0.2">
      <c r="B110" s="402">
        <v>2003</v>
      </c>
      <c r="C110" s="403">
        <v>11.583243919383571</v>
      </c>
      <c r="D110" s="403">
        <v>29.965315059731257</v>
      </c>
      <c r="E110" s="403">
        <v>1.9422376051044563</v>
      </c>
      <c r="F110" s="403">
        <v>60.886709242072065</v>
      </c>
      <c r="G110" s="403">
        <v>51.20594392486386</v>
      </c>
      <c r="H110" s="403">
        <v>1.2614181136424094</v>
      </c>
      <c r="I110" s="403">
        <v>6.8871081502119234</v>
      </c>
      <c r="J110" s="403">
        <v>15.276882050147336</v>
      </c>
      <c r="K110" s="403">
        <v>29.468196225551797</v>
      </c>
      <c r="L110" s="403">
        <v>51.785522511538574</v>
      </c>
      <c r="M110" s="403">
        <v>31.41308079396412</v>
      </c>
    </row>
    <row r="111" spans="2:13" x14ac:dyDescent="0.2">
      <c r="B111" s="402">
        <v>2004</v>
      </c>
      <c r="C111" s="403">
        <v>11.578732938353888</v>
      </c>
      <c r="D111" s="403">
        <v>31.391713973599451</v>
      </c>
      <c r="E111" s="403">
        <v>13.132421138105526</v>
      </c>
      <c r="F111" s="403">
        <v>47.369085030469535</v>
      </c>
      <c r="G111" s="403">
        <v>53.060362409904251</v>
      </c>
      <c r="H111" s="403">
        <v>0.86727666849987561</v>
      </c>
      <c r="I111" s="403">
        <v>19.971574909635194</v>
      </c>
      <c r="J111" s="403">
        <v>20.905657366475687</v>
      </c>
      <c r="K111" s="403">
        <v>30.605853930084848</v>
      </c>
      <c r="L111" s="403">
        <v>52.281122708509407</v>
      </c>
      <c r="M111" s="403">
        <v>33.752438054524497</v>
      </c>
    </row>
    <row r="112" spans="2:13" x14ac:dyDescent="0.2">
      <c r="B112" s="402">
        <v>2005</v>
      </c>
      <c r="C112" s="403">
        <v>8.5560123535857215</v>
      </c>
      <c r="D112" s="403">
        <v>32.667573953405977</v>
      </c>
      <c r="E112" s="403">
        <v>4.3205803704802399</v>
      </c>
      <c r="F112" s="403">
        <v>53.659741376259831</v>
      </c>
      <c r="G112" s="403">
        <v>51.68642148298764</v>
      </c>
      <c r="H112" s="403">
        <v>0.61037093229279415</v>
      </c>
      <c r="I112" s="403">
        <v>11.040627068377633</v>
      </c>
      <c r="J112" s="403">
        <v>28.879868112029193</v>
      </c>
      <c r="K112" s="403">
        <v>31.100789758403074</v>
      </c>
      <c r="L112" s="403">
        <v>50.304699397710237</v>
      </c>
      <c r="M112" s="403">
        <v>33.519557895324787</v>
      </c>
    </row>
    <row r="113" spans="2:13" x14ac:dyDescent="0.2">
      <c r="B113" s="402">
        <v>2006</v>
      </c>
      <c r="C113" s="403">
        <v>9.7545323264086825</v>
      </c>
      <c r="D113" s="403">
        <v>35.36585373581979</v>
      </c>
      <c r="E113" s="403">
        <v>2.1529807174582358</v>
      </c>
      <c r="F113" s="403">
        <v>59.999216587073711</v>
      </c>
      <c r="G113" s="403">
        <v>52.425042574133904</v>
      </c>
      <c r="H113" s="403">
        <v>2.5627943095646484</v>
      </c>
      <c r="I113" s="403">
        <v>12.766297328068028</v>
      </c>
      <c r="J113" s="403">
        <v>30.443434428334999</v>
      </c>
      <c r="K113" s="403">
        <v>33.422914073652834</v>
      </c>
      <c r="L113" s="403">
        <v>51.765813526722567</v>
      </c>
      <c r="M113" s="403">
        <v>34.008829319880888</v>
      </c>
    </row>
    <row r="114" spans="2:13" x14ac:dyDescent="0.2">
      <c r="B114" s="405">
        <v>2007</v>
      </c>
      <c r="C114" s="403">
        <v>8.3003204847386467</v>
      </c>
      <c r="D114" s="403">
        <v>32.249448181943364</v>
      </c>
      <c r="E114" s="403">
        <v>1.9643937787740311</v>
      </c>
      <c r="F114" s="403">
        <v>43.030625742327075</v>
      </c>
      <c r="G114" s="403">
        <v>45.129500085949104</v>
      </c>
      <c r="H114" s="403">
        <v>0.96643938330865986</v>
      </c>
      <c r="I114" s="403">
        <v>3.286195390899326</v>
      </c>
      <c r="J114" s="403">
        <v>21.821113614048343</v>
      </c>
      <c r="K114" s="403">
        <v>30.924905144322402</v>
      </c>
      <c r="L114" s="403">
        <v>44.201611260079652</v>
      </c>
      <c r="M114" s="403">
        <v>28.402134750257463</v>
      </c>
    </row>
    <row r="115" spans="2:13" x14ac:dyDescent="0.2">
      <c r="B115" s="405">
        <v>2008</v>
      </c>
      <c r="C115" s="403">
        <v>3.8977707067486191</v>
      </c>
      <c r="D115" s="403">
        <v>31.933014772590194</v>
      </c>
      <c r="E115" s="403">
        <v>1.7522012745703617</v>
      </c>
      <c r="F115" s="403">
        <v>24.731825627681438</v>
      </c>
      <c r="G115" s="403">
        <v>41.708097431917011</v>
      </c>
      <c r="H115" s="403">
        <v>0.92456771365359469</v>
      </c>
      <c r="I115" s="403">
        <v>7.5773949984252988</v>
      </c>
      <c r="J115" s="403">
        <v>21.269751888156978</v>
      </c>
      <c r="K115" s="403">
        <v>30.32177697383948</v>
      </c>
      <c r="L115" s="403">
        <v>39.132865690869039</v>
      </c>
      <c r="M115" s="403">
        <v>27.249031464314371</v>
      </c>
    </row>
    <row r="116" spans="2:13" x14ac:dyDescent="0.2">
      <c r="B116" s="406">
        <v>2009</v>
      </c>
      <c r="C116" s="407">
        <v>3.5168888355244343</v>
      </c>
      <c r="D116" s="407">
        <v>29.396406006104097</v>
      </c>
      <c r="E116" s="407">
        <v>3.541724948309751</v>
      </c>
      <c r="F116" s="407">
        <v>29.580897124769063</v>
      </c>
      <c r="G116" s="407">
        <v>40.86978997596956</v>
      </c>
      <c r="H116" s="407">
        <v>0.74136475511953348</v>
      </c>
      <c r="I116" s="407">
        <v>8.5448293111944125</v>
      </c>
      <c r="J116" s="407">
        <v>28.02618154418683</v>
      </c>
      <c r="K116" s="407">
        <v>27.969094630266962</v>
      </c>
      <c r="L116" s="407">
        <v>38.952826031080285</v>
      </c>
      <c r="M116" s="407">
        <v>28.50272388683937</v>
      </c>
    </row>
    <row r="117" spans="2:13" x14ac:dyDescent="0.2">
      <c r="B117" s="405"/>
      <c r="C117" s="412"/>
      <c r="D117" s="412"/>
      <c r="E117" s="412"/>
      <c r="F117" s="412"/>
      <c r="G117" s="412"/>
      <c r="H117" s="412"/>
      <c r="I117" s="412"/>
      <c r="J117" s="412"/>
      <c r="K117" s="412"/>
      <c r="L117" s="412"/>
      <c r="M117" s="412"/>
    </row>
    <row r="118" spans="2:13" x14ac:dyDescent="0.2">
      <c r="B118" s="405"/>
      <c r="C118" s="412"/>
      <c r="D118" s="412"/>
      <c r="E118" s="412"/>
      <c r="F118" s="412"/>
      <c r="G118" s="412"/>
      <c r="H118" s="412"/>
      <c r="I118" s="412"/>
      <c r="J118" s="412"/>
      <c r="K118" s="412"/>
      <c r="L118" s="412"/>
      <c r="M118" s="412"/>
    </row>
    <row r="120" spans="2:13" x14ac:dyDescent="0.2">
      <c r="B120" s="714" t="s">
        <v>589</v>
      </c>
      <c r="C120" s="733"/>
      <c r="D120" s="733"/>
      <c r="E120" s="733"/>
      <c r="F120" s="733"/>
      <c r="G120" s="733"/>
      <c r="H120" s="733"/>
      <c r="I120" s="733"/>
      <c r="J120" s="733"/>
      <c r="K120" s="733"/>
      <c r="L120" s="733"/>
      <c r="M120" s="733"/>
    </row>
    <row r="121" spans="2:13" x14ac:dyDescent="0.2">
      <c r="B121" s="413" t="s">
        <v>1028</v>
      </c>
    </row>
    <row r="122" spans="2:13" x14ac:dyDescent="0.2">
      <c r="B122" s="729" t="s">
        <v>6</v>
      </c>
      <c r="C122" s="395" t="s">
        <v>40</v>
      </c>
      <c r="D122" s="396" t="s">
        <v>41</v>
      </c>
      <c r="E122" s="396" t="s">
        <v>42</v>
      </c>
      <c r="F122" s="396" t="s">
        <v>43</v>
      </c>
      <c r="G122" s="396" t="s">
        <v>44</v>
      </c>
      <c r="H122" s="396" t="s">
        <v>45</v>
      </c>
      <c r="I122" s="396" t="s">
        <v>46</v>
      </c>
      <c r="J122" s="397" t="s">
        <v>47</v>
      </c>
      <c r="K122" s="731" t="s">
        <v>48</v>
      </c>
      <c r="L122" s="732"/>
      <c r="M122" s="398" t="s">
        <v>49</v>
      </c>
    </row>
    <row r="123" spans="2:13" x14ac:dyDescent="0.2">
      <c r="B123" s="730"/>
      <c r="C123" s="409"/>
      <c r="D123" s="402"/>
      <c r="E123" s="402"/>
      <c r="F123" s="402"/>
      <c r="G123" s="402"/>
      <c r="H123" s="402"/>
      <c r="I123" s="402"/>
      <c r="J123" s="402"/>
      <c r="K123" s="410" t="s">
        <v>50</v>
      </c>
      <c r="L123" s="396" t="s">
        <v>51</v>
      </c>
      <c r="M123" s="401"/>
    </row>
    <row r="124" spans="2:13" x14ac:dyDescent="0.2">
      <c r="B124" s="402">
        <v>1990</v>
      </c>
      <c r="C124" s="404">
        <v>10.735826296743065</v>
      </c>
      <c r="D124" s="404">
        <v>43.49061269867849</v>
      </c>
      <c r="E124" s="404"/>
      <c r="F124" s="404">
        <v>85.447744421919481</v>
      </c>
      <c r="G124" s="404">
        <v>38.279526032093074</v>
      </c>
      <c r="H124" s="404"/>
      <c r="I124" s="404">
        <v>33.230887437572029</v>
      </c>
      <c r="J124" s="404">
        <v>34.884974605336168</v>
      </c>
      <c r="K124" s="404">
        <v>44.101875163845911</v>
      </c>
      <c r="L124" s="404">
        <v>46.894405828747935</v>
      </c>
      <c r="M124" s="404">
        <v>39.533195647804263</v>
      </c>
    </row>
    <row r="125" spans="2:13" x14ac:dyDescent="0.2">
      <c r="B125" s="402">
        <v>1991</v>
      </c>
      <c r="C125" s="403">
        <v>12.789620018535681</v>
      </c>
      <c r="D125" s="403">
        <v>45.155759715102732</v>
      </c>
      <c r="E125" s="403"/>
      <c r="F125" s="403">
        <v>82.741061735244031</v>
      </c>
      <c r="G125" s="403">
        <v>34.58458204341899</v>
      </c>
      <c r="H125" s="403"/>
      <c r="I125" s="403">
        <v>30.399348003259984</v>
      </c>
      <c r="J125" s="403">
        <v>33.677975101397244</v>
      </c>
      <c r="K125" s="403">
        <v>45.877826238998843</v>
      </c>
      <c r="L125" s="403">
        <v>40.515618718214355</v>
      </c>
      <c r="M125" s="403">
        <v>38.681003679842476</v>
      </c>
    </row>
    <row r="126" spans="2:13" x14ac:dyDescent="0.2">
      <c r="B126" s="402">
        <v>1992</v>
      </c>
      <c r="C126" s="403">
        <v>12.161016949152541</v>
      </c>
      <c r="D126" s="403">
        <v>44.064566279777459</v>
      </c>
      <c r="E126" s="403"/>
      <c r="F126" s="403">
        <v>83.816569597983232</v>
      </c>
      <c r="G126" s="403">
        <v>31.548669172409632</v>
      </c>
      <c r="H126" s="403">
        <v>0.13723937714436527</v>
      </c>
      <c r="I126" s="403">
        <v>10.511038789691266</v>
      </c>
      <c r="J126" s="403">
        <v>33.949686896303142</v>
      </c>
      <c r="K126" s="403">
        <v>44.397241472554825</v>
      </c>
      <c r="L126" s="403">
        <v>36.341030385592177</v>
      </c>
      <c r="M126" s="403">
        <v>36.854869449819532</v>
      </c>
    </row>
    <row r="127" spans="2:13" x14ac:dyDescent="0.2">
      <c r="B127" s="402">
        <v>1993</v>
      </c>
      <c r="C127" s="403">
        <v>19.261109650276097</v>
      </c>
      <c r="D127" s="403">
        <v>46.991143696045143</v>
      </c>
      <c r="E127" s="403">
        <v>18.867924528301888</v>
      </c>
      <c r="F127" s="403">
        <v>88.372688319874001</v>
      </c>
      <c r="G127" s="403">
        <v>34.763329574687134</v>
      </c>
      <c r="H127" s="403"/>
      <c r="I127" s="403">
        <v>8.5251972307196908</v>
      </c>
      <c r="J127" s="403">
        <v>37.41928543029838</v>
      </c>
      <c r="K127" s="403">
        <v>47.646932565848459</v>
      </c>
      <c r="L127" s="403">
        <v>40.521299986374117</v>
      </c>
      <c r="M127" s="403">
        <v>40.213465124804216</v>
      </c>
    </row>
    <row r="128" spans="2:13" x14ac:dyDescent="0.2">
      <c r="B128" s="402">
        <v>1994</v>
      </c>
      <c r="C128" s="403">
        <v>14.409967089797837</v>
      </c>
      <c r="D128" s="403">
        <v>47.26454608117357</v>
      </c>
      <c r="E128" s="403">
        <v>10.801186943620177</v>
      </c>
      <c r="F128" s="403">
        <v>80.125618918526968</v>
      </c>
      <c r="G128" s="403">
        <v>35.591930892671506</v>
      </c>
      <c r="H128" s="403">
        <v>0.33794592865141582</v>
      </c>
      <c r="I128" s="403">
        <v>13.288288288288289</v>
      </c>
      <c r="J128" s="403">
        <v>38.466966709770887</v>
      </c>
      <c r="K128" s="403">
        <v>47.781848124062989</v>
      </c>
      <c r="L128" s="403">
        <v>40.351373291255413</v>
      </c>
      <c r="M128" s="403">
        <v>41.025497844530442</v>
      </c>
    </row>
    <row r="129" spans="2:13" x14ac:dyDescent="0.2">
      <c r="B129" s="402">
        <v>1995</v>
      </c>
      <c r="C129" s="403">
        <v>1.6138085972129019</v>
      </c>
      <c r="D129" s="403">
        <v>38.307246915531564</v>
      </c>
      <c r="E129" s="403">
        <v>15.622337897330565</v>
      </c>
      <c r="F129" s="403">
        <v>70.755669751988066</v>
      </c>
      <c r="G129" s="403">
        <v>33.417446775642041</v>
      </c>
      <c r="H129" s="403">
        <v>0.27678147818625537</v>
      </c>
      <c r="I129" s="403">
        <v>2.5557609832168238</v>
      </c>
      <c r="J129" s="403">
        <v>31.680130515479703</v>
      </c>
      <c r="K129" s="403">
        <v>36.489679934477273</v>
      </c>
      <c r="L129" s="403">
        <v>36.805627492870315</v>
      </c>
      <c r="M129" s="403">
        <v>30.685276965874721</v>
      </c>
    </row>
    <row r="130" spans="2:13" x14ac:dyDescent="0.2">
      <c r="B130" s="402">
        <v>1996</v>
      </c>
      <c r="C130" s="403">
        <v>3.5960001433837019</v>
      </c>
      <c r="D130" s="403">
        <v>36.067917950058877</v>
      </c>
      <c r="E130" s="403">
        <v>5.4763565090433941</v>
      </c>
      <c r="F130" s="403">
        <v>73.215337118878068</v>
      </c>
      <c r="G130" s="403">
        <v>31.805329854833218</v>
      </c>
      <c r="H130" s="403">
        <v>0.25828365023175232</v>
      </c>
      <c r="I130" s="403">
        <v>7.4027364583730924</v>
      </c>
      <c r="J130" s="403">
        <v>36.26755845996864</v>
      </c>
      <c r="K130" s="403">
        <v>35.66786463205888</v>
      </c>
      <c r="L130" s="403">
        <v>35.028648438662977</v>
      </c>
      <c r="M130" s="403">
        <v>32.685527772404576</v>
      </c>
    </row>
    <row r="131" spans="2:13" x14ac:dyDescent="0.2">
      <c r="B131" s="402">
        <v>1997</v>
      </c>
      <c r="C131" s="403">
        <v>8.0525496971058939</v>
      </c>
      <c r="D131" s="403">
        <v>34.516472594689795</v>
      </c>
      <c r="E131" s="403">
        <v>16.289357286952875</v>
      </c>
      <c r="F131" s="403">
        <v>69.802805913380979</v>
      </c>
      <c r="G131" s="403">
        <v>33.431647413434668</v>
      </c>
      <c r="H131" s="403">
        <v>0.46750478405154661</v>
      </c>
      <c r="I131" s="403">
        <v>7.4804783522593636</v>
      </c>
      <c r="J131" s="403">
        <v>29.708906745478764</v>
      </c>
      <c r="K131" s="403">
        <v>34.266315466910086</v>
      </c>
      <c r="L131" s="403">
        <v>35.22024974083422</v>
      </c>
      <c r="M131" s="403">
        <v>31.281624420419078</v>
      </c>
    </row>
    <row r="132" spans="2:13" x14ac:dyDescent="0.2">
      <c r="B132" s="402">
        <v>1998</v>
      </c>
      <c r="C132" s="403">
        <v>8.1756565066557787</v>
      </c>
      <c r="D132" s="403">
        <v>33.592201416220448</v>
      </c>
      <c r="E132" s="403">
        <v>10.660771301472147</v>
      </c>
      <c r="F132" s="403">
        <v>71.121219765578346</v>
      </c>
      <c r="G132" s="403">
        <v>37.126372712633611</v>
      </c>
      <c r="H132" s="403">
        <v>0.3161890895961233</v>
      </c>
      <c r="I132" s="403">
        <v>10.667208840931213</v>
      </c>
      <c r="J132" s="403">
        <v>18.780176211696048</v>
      </c>
      <c r="K132" s="403">
        <v>33.75247692723174</v>
      </c>
      <c r="L132" s="403">
        <v>38.707185458444421</v>
      </c>
      <c r="M132" s="403">
        <v>30.174494763709962</v>
      </c>
    </row>
    <row r="133" spans="2:13" x14ac:dyDescent="0.2">
      <c r="B133" s="402">
        <v>1999</v>
      </c>
      <c r="C133" s="403">
        <v>13.82175590271669</v>
      </c>
      <c r="D133" s="403">
        <v>36.656883222925863</v>
      </c>
      <c r="E133" s="403">
        <v>14.145085992843324</v>
      </c>
      <c r="F133" s="403">
        <v>74.829300887140064</v>
      </c>
      <c r="G133" s="403">
        <v>42.364496955962373</v>
      </c>
      <c r="H133" s="403">
        <v>0.90159950394935617</v>
      </c>
      <c r="I133" s="403">
        <v>11.758197794333354</v>
      </c>
      <c r="J133" s="403">
        <v>30.021530622570587</v>
      </c>
      <c r="K133" s="403">
        <v>37.199999732946502</v>
      </c>
      <c r="L133" s="403">
        <v>44.207226756698113</v>
      </c>
      <c r="M133" s="403">
        <v>35.597541116918308</v>
      </c>
    </row>
    <row r="134" spans="2:13" x14ac:dyDescent="0.2">
      <c r="B134" s="402">
        <v>2000</v>
      </c>
      <c r="C134" s="403">
        <v>14.109062979607817</v>
      </c>
      <c r="D134" s="403">
        <v>36.094116011790767</v>
      </c>
      <c r="E134" s="403">
        <v>9.4048218003624111</v>
      </c>
      <c r="F134" s="403">
        <v>66.252502535769992</v>
      </c>
      <c r="G134" s="403">
        <v>46.382953947476558</v>
      </c>
      <c r="H134" s="403">
        <v>1.0466712321222316</v>
      </c>
      <c r="I134" s="403">
        <v>14.760799257432405</v>
      </c>
      <c r="J134" s="403">
        <v>26.576469816415845</v>
      </c>
      <c r="K134" s="403">
        <v>36.241860601252412</v>
      </c>
      <c r="L134" s="403">
        <v>46.99693851452141</v>
      </c>
      <c r="M134" s="403">
        <v>36.191804130076584</v>
      </c>
    </row>
    <row r="135" spans="2:13" x14ac:dyDescent="0.2">
      <c r="B135" s="402">
        <v>2001</v>
      </c>
      <c r="C135" s="403">
        <v>21.555803182702025</v>
      </c>
      <c r="D135" s="403">
        <v>37.570622133077094</v>
      </c>
      <c r="E135" s="403">
        <v>10.459817484659846</v>
      </c>
      <c r="F135" s="403">
        <v>69.48041132660606</v>
      </c>
      <c r="G135" s="403">
        <v>49.51803527317454</v>
      </c>
      <c r="H135" s="403">
        <v>0.94915241141656248</v>
      </c>
      <c r="I135" s="403">
        <v>18.876576250601261</v>
      </c>
      <c r="J135" s="403">
        <v>28.036262743218415</v>
      </c>
      <c r="K135" s="403">
        <v>37.465932768605967</v>
      </c>
      <c r="L135" s="403">
        <v>50.261285748146712</v>
      </c>
      <c r="M135" s="403">
        <v>38.06825784114163</v>
      </c>
    </row>
    <row r="136" spans="2:13" x14ac:dyDescent="0.2">
      <c r="B136" s="402">
        <v>2002</v>
      </c>
      <c r="C136" s="403">
        <v>16.63926871801986</v>
      </c>
      <c r="D136" s="403">
        <v>40.615914124710322</v>
      </c>
      <c r="E136" s="403">
        <v>10.084346292870901</v>
      </c>
      <c r="F136" s="403">
        <v>64.764575514507953</v>
      </c>
      <c r="G136" s="403">
        <v>59.014960743392855</v>
      </c>
      <c r="H136" s="403">
        <v>1.4473968014311727</v>
      </c>
      <c r="I136" s="403">
        <v>14.873513128875244</v>
      </c>
      <c r="J136" s="403">
        <v>28.156570585707165</v>
      </c>
      <c r="K136" s="403">
        <v>40.054423310963415</v>
      </c>
      <c r="L136" s="403">
        <v>59.070379812603576</v>
      </c>
      <c r="M136" s="403">
        <v>43.390448615428056</v>
      </c>
    </row>
    <row r="137" spans="2:13" x14ac:dyDescent="0.2">
      <c r="B137" s="402">
        <v>2003</v>
      </c>
      <c r="C137" s="403">
        <v>16.739056158116796</v>
      </c>
      <c r="D137" s="403">
        <v>36.813977904606411</v>
      </c>
      <c r="E137" s="403">
        <v>9.2806940483999227</v>
      </c>
      <c r="F137" s="403">
        <v>64.387117688355474</v>
      </c>
      <c r="G137" s="403">
        <v>63.268922491528478</v>
      </c>
      <c r="H137" s="403">
        <v>2.6260483550428768</v>
      </c>
      <c r="I137" s="403">
        <v>15.098155614995488</v>
      </c>
      <c r="J137" s="403">
        <v>33.540594666164573</v>
      </c>
      <c r="K137" s="403">
        <v>36.510629663874788</v>
      </c>
      <c r="L137" s="403">
        <v>63.139625425697375</v>
      </c>
      <c r="M137" s="403">
        <v>43.284158012019411</v>
      </c>
    </row>
    <row r="138" spans="2:13" x14ac:dyDescent="0.2">
      <c r="B138" s="402">
        <v>2004</v>
      </c>
      <c r="C138" s="403">
        <v>16.644817948749086</v>
      </c>
      <c r="D138" s="403">
        <v>38.170275472782947</v>
      </c>
      <c r="E138" s="403">
        <v>10.487935075818235</v>
      </c>
      <c r="F138" s="403">
        <v>53.32825176976479</v>
      </c>
      <c r="G138" s="403">
        <v>63.259869339588015</v>
      </c>
      <c r="H138" s="403">
        <v>1.5788400143085093</v>
      </c>
      <c r="I138" s="403">
        <v>19.744630703215265</v>
      </c>
      <c r="J138" s="403">
        <v>39.559753800829569</v>
      </c>
      <c r="K138" s="403">
        <v>37.847240768639864</v>
      </c>
      <c r="L138" s="403">
        <v>62.116291126118583</v>
      </c>
      <c r="M138" s="403">
        <v>43.672695479430821</v>
      </c>
    </row>
    <row r="139" spans="2:13" x14ac:dyDescent="0.2">
      <c r="B139" s="402">
        <v>2005</v>
      </c>
      <c r="C139" s="403">
        <v>12.118018481534143</v>
      </c>
      <c r="D139" s="403">
        <v>40.505443029779428</v>
      </c>
      <c r="E139" s="403">
        <v>10.114327502417225</v>
      </c>
      <c r="F139" s="403">
        <v>47.327712668528299</v>
      </c>
      <c r="G139" s="403">
        <v>60.37221045060209</v>
      </c>
      <c r="H139" s="403">
        <v>1.9057799550203198</v>
      </c>
      <c r="I139" s="403">
        <v>14.996395156197599</v>
      </c>
      <c r="J139" s="403">
        <v>41.017189202522715</v>
      </c>
      <c r="K139" s="403">
        <v>39.720668228509496</v>
      </c>
      <c r="L139" s="403">
        <v>58.663933246216494</v>
      </c>
      <c r="M139" s="403">
        <v>43.76582082549303</v>
      </c>
    </row>
    <row r="140" spans="2:13" x14ac:dyDescent="0.2">
      <c r="B140" s="402">
        <v>2006</v>
      </c>
      <c r="C140" s="403">
        <v>10.532548903697657</v>
      </c>
      <c r="D140" s="403">
        <v>38.822058623677364</v>
      </c>
      <c r="E140" s="403">
        <v>7.3985646640887861</v>
      </c>
      <c r="F140" s="403">
        <v>41.360286269362931</v>
      </c>
      <c r="G140" s="403">
        <v>54.667329647781912</v>
      </c>
      <c r="H140" s="403">
        <v>2.5284853726554077</v>
      </c>
      <c r="I140" s="403">
        <v>20.396068209011297</v>
      </c>
      <c r="J140" s="403">
        <v>41.037344517689732</v>
      </c>
      <c r="K140" s="403">
        <v>37.829456677249794</v>
      </c>
      <c r="L140" s="403">
        <v>52.823969188469007</v>
      </c>
      <c r="M140" s="403">
        <v>40.283299314909357</v>
      </c>
    </row>
    <row r="141" spans="2:13" x14ac:dyDescent="0.2">
      <c r="B141" s="405">
        <v>2007</v>
      </c>
      <c r="C141" s="403">
        <v>9.4959708491481152</v>
      </c>
      <c r="D141" s="403">
        <v>38.238196948662754</v>
      </c>
      <c r="E141" s="403">
        <v>7.9623987986983984</v>
      </c>
      <c r="F141" s="403">
        <v>33.173872663465502</v>
      </c>
      <c r="G141" s="403">
        <v>52.613576919787356</v>
      </c>
      <c r="H141" s="403">
        <v>1.862598028784634</v>
      </c>
      <c r="I141" s="403">
        <v>18.531030312435607</v>
      </c>
      <c r="J141" s="403">
        <v>41.077682748998001</v>
      </c>
      <c r="K141" s="403">
        <v>37.602194042057462</v>
      </c>
      <c r="L141" s="403">
        <v>49.818808854141906</v>
      </c>
      <c r="M141" s="403">
        <v>38.847053334447068</v>
      </c>
    </row>
    <row r="142" spans="2:13" x14ac:dyDescent="0.2">
      <c r="B142" s="405">
        <v>2008</v>
      </c>
      <c r="C142" s="403">
        <v>5.4533176801767249</v>
      </c>
      <c r="D142" s="403">
        <v>33.073284292586258</v>
      </c>
      <c r="E142" s="403">
        <v>6.4359827684338029</v>
      </c>
      <c r="F142" s="403">
        <v>23.387107429514415</v>
      </c>
      <c r="G142" s="403">
        <v>43.776644324754052</v>
      </c>
      <c r="H142" s="403">
        <v>1.5247756471981262</v>
      </c>
      <c r="I142" s="403">
        <v>17.068711488187439</v>
      </c>
      <c r="J142" s="403">
        <v>37.918713393209238</v>
      </c>
      <c r="K142" s="403">
        <v>32.194310713596316</v>
      </c>
      <c r="L142" s="403">
        <v>40.298772781492701</v>
      </c>
      <c r="M142" s="403">
        <v>32.560397453703722</v>
      </c>
    </row>
    <row r="143" spans="2:13" x14ac:dyDescent="0.2">
      <c r="B143" s="406">
        <v>2009</v>
      </c>
      <c r="C143" s="407">
        <v>5.8634326017644334</v>
      </c>
      <c r="D143" s="407">
        <v>28.797761215963401</v>
      </c>
      <c r="E143" s="407">
        <v>6.3333213633017094</v>
      </c>
      <c r="F143" s="407">
        <v>21.350818661519792</v>
      </c>
      <c r="G143" s="407">
        <v>39.742580011876449</v>
      </c>
      <c r="H143" s="407">
        <v>1.3201008018914728</v>
      </c>
      <c r="I143" s="407">
        <v>13.574261999518484</v>
      </c>
      <c r="J143" s="407">
        <v>37.15273314757102</v>
      </c>
      <c r="K143" s="407">
        <v>28.120448907959993</v>
      </c>
      <c r="L143" s="407">
        <v>36.875360679775611</v>
      </c>
      <c r="M143" s="407">
        <v>29.882325754329692</v>
      </c>
    </row>
    <row r="144" spans="2:13" x14ac:dyDescent="0.2">
      <c r="B144" s="405"/>
      <c r="C144" s="241"/>
      <c r="D144" s="241"/>
      <c r="E144" s="241"/>
      <c r="F144" s="241"/>
      <c r="G144" s="241"/>
      <c r="H144" s="241"/>
      <c r="I144" s="241"/>
      <c r="J144" s="241"/>
      <c r="K144" s="241"/>
    </row>
    <row r="145" spans="2:13" x14ac:dyDescent="0.2">
      <c r="B145" s="241"/>
      <c r="C145" s="241"/>
      <c r="D145" s="241"/>
      <c r="E145" s="241"/>
      <c r="F145" s="241"/>
      <c r="G145" s="241"/>
      <c r="H145" s="241"/>
      <c r="I145" s="241"/>
      <c r="J145" s="241"/>
      <c r="K145" s="241"/>
    </row>
    <row r="146" spans="2:13" x14ac:dyDescent="0.2">
      <c r="B146" s="241"/>
      <c r="C146" s="241"/>
      <c r="D146" s="241"/>
      <c r="E146" s="241"/>
      <c r="F146" s="241"/>
      <c r="G146" s="241"/>
      <c r="H146" s="241"/>
      <c r="I146" s="241"/>
      <c r="J146" s="241"/>
      <c r="K146" s="241"/>
    </row>
    <row r="147" spans="2:13" x14ac:dyDescent="0.2">
      <c r="B147" s="241"/>
      <c r="C147" s="241"/>
      <c r="D147" s="241"/>
      <c r="E147" s="241"/>
      <c r="F147" s="241"/>
      <c r="G147" s="241"/>
      <c r="H147" s="241"/>
      <c r="I147" s="241"/>
      <c r="J147" s="241"/>
      <c r="K147" s="241"/>
    </row>
    <row r="148" spans="2:13" x14ac:dyDescent="0.2">
      <c r="B148" s="727"/>
      <c r="C148" s="728"/>
      <c r="D148" s="728"/>
      <c r="E148" s="728"/>
      <c r="F148" s="728"/>
      <c r="G148" s="728"/>
      <c r="H148" s="728"/>
      <c r="I148" s="728"/>
      <c r="J148" s="728"/>
      <c r="K148" s="728"/>
      <c r="L148" s="728"/>
      <c r="M148" s="728"/>
    </row>
    <row r="149" spans="2:13" x14ac:dyDescent="0.2">
      <c r="B149" s="413" t="s">
        <v>1032</v>
      </c>
    </row>
    <row r="150" spans="2:13" x14ac:dyDescent="0.2">
      <c r="B150" s="729" t="s">
        <v>6</v>
      </c>
      <c r="C150" s="395" t="s">
        <v>40</v>
      </c>
      <c r="D150" s="396" t="s">
        <v>41</v>
      </c>
      <c r="E150" s="396" t="s">
        <v>42</v>
      </c>
      <c r="F150" s="396" t="s">
        <v>43</v>
      </c>
      <c r="G150" s="396" t="s">
        <v>44</v>
      </c>
      <c r="H150" s="396" t="s">
        <v>45</v>
      </c>
      <c r="I150" s="396" t="s">
        <v>46</v>
      </c>
      <c r="J150" s="397" t="s">
        <v>47</v>
      </c>
      <c r="K150" s="731" t="s">
        <v>48</v>
      </c>
      <c r="L150" s="732"/>
      <c r="M150" s="398" t="s">
        <v>49</v>
      </c>
    </row>
    <row r="151" spans="2:13" x14ac:dyDescent="0.2">
      <c r="B151" s="730"/>
      <c r="C151" s="399"/>
      <c r="D151" s="400"/>
      <c r="E151" s="400"/>
      <c r="F151" s="400"/>
      <c r="G151" s="400"/>
      <c r="H151" s="400"/>
      <c r="I151" s="400"/>
      <c r="J151" s="400"/>
      <c r="K151" s="395" t="s">
        <v>50</v>
      </c>
      <c r="L151" s="396" t="s">
        <v>51</v>
      </c>
      <c r="M151" s="401"/>
    </row>
    <row r="152" spans="2:13" x14ac:dyDescent="0.2">
      <c r="B152" s="402">
        <v>1990</v>
      </c>
      <c r="C152" s="415">
        <v>1.9240217949729226E-2</v>
      </c>
      <c r="D152" s="415">
        <v>1.1500020751361961</v>
      </c>
      <c r="E152" s="415"/>
      <c r="F152" s="415">
        <v>34.068679472978182</v>
      </c>
      <c r="G152" s="415">
        <v>2.6632466969962696</v>
      </c>
      <c r="H152" s="415"/>
      <c r="I152" s="415">
        <v>0.85314145608519654</v>
      </c>
      <c r="J152" s="415">
        <v>7.9648202895856013</v>
      </c>
      <c r="K152" s="415">
        <v>0.97632826520433635</v>
      </c>
      <c r="L152" s="415">
        <v>4.2682854944325541</v>
      </c>
      <c r="M152" s="415">
        <v>1.4364157410556437</v>
      </c>
    </row>
    <row r="153" spans="2:13" x14ac:dyDescent="0.2">
      <c r="B153" s="402">
        <v>1991</v>
      </c>
      <c r="C153" s="415">
        <v>0.10351081093679462</v>
      </c>
      <c r="D153" s="415">
        <v>1.6899783497177923</v>
      </c>
      <c r="E153" s="415"/>
      <c r="F153" s="415">
        <v>36.571900671443238</v>
      </c>
      <c r="G153" s="415">
        <v>3.9810614928129686</v>
      </c>
      <c r="H153" s="415"/>
      <c r="I153" s="415">
        <v>0.66693743666261074</v>
      </c>
      <c r="J153" s="415">
        <v>8.1980252741526183</v>
      </c>
      <c r="K153" s="415">
        <v>1.4194644435363193</v>
      </c>
      <c r="L153" s="415">
        <v>5.3755698551054918</v>
      </c>
      <c r="M153" s="415">
        <v>1.882401008968583</v>
      </c>
    </row>
    <row r="154" spans="2:13" x14ac:dyDescent="0.2">
      <c r="B154" s="402">
        <v>1992</v>
      </c>
      <c r="C154" s="415">
        <v>0.17935124461498073</v>
      </c>
      <c r="D154" s="415">
        <v>2.2594788014147409</v>
      </c>
      <c r="E154" s="415"/>
      <c r="F154" s="415">
        <v>48.618122797354353</v>
      </c>
      <c r="G154" s="415">
        <v>3.8408577584951815</v>
      </c>
      <c r="H154" s="415">
        <v>2.8951939779965255E-2</v>
      </c>
      <c r="I154" s="415">
        <v>0.7548045936288873</v>
      </c>
      <c r="J154" s="415">
        <v>10.33255430575751</v>
      </c>
      <c r="K154" s="415">
        <v>1.896322277288212</v>
      </c>
      <c r="L154" s="415">
        <v>6.0480435381346407</v>
      </c>
      <c r="M154" s="415">
        <v>2.3663241082004247</v>
      </c>
    </row>
    <row r="155" spans="2:13" x14ac:dyDescent="0.2">
      <c r="B155" s="402">
        <v>1993</v>
      </c>
      <c r="C155" s="415">
        <v>0.19214237165527193</v>
      </c>
      <c r="D155" s="415">
        <v>2.9920197697899851</v>
      </c>
      <c r="E155" s="415">
        <v>0.32161645554654045</v>
      </c>
      <c r="F155" s="415">
        <v>69.723528035025964</v>
      </c>
      <c r="G155" s="415">
        <v>4.710950863046091</v>
      </c>
      <c r="H155" s="415"/>
      <c r="I155" s="415">
        <v>0.87733430011952707</v>
      </c>
      <c r="J155" s="415">
        <v>12.407246520598786</v>
      </c>
      <c r="K155" s="415">
        <v>2.5171761593082622</v>
      </c>
      <c r="L155" s="415">
        <v>9.3368545050310061</v>
      </c>
      <c r="M155" s="415">
        <v>3.1725016502216077</v>
      </c>
    </row>
    <row r="156" spans="2:13" x14ac:dyDescent="0.2">
      <c r="B156" s="402">
        <v>1994</v>
      </c>
      <c r="C156" s="415">
        <v>6.9577858973476236E-2</v>
      </c>
      <c r="D156" s="415">
        <v>2.9761444405364395</v>
      </c>
      <c r="E156" s="415">
        <v>0.16570273798853533</v>
      </c>
      <c r="F156" s="415">
        <v>53.560420509813298</v>
      </c>
      <c r="G156" s="415">
        <v>4.4946935701613366</v>
      </c>
      <c r="H156" s="415">
        <v>4.5276217345286404E-2</v>
      </c>
      <c r="I156" s="415">
        <v>1.0748972170848099</v>
      </c>
      <c r="J156" s="415">
        <v>8.5395704437997058</v>
      </c>
      <c r="K156" s="415">
        <v>2.3380517596100105</v>
      </c>
      <c r="L156" s="415">
        <v>8.6492111856434857</v>
      </c>
      <c r="M156" s="415">
        <v>2.9618485571520057</v>
      </c>
    </row>
    <row r="157" spans="2:13" x14ac:dyDescent="0.2">
      <c r="B157" s="402">
        <v>1995</v>
      </c>
      <c r="C157" s="415">
        <v>2.7939517580386673E-2</v>
      </c>
      <c r="D157" s="415">
        <v>2.4435761154278359</v>
      </c>
      <c r="E157" s="415">
        <v>9.8773162185650007E-2</v>
      </c>
      <c r="F157" s="415">
        <v>31.058668616337503</v>
      </c>
      <c r="G157" s="415">
        <v>4.1828625481306521</v>
      </c>
      <c r="H157" s="415">
        <v>4.4321980972351786E-2</v>
      </c>
      <c r="I157" s="415">
        <v>0.83579044860321117</v>
      </c>
      <c r="J157" s="415">
        <v>6.9497623157899442</v>
      </c>
      <c r="K157" s="415">
        <v>1.8075434211785788</v>
      </c>
      <c r="L157" s="415">
        <v>6.0721805210236939</v>
      </c>
      <c r="M157" s="415">
        <v>2.2783012014628756</v>
      </c>
    </row>
    <row r="158" spans="2:13" x14ac:dyDescent="0.2">
      <c r="B158" s="402">
        <v>1996</v>
      </c>
      <c r="C158" s="415">
        <v>6.125424234595133E-2</v>
      </c>
      <c r="D158" s="415">
        <v>4.7037674938592131</v>
      </c>
      <c r="E158" s="415">
        <v>2.3551887520473862E-2</v>
      </c>
      <c r="F158" s="415">
        <v>57.055866641077039</v>
      </c>
      <c r="G158" s="415">
        <v>7.581128688279283</v>
      </c>
      <c r="H158" s="415">
        <v>6.5065346522460474E-2</v>
      </c>
      <c r="I158" s="415">
        <v>1.0104084741212662</v>
      </c>
      <c r="J158" s="415">
        <v>8.2937069739591713</v>
      </c>
      <c r="K158" s="415">
        <v>3.9881342121559276</v>
      </c>
      <c r="L158" s="415">
        <v>9.9523930512970846</v>
      </c>
      <c r="M158" s="415">
        <v>4.2211576473742669</v>
      </c>
    </row>
    <row r="159" spans="2:13" x14ac:dyDescent="0.2">
      <c r="B159" s="402">
        <v>1997</v>
      </c>
      <c r="C159" s="415">
        <v>0.13627115477554799</v>
      </c>
      <c r="D159" s="415">
        <v>4.5398187585253016</v>
      </c>
      <c r="E159" s="415">
        <v>9.288095858067047E-2</v>
      </c>
      <c r="F159" s="415">
        <v>49.779871321339492</v>
      </c>
      <c r="G159" s="415">
        <v>7.6312013106417078</v>
      </c>
      <c r="H159" s="415">
        <v>0.1247058898119761</v>
      </c>
      <c r="I159" s="415">
        <v>1.0774679784132404</v>
      </c>
      <c r="J159" s="415">
        <v>5.346255734362293</v>
      </c>
      <c r="K159" s="415">
        <v>3.8581521823646416</v>
      </c>
      <c r="L159" s="415">
        <v>9.6649740986804549</v>
      </c>
      <c r="M159" s="415">
        <v>4.1185445313224314</v>
      </c>
    </row>
    <row r="160" spans="2:13" x14ac:dyDescent="0.2">
      <c r="B160" s="402">
        <v>1998</v>
      </c>
      <c r="C160" s="415">
        <v>0.14350759094199261</v>
      </c>
      <c r="D160" s="415">
        <v>5.0083677255852361</v>
      </c>
      <c r="E160" s="415">
        <v>5.1144587775056288E-2</v>
      </c>
      <c r="F160" s="415">
        <v>43.993693482190572</v>
      </c>
      <c r="G160" s="415">
        <v>10.473660011199193</v>
      </c>
      <c r="H160" s="415">
        <v>7.581418641245341E-2</v>
      </c>
      <c r="I160" s="415">
        <v>1.2147238249945798</v>
      </c>
      <c r="J160" s="415">
        <v>4.6365283341972523</v>
      </c>
      <c r="K160" s="415">
        <v>4.1147917996014813</v>
      </c>
      <c r="L160" s="415">
        <v>12.651763718905897</v>
      </c>
      <c r="M160" s="415">
        <v>4.6325633442914613</v>
      </c>
    </row>
    <row r="161" spans="2:17" x14ac:dyDescent="0.2">
      <c r="B161" s="402">
        <v>1999</v>
      </c>
      <c r="C161" s="415">
        <v>0.24582855716615484</v>
      </c>
      <c r="D161" s="415">
        <v>6.9992975800735273</v>
      </c>
      <c r="E161" s="415">
        <v>7.4145002100733007E-2</v>
      </c>
      <c r="F161" s="415">
        <v>51.938819623363621</v>
      </c>
      <c r="G161" s="415">
        <v>15.130321120607212</v>
      </c>
      <c r="H161" s="415">
        <v>0.41667758852336767</v>
      </c>
      <c r="I161" s="415">
        <v>1.309389054044739</v>
      </c>
      <c r="J161" s="415">
        <v>7.5136041701280947</v>
      </c>
      <c r="K161" s="415">
        <v>5.8429864039231223</v>
      </c>
      <c r="L161" s="415">
        <v>17.75901083290151</v>
      </c>
      <c r="M161" s="415">
        <v>6.7117731152126563</v>
      </c>
    </row>
    <row r="162" spans="2:17" x14ac:dyDescent="0.2">
      <c r="B162" s="402">
        <v>2000</v>
      </c>
      <c r="C162" s="415">
        <v>0.34618069922293249</v>
      </c>
      <c r="D162" s="415">
        <v>5.3861941872377272</v>
      </c>
      <c r="E162" s="415">
        <v>6.1439815961062162E-2</v>
      </c>
      <c r="F162" s="415">
        <v>48.239435130342166</v>
      </c>
      <c r="G162" s="415">
        <v>11.311788239155129</v>
      </c>
      <c r="H162" s="415">
        <v>0.1736127593141239</v>
      </c>
      <c r="I162" s="415">
        <v>1.2780149886141325</v>
      </c>
      <c r="J162" s="415">
        <v>4.8812167712725474</v>
      </c>
      <c r="K162" s="415">
        <v>4.4741414299262541</v>
      </c>
      <c r="L162" s="415">
        <v>11.754009947910623</v>
      </c>
      <c r="M162" s="415">
        <v>4.9721104029056189</v>
      </c>
    </row>
    <row r="163" spans="2:17" x14ac:dyDescent="0.2">
      <c r="B163" s="402">
        <v>2001</v>
      </c>
      <c r="C163" s="415">
        <v>0.72647736965040233</v>
      </c>
      <c r="D163" s="415">
        <v>6.1689379835938407</v>
      </c>
      <c r="E163" s="415">
        <v>0.12174058089351955</v>
      </c>
      <c r="F163" s="415">
        <v>51.308804089567317</v>
      </c>
      <c r="G163" s="415">
        <v>13.833837517469574</v>
      </c>
      <c r="H163" s="415">
        <v>0.17690680683757257</v>
      </c>
      <c r="I163" s="415">
        <v>1.4400496664850371</v>
      </c>
      <c r="J163" s="415">
        <v>5.9321479108114694</v>
      </c>
      <c r="K163" s="415">
        <v>5.3937441050419599</v>
      </c>
      <c r="L163" s="415">
        <v>14.162855170535577</v>
      </c>
      <c r="M163" s="415">
        <v>5.8739143657007924</v>
      </c>
    </row>
    <row r="164" spans="2:17" x14ac:dyDescent="0.2">
      <c r="B164" s="402">
        <v>2002</v>
      </c>
      <c r="C164" s="415">
        <v>0.48972581214295974</v>
      </c>
      <c r="D164" s="415">
        <v>7.5357632281293192</v>
      </c>
      <c r="E164" s="415">
        <v>0.11542469805285695</v>
      </c>
      <c r="F164" s="415">
        <v>45.561287578112875</v>
      </c>
      <c r="G164" s="415">
        <v>19.408812579641296</v>
      </c>
      <c r="H164" s="415">
        <v>0.19439011842362439</v>
      </c>
      <c r="I164" s="415">
        <v>1.3375671579553909</v>
      </c>
      <c r="J164" s="415">
        <v>6.1419804130526501</v>
      </c>
      <c r="K164" s="415">
        <v>6.3178204955367372</v>
      </c>
      <c r="L164" s="415">
        <v>18.789052799053071</v>
      </c>
      <c r="M164" s="415">
        <v>7.1259297266605586</v>
      </c>
    </row>
    <row r="165" spans="2:17" x14ac:dyDescent="0.2">
      <c r="B165" s="402">
        <v>2003</v>
      </c>
      <c r="C165" s="415">
        <v>0.68409879846709598</v>
      </c>
      <c r="D165" s="415">
        <v>7.1054132156974976</v>
      </c>
      <c r="E165" s="415">
        <v>0.15274734319104277</v>
      </c>
      <c r="F165" s="415">
        <v>52.220838142785588</v>
      </c>
      <c r="G165" s="415">
        <v>24.09824837779448</v>
      </c>
      <c r="H165" s="415">
        <v>0.45189604548163598</v>
      </c>
      <c r="I165" s="415">
        <v>1.1161542824956059</v>
      </c>
      <c r="J165" s="415">
        <v>6.186769248132733</v>
      </c>
      <c r="K165" s="415">
        <v>6.2541979840954358</v>
      </c>
      <c r="L165" s="415">
        <v>23.337773192383242</v>
      </c>
      <c r="M165" s="415">
        <v>7.7351437705114749</v>
      </c>
    </row>
    <row r="166" spans="2:17" x14ac:dyDescent="0.2">
      <c r="B166" s="402">
        <v>2004</v>
      </c>
      <c r="C166" s="415">
        <v>1.0739349777095155</v>
      </c>
      <c r="D166" s="415">
        <v>8.5009125695918808</v>
      </c>
      <c r="E166" s="415">
        <v>0.55860192823542987</v>
      </c>
      <c r="F166" s="415">
        <v>38.715723340659295</v>
      </c>
      <c r="G166" s="415">
        <v>26.499041130769641</v>
      </c>
      <c r="H166" s="415">
        <v>0.38516367675437096</v>
      </c>
      <c r="I166" s="415">
        <v>1.8942728175144981</v>
      </c>
      <c r="J166" s="415">
        <v>8.5417593334763655</v>
      </c>
      <c r="K166" s="415">
        <v>7.6470403359054018</v>
      </c>
      <c r="L166" s="415">
        <v>26.150345742900853</v>
      </c>
      <c r="M166" s="415">
        <v>9.1466148888575614</v>
      </c>
    </row>
    <row r="167" spans="2:17" x14ac:dyDescent="0.2">
      <c r="B167" s="402">
        <v>2005</v>
      </c>
      <c r="C167" s="415">
        <v>0.95883527176484173</v>
      </c>
      <c r="D167" s="415">
        <v>9.0436725188721603</v>
      </c>
      <c r="E167" s="415">
        <v>0.2629748607329101</v>
      </c>
      <c r="F167" s="415">
        <v>41.815656818896748</v>
      </c>
      <c r="G167" s="415">
        <v>27.928525690985733</v>
      </c>
      <c r="H167" s="415">
        <v>0.37335788352292076</v>
      </c>
      <c r="I167" s="415">
        <v>1.8019043595524329</v>
      </c>
      <c r="J167" s="415">
        <v>11.303161191241678</v>
      </c>
      <c r="K167" s="415">
        <v>7.9049433970258693</v>
      </c>
      <c r="L167" s="415">
        <v>27.716764943598903</v>
      </c>
      <c r="M167" s="415">
        <v>9.4233024452580842</v>
      </c>
    </row>
    <row r="168" spans="2:17" x14ac:dyDescent="0.2">
      <c r="B168" s="402">
        <v>2006</v>
      </c>
      <c r="C168" s="415">
        <v>1.0624439866352582</v>
      </c>
      <c r="D168" s="415">
        <v>9.340412836951149</v>
      </c>
      <c r="E168" s="415">
        <v>0.33972965431266577</v>
      </c>
      <c r="F168" s="415">
        <v>47.471591397047803</v>
      </c>
      <c r="G168" s="415">
        <v>29.102754667609886</v>
      </c>
      <c r="H168" s="415">
        <v>1.5776770026806373</v>
      </c>
      <c r="I168" s="415">
        <v>2.2888707369373882</v>
      </c>
      <c r="J168" s="415">
        <v>14.661005447910997</v>
      </c>
      <c r="K168" s="415">
        <v>8.0395017138659686</v>
      </c>
      <c r="L168" s="415">
        <v>28.851990222831621</v>
      </c>
      <c r="M168" s="415">
        <v>9.9640197773900887</v>
      </c>
    </row>
    <row r="169" spans="2:17" x14ac:dyDescent="0.2">
      <c r="B169" s="405">
        <v>2007</v>
      </c>
      <c r="C169" s="415">
        <v>0.95112680571880426</v>
      </c>
      <c r="D169" s="415">
        <v>9.3616680834517805</v>
      </c>
      <c r="E169" s="415">
        <v>0.28951761648586322</v>
      </c>
      <c r="F169" s="415">
        <v>34.150281844611115</v>
      </c>
      <c r="G169" s="415">
        <v>23.992997049910386</v>
      </c>
      <c r="H169" s="415">
        <v>0.52562014632426768</v>
      </c>
      <c r="I169" s="415">
        <v>1.4874297502251306</v>
      </c>
      <c r="J169" s="415">
        <v>10.568977561488504</v>
      </c>
      <c r="K169" s="415">
        <v>8.2807292859448243</v>
      </c>
      <c r="L169" s="415">
        <v>22.960031381022223</v>
      </c>
      <c r="M169" s="415">
        <v>8.9592869551270748</v>
      </c>
    </row>
    <row r="170" spans="2:17" x14ac:dyDescent="0.2">
      <c r="B170" s="405">
        <v>2008</v>
      </c>
      <c r="C170" s="415">
        <v>0.40496287445334744</v>
      </c>
      <c r="D170" s="415">
        <v>8.7798029759290781</v>
      </c>
      <c r="E170" s="415">
        <v>0.31992592491403066</v>
      </c>
      <c r="F170" s="415">
        <v>18.776522838011637</v>
      </c>
      <c r="G170" s="415">
        <v>22.661126814835775</v>
      </c>
      <c r="H170" s="415">
        <v>0.5942683039819987</v>
      </c>
      <c r="I170" s="415">
        <v>2.3061026408947938</v>
      </c>
      <c r="J170" s="415">
        <v>9.6200553383801353</v>
      </c>
      <c r="K170" s="415">
        <v>7.5716634491842543</v>
      </c>
      <c r="L170" s="415">
        <v>21.693061739492382</v>
      </c>
      <c r="M170" s="415">
        <v>8.4180633370913629</v>
      </c>
    </row>
    <row r="171" spans="2:17" x14ac:dyDescent="0.2">
      <c r="B171" s="406">
        <v>2009</v>
      </c>
      <c r="C171" s="417">
        <v>0.39655980810481872</v>
      </c>
      <c r="D171" s="417">
        <v>8.4094550502896368</v>
      </c>
      <c r="E171" s="417">
        <v>0.28917302450368737</v>
      </c>
      <c r="F171" s="417">
        <v>24.310973200437477</v>
      </c>
      <c r="G171" s="417">
        <v>25.400192272713483</v>
      </c>
      <c r="H171" s="417">
        <v>0.41583141104708699</v>
      </c>
      <c r="I171" s="417">
        <v>2.1015404430871056</v>
      </c>
      <c r="J171" s="417">
        <v>13.976399488085702</v>
      </c>
      <c r="K171" s="417">
        <v>7.391900342019432</v>
      </c>
      <c r="L171" s="417">
        <v>23.492989947901648</v>
      </c>
      <c r="M171" s="417">
        <v>9.1712113048870538</v>
      </c>
    </row>
    <row r="172" spans="2:17" x14ac:dyDescent="0.2">
      <c r="B172" s="405"/>
      <c r="C172" s="415"/>
      <c r="D172" s="415"/>
      <c r="E172" s="415"/>
      <c r="F172" s="415"/>
      <c r="G172" s="415"/>
      <c r="H172" s="415"/>
      <c r="I172" s="415"/>
      <c r="J172" s="415"/>
      <c r="K172" s="415"/>
      <c r="L172" s="415"/>
      <c r="M172" s="415"/>
    </row>
    <row r="173" spans="2:17" x14ac:dyDescent="0.2">
      <c r="B173" s="405"/>
      <c r="C173" s="415"/>
      <c r="D173" s="415"/>
      <c r="E173" s="415"/>
      <c r="F173" s="415"/>
      <c r="G173" s="415"/>
      <c r="H173" s="415"/>
      <c r="I173" s="415"/>
      <c r="J173" s="415"/>
      <c r="K173" s="415"/>
      <c r="L173" s="415"/>
      <c r="M173" s="415"/>
    </row>
    <row r="174" spans="2:17" x14ac:dyDescent="0.2">
      <c r="B174" s="405"/>
      <c r="C174" s="415"/>
      <c r="D174" s="415"/>
      <c r="E174" s="415"/>
      <c r="F174" s="415"/>
      <c r="G174" s="415"/>
      <c r="H174" s="415"/>
      <c r="I174" s="415"/>
      <c r="J174" s="415"/>
      <c r="K174" s="415"/>
      <c r="L174" s="415"/>
      <c r="M174" s="415"/>
    </row>
    <row r="175" spans="2:17" x14ac:dyDescent="0.2">
      <c r="B175" s="405"/>
      <c r="C175" s="241"/>
      <c r="D175" s="241"/>
      <c r="E175" s="241"/>
      <c r="F175" s="241"/>
      <c r="G175" s="241"/>
      <c r="H175" s="241"/>
      <c r="I175" s="241"/>
      <c r="J175" s="241"/>
      <c r="K175" s="241"/>
      <c r="L175" s="241"/>
      <c r="M175" s="241"/>
      <c r="N175" s="241"/>
      <c r="O175" s="241"/>
      <c r="P175" s="241"/>
      <c r="Q175" s="241"/>
    </row>
    <row r="176" spans="2:17" x14ac:dyDescent="0.2">
      <c r="B176" s="405"/>
      <c r="C176" s="241"/>
      <c r="D176" s="241"/>
      <c r="E176" s="241"/>
      <c r="F176" s="241"/>
      <c r="G176" s="241"/>
      <c r="H176" s="241"/>
      <c r="I176" s="241"/>
      <c r="J176" s="241"/>
      <c r="K176" s="241"/>
      <c r="L176" s="241"/>
      <c r="M176" s="241"/>
      <c r="N176" s="241"/>
      <c r="O176" s="241"/>
      <c r="P176" s="241"/>
      <c r="Q176" s="241"/>
    </row>
    <row r="179" spans="2:13" x14ac:dyDescent="0.2">
      <c r="B179" s="727" t="s">
        <v>589</v>
      </c>
      <c r="C179" s="728"/>
      <c r="D179" s="728"/>
      <c r="E179" s="728"/>
      <c r="F179" s="728"/>
      <c r="G179" s="728"/>
      <c r="H179" s="728"/>
      <c r="I179" s="728"/>
      <c r="J179" s="728"/>
      <c r="K179" s="728"/>
      <c r="L179" s="728"/>
      <c r="M179" s="728"/>
    </row>
    <row r="180" spans="2:13" x14ac:dyDescent="0.2">
      <c r="B180" s="413" t="s">
        <v>1031</v>
      </c>
    </row>
    <row r="181" spans="2:13" x14ac:dyDescent="0.2">
      <c r="B181" s="729" t="s">
        <v>6</v>
      </c>
      <c r="C181" s="395" t="s">
        <v>40</v>
      </c>
      <c r="D181" s="396" t="s">
        <v>41</v>
      </c>
      <c r="E181" s="396" t="s">
        <v>42</v>
      </c>
      <c r="F181" s="396" t="s">
        <v>43</v>
      </c>
      <c r="G181" s="396" t="s">
        <v>44</v>
      </c>
      <c r="H181" s="396" t="s">
        <v>45</v>
      </c>
      <c r="I181" s="396" t="s">
        <v>46</v>
      </c>
      <c r="J181" s="397" t="s">
        <v>47</v>
      </c>
      <c r="K181" s="731" t="s">
        <v>48</v>
      </c>
      <c r="L181" s="732"/>
      <c r="M181" s="398" t="s">
        <v>49</v>
      </c>
    </row>
    <row r="182" spans="2:13" x14ac:dyDescent="0.2">
      <c r="B182" s="730"/>
      <c r="C182" s="399"/>
      <c r="D182" s="400"/>
      <c r="E182" s="400"/>
      <c r="F182" s="400"/>
      <c r="G182" s="400"/>
      <c r="H182" s="400"/>
      <c r="I182" s="400"/>
      <c r="J182" s="400"/>
      <c r="K182" s="395" t="s">
        <v>50</v>
      </c>
      <c r="L182" s="396" t="s">
        <v>51</v>
      </c>
      <c r="M182" s="401"/>
    </row>
    <row r="183" spans="2:13" x14ac:dyDescent="0.2">
      <c r="B183" s="402">
        <v>1990</v>
      </c>
      <c r="C183" s="415">
        <v>8.5475425118989729E-2</v>
      </c>
      <c r="D183" s="415">
        <v>1.1494622329801922</v>
      </c>
      <c r="E183" s="415"/>
      <c r="F183" s="415">
        <v>22.233696569594379</v>
      </c>
      <c r="G183" s="415">
        <v>2.6113383368452356</v>
      </c>
      <c r="H183" s="415"/>
      <c r="I183" s="415">
        <v>0.73711501228544907</v>
      </c>
      <c r="J183" s="415">
        <v>3.7699281451066899</v>
      </c>
      <c r="K183" s="415">
        <v>1.1115496051407436</v>
      </c>
      <c r="L183" s="415">
        <v>3.7223535980349443</v>
      </c>
      <c r="M183" s="415">
        <v>1.6419476689994668</v>
      </c>
    </row>
    <row r="184" spans="2:13" x14ac:dyDescent="0.2">
      <c r="B184" s="402">
        <v>1991</v>
      </c>
      <c r="C184" s="415">
        <v>0.1052335839665843</v>
      </c>
      <c r="D184" s="415">
        <v>1.7660985645547647</v>
      </c>
      <c r="E184" s="415"/>
      <c r="F184" s="415">
        <v>23.405069144514638</v>
      </c>
      <c r="G184" s="415">
        <v>3.1246847554404917</v>
      </c>
      <c r="H184" s="415"/>
      <c r="I184" s="415">
        <v>0.62925088070661794</v>
      </c>
      <c r="J184" s="415">
        <v>4.2806315165918365</v>
      </c>
      <c r="K184" s="415">
        <v>1.6652851091809397</v>
      </c>
      <c r="L184" s="415">
        <v>4.0872926816394273</v>
      </c>
      <c r="M184" s="415">
        <v>2.107200657000134</v>
      </c>
    </row>
    <row r="185" spans="2:13" x14ac:dyDescent="0.2">
      <c r="B185" s="402">
        <v>1992</v>
      </c>
      <c r="C185" s="415">
        <v>0.17032585075599996</v>
      </c>
      <c r="D185" s="415">
        <v>2.3028630525303817</v>
      </c>
      <c r="E185" s="415"/>
      <c r="F185" s="415">
        <v>24.740822668852239</v>
      </c>
      <c r="G185" s="415">
        <v>3.4274397059281556</v>
      </c>
      <c r="H185" s="415">
        <v>4.1629640303896369E-2</v>
      </c>
      <c r="I185" s="415">
        <v>0.71297165170419585</v>
      </c>
      <c r="J185" s="415">
        <v>4.48820459887704</v>
      </c>
      <c r="K185" s="415">
        <v>2.182690134302288</v>
      </c>
      <c r="L185" s="415">
        <v>4.3069543287616892</v>
      </c>
      <c r="M185" s="415">
        <v>2.5301301595137304</v>
      </c>
    </row>
    <row r="186" spans="2:13" x14ac:dyDescent="0.2">
      <c r="B186" s="402">
        <v>1993</v>
      </c>
      <c r="C186" s="415">
        <v>0.29600661257354949</v>
      </c>
      <c r="D186" s="415">
        <v>3.2297076964306703</v>
      </c>
      <c r="E186" s="415">
        <v>0.44956173684313233</v>
      </c>
      <c r="F186" s="415">
        <v>35.93868596332613</v>
      </c>
      <c r="G186" s="415">
        <v>4.4816261705682479</v>
      </c>
      <c r="H186" s="415"/>
      <c r="I186" s="415">
        <v>0.96392173825654548</v>
      </c>
      <c r="J186" s="415">
        <v>5.6947929738662033</v>
      </c>
      <c r="K186" s="415">
        <v>3.1227233769480813</v>
      </c>
      <c r="L186" s="415">
        <v>5.9489967020057106</v>
      </c>
      <c r="M186" s="415">
        <v>3.5322103872081403</v>
      </c>
    </row>
    <row r="187" spans="2:13" x14ac:dyDescent="0.2">
      <c r="B187" s="402">
        <v>1994</v>
      </c>
      <c r="C187" s="415">
        <v>0.19163668825123625</v>
      </c>
      <c r="D187" s="415">
        <v>3.6959331019356236</v>
      </c>
      <c r="E187" s="415">
        <v>0.17437321464163785</v>
      </c>
      <c r="F187" s="415">
        <v>33.05935815297115</v>
      </c>
      <c r="G187" s="415">
        <v>4.7944589344581683</v>
      </c>
      <c r="H187" s="415">
        <v>9.5628360802862897E-2</v>
      </c>
      <c r="I187" s="415">
        <v>1.3758350219556237</v>
      </c>
      <c r="J187" s="415">
        <v>4.7249862634650208</v>
      </c>
      <c r="K187" s="415">
        <v>3.4892415151782332</v>
      </c>
      <c r="L187" s="415">
        <v>6.290000636923744</v>
      </c>
      <c r="M187" s="415">
        <v>3.7902058356574932</v>
      </c>
    </row>
    <row r="188" spans="2:13" x14ac:dyDescent="0.2">
      <c r="B188" s="402">
        <v>1995</v>
      </c>
      <c r="C188" s="415">
        <v>6.8820754976413961E-2</v>
      </c>
      <c r="D188" s="415">
        <v>2.9122842153329294</v>
      </c>
      <c r="E188" s="415">
        <v>0.14437125212144167</v>
      </c>
      <c r="F188" s="415">
        <v>27.000936877346888</v>
      </c>
      <c r="G188" s="415">
        <v>4.4517954570466101</v>
      </c>
      <c r="H188" s="415">
        <v>7.758786458326096E-2</v>
      </c>
      <c r="I188" s="415">
        <v>0.83409544693839821</v>
      </c>
      <c r="J188" s="415">
        <v>4.4230284354842171</v>
      </c>
      <c r="K188" s="415">
        <v>2.6672311145377705</v>
      </c>
      <c r="L188" s="415">
        <v>5.616084733280986</v>
      </c>
      <c r="M188" s="415">
        <v>3.0017169906115631</v>
      </c>
    </row>
    <row r="189" spans="2:13" x14ac:dyDescent="0.2">
      <c r="B189" s="402">
        <v>1996</v>
      </c>
      <c r="C189" s="415">
        <v>0.10162497757032682</v>
      </c>
      <c r="D189" s="415">
        <v>3.6515854762792674</v>
      </c>
      <c r="E189" s="415">
        <v>4.1543086997647347E-2</v>
      </c>
      <c r="F189" s="415">
        <v>29.339296148685101</v>
      </c>
      <c r="G189" s="415">
        <v>4.579512668619599</v>
      </c>
      <c r="H189" s="415">
        <v>9.9777965772964508E-2</v>
      </c>
      <c r="I189" s="415">
        <v>1.1940479248445086</v>
      </c>
      <c r="J189" s="415">
        <v>5.4630880377996478</v>
      </c>
      <c r="K189" s="415">
        <v>3.4304569488300158</v>
      </c>
      <c r="L189" s="415">
        <v>5.6336069912434557</v>
      </c>
      <c r="M189" s="415">
        <v>3.7227767724699552</v>
      </c>
    </row>
    <row r="190" spans="2:13" x14ac:dyDescent="0.2">
      <c r="B190" s="402">
        <v>1997</v>
      </c>
      <c r="C190" s="415">
        <v>0.26874062832424067</v>
      </c>
      <c r="D190" s="415">
        <v>4.2065765259333272</v>
      </c>
      <c r="E190" s="415">
        <v>0.10297794691184058</v>
      </c>
      <c r="F190" s="415">
        <v>26.333923900136281</v>
      </c>
      <c r="G190" s="415">
        <v>5.4201090777538479</v>
      </c>
      <c r="H190" s="415">
        <v>0.198997257316823</v>
      </c>
      <c r="I190" s="415">
        <v>1.4216630968549235</v>
      </c>
      <c r="J190" s="415">
        <v>4.4955474960220441</v>
      </c>
      <c r="K190" s="415">
        <v>3.9500556159926563</v>
      </c>
      <c r="L190" s="415">
        <v>6.3702848640658924</v>
      </c>
      <c r="M190" s="415">
        <v>4.17170398779189</v>
      </c>
    </row>
    <row r="191" spans="2:13" x14ac:dyDescent="0.2">
      <c r="B191" s="402">
        <v>1998</v>
      </c>
      <c r="C191" s="415">
        <v>0.24892182269067523</v>
      </c>
      <c r="D191" s="415">
        <v>4.3983010331636745</v>
      </c>
      <c r="E191" s="415">
        <v>7.125426738261692E-2</v>
      </c>
      <c r="F191" s="415">
        <v>24.730153949549898</v>
      </c>
      <c r="G191" s="415">
        <v>6.0082901889591946</v>
      </c>
      <c r="H191" s="415">
        <v>0.12692392540778238</v>
      </c>
      <c r="I191" s="415">
        <v>1.35997240781799</v>
      </c>
      <c r="J191" s="415">
        <v>3.6663618676494938</v>
      </c>
      <c r="K191" s="415">
        <v>4.1350247698671652</v>
      </c>
      <c r="L191" s="415">
        <v>6.7633064269705265</v>
      </c>
      <c r="M191" s="415">
        <v>4.2779421382559715</v>
      </c>
    </row>
    <row r="192" spans="2:13" x14ac:dyDescent="0.2">
      <c r="B192" s="402">
        <v>1999</v>
      </c>
      <c r="C192" s="415">
        <v>0.4291839528561936</v>
      </c>
      <c r="D192" s="415">
        <v>5.5648574268293576</v>
      </c>
      <c r="E192" s="415">
        <v>0.17535054789174975</v>
      </c>
      <c r="F192" s="415">
        <v>25.146367601040936</v>
      </c>
      <c r="G192" s="415">
        <v>6.5791316046348207</v>
      </c>
      <c r="H192" s="415">
        <v>0.34266855316572897</v>
      </c>
      <c r="I192" s="415">
        <v>1.6865228321720549</v>
      </c>
      <c r="J192" s="415">
        <v>5.6686357080537713</v>
      </c>
      <c r="K192" s="415">
        <v>5.3094905859225054</v>
      </c>
      <c r="L192" s="415">
        <v>7.4106879666301086</v>
      </c>
      <c r="M192" s="415">
        <v>5.4283411241270239</v>
      </c>
    </row>
    <row r="193" spans="2:13" x14ac:dyDescent="0.2">
      <c r="B193" s="402">
        <v>2000</v>
      </c>
      <c r="C193" s="415">
        <v>0.66273300989053807</v>
      </c>
      <c r="D193" s="415">
        <v>6.8614003511503485</v>
      </c>
      <c r="E193" s="415">
        <v>0.19990782260897563</v>
      </c>
      <c r="F193" s="415">
        <v>29.386101346736893</v>
      </c>
      <c r="G193" s="415">
        <v>9.3841969842423598</v>
      </c>
      <c r="H193" s="415">
        <v>0.43594991081987217</v>
      </c>
      <c r="I193" s="415">
        <v>2.0770239882751089</v>
      </c>
      <c r="J193" s="415">
        <v>4.329328805126079</v>
      </c>
      <c r="K193" s="415">
        <v>6.5909616246545912</v>
      </c>
      <c r="L193" s="415">
        <v>10.096675181935225</v>
      </c>
      <c r="M193" s="415">
        <v>6.7271366697210384</v>
      </c>
    </row>
    <row r="194" spans="2:13" x14ac:dyDescent="0.2">
      <c r="B194" s="402">
        <v>2001</v>
      </c>
      <c r="C194" s="415">
        <v>1.3817232087607281</v>
      </c>
      <c r="D194" s="415">
        <v>7.3621944296864585</v>
      </c>
      <c r="E194" s="415">
        <v>0.24632827805270235</v>
      </c>
      <c r="F194" s="415">
        <v>34.765538435059703</v>
      </c>
      <c r="G194" s="415">
        <v>11.524875324218776</v>
      </c>
      <c r="H194" s="415">
        <v>0.43198209478261052</v>
      </c>
      <c r="I194" s="415">
        <v>2.6039520488514634</v>
      </c>
      <c r="J194" s="415">
        <v>5.3592558579916165</v>
      </c>
      <c r="K194" s="415">
        <v>7.2413253829483715</v>
      </c>
      <c r="L194" s="415">
        <v>12.343247914182125</v>
      </c>
      <c r="M194" s="415">
        <v>7.6295990099997644</v>
      </c>
    </row>
    <row r="195" spans="2:13" x14ac:dyDescent="0.2">
      <c r="B195" s="402">
        <v>2002</v>
      </c>
      <c r="C195" s="415">
        <v>1.0340999254216146</v>
      </c>
      <c r="D195" s="415">
        <v>8.6089783112226783</v>
      </c>
      <c r="E195" s="415">
        <v>0.34942805739009847</v>
      </c>
      <c r="F195" s="415">
        <v>32.491291561487387</v>
      </c>
      <c r="G195" s="415">
        <v>14.886464785486266</v>
      </c>
      <c r="H195" s="415">
        <v>0.50590052776046934</v>
      </c>
      <c r="I195" s="415">
        <v>2.4064101171497327</v>
      </c>
      <c r="J195" s="415">
        <v>5.2205952564156419</v>
      </c>
      <c r="K195" s="415">
        <v>8.3025425257751131</v>
      </c>
      <c r="L195" s="415">
        <v>15.554370798460523</v>
      </c>
      <c r="M195" s="415">
        <v>9.1628454066337444</v>
      </c>
    </row>
    <row r="196" spans="2:13" x14ac:dyDescent="0.2">
      <c r="B196" s="402">
        <v>2003</v>
      </c>
      <c r="C196" s="415">
        <v>1.4080130315829336</v>
      </c>
      <c r="D196" s="415">
        <v>8.8543675798510417</v>
      </c>
      <c r="E196" s="415">
        <v>0.48271224097817406</v>
      </c>
      <c r="F196" s="415">
        <v>38.474415606593503</v>
      </c>
      <c r="G196" s="415">
        <v>19.825601370608702</v>
      </c>
      <c r="H196" s="415">
        <v>1.0861997237858438</v>
      </c>
      <c r="I196" s="415">
        <v>2.5059997989959828</v>
      </c>
      <c r="J196" s="415">
        <v>7.4500002210970351</v>
      </c>
      <c r="K196" s="415">
        <v>8.7245496154591784</v>
      </c>
      <c r="L196" s="415">
        <v>20.621630201056451</v>
      </c>
      <c r="M196" s="415">
        <v>10.755888687083971</v>
      </c>
    </row>
    <row r="197" spans="2:13" x14ac:dyDescent="0.2">
      <c r="B197" s="402">
        <v>2004</v>
      </c>
      <c r="C197" s="415">
        <v>1.6759315984421879</v>
      </c>
      <c r="D197" s="415">
        <v>10.34773117653079</v>
      </c>
      <c r="E197" s="415">
        <v>0.70754158598469385</v>
      </c>
      <c r="F197" s="415">
        <v>30.373392253232169</v>
      </c>
      <c r="G197" s="415">
        <v>21.183438046811716</v>
      </c>
      <c r="H197" s="415">
        <v>0.82533219688567006</v>
      </c>
      <c r="I197" s="415">
        <v>3.7691689402652391</v>
      </c>
      <c r="J197" s="415">
        <v>9.7684033996881645</v>
      </c>
      <c r="K197" s="415">
        <v>10.261766852089862</v>
      </c>
      <c r="L197" s="415">
        <v>21.629569296964679</v>
      </c>
      <c r="M197" s="415">
        <v>12.061893229220919</v>
      </c>
    </row>
    <row r="198" spans="2:13" x14ac:dyDescent="0.2">
      <c r="B198" s="402">
        <v>2005</v>
      </c>
      <c r="C198" s="415">
        <v>1.2910507171835115</v>
      </c>
      <c r="D198" s="415">
        <v>9.3800603130497553</v>
      </c>
      <c r="E198" s="415">
        <v>0.7873342071061542</v>
      </c>
      <c r="F198" s="415">
        <v>24.980714825120764</v>
      </c>
      <c r="G198" s="415">
        <v>19.245153814111244</v>
      </c>
      <c r="H198" s="415">
        <v>1.0221533927612856</v>
      </c>
      <c r="I198" s="415">
        <v>3.504519601108381</v>
      </c>
      <c r="J198" s="415">
        <v>9.5472369048544383</v>
      </c>
      <c r="K198" s="415">
        <v>9.244982317151452</v>
      </c>
      <c r="L198" s="415">
        <v>19.515082356159464</v>
      </c>
      <c r="M198" s="415">
        <v>10.942546254294966</v>
      </c>
    </row>
    <row r="199" spans="2:13" x14ac:dyDescent="0.2">
      <c r="B199" s="402">
        <v>2006</v>
      </c>
      <c r="C199" s="415">
        <v>1.0813004239762156</v>
      </c>
      <c r="D199" s="415">
        <v>8.7640366736116739</v>
      </c>
      <c r="E199" s="415">
        <v>0.82786576694760183</v>
      </c>
      <c r="F199" s="415">
        <v>22.571546016262278</v>
      </c>
      <c r="G199" s="415">
        <v>17.81335460024496</v>
      </c>
      <c r="H199" s="415">
        <v>1.435765387703533</v>
      </c>
      <c r="I199" s="415">
        <v>4.0977784705780982</v>
      </c>
      <c r="J199" s="415">
        <v>9.2188057872396261</v>
      </c>
      <c r="K199" s="415">
        <v>8.542377528273283</v>
      </c>
      <c r="L199" s="415">
        <v>18.045670713204139</v>
      </c>
      <c r="M199" s="415">
        <v>10.010715020972802</v>
      </c>
    </row>
    <row r="200" spans="2:13" x14ac:dyDescent="0.2">
      <c r="B200" s="405">
        <v>2007</v>
      </c>
      <c r="C200" s="415">
        <v>0.82425164543721097</v>
      </c>
      <c r="D200" s="415">
        <v>8.2292088437451216</v>
      </c>
      <c r="E200" s="415">
        <v>0.77760310533847354</v>
      </c>
      <c r="F200" s="415">
        <v>17.22793722761709</v>
      </c>
      <c r="G200" s="415">
        <v>15.87435515081709</v>
      </c>
      <c r="H200" s="415">
        <v>0.98124963654242991</v>
      </c>
      <c r="I200" s="415">
        <v>3.2831577909475702</v>
      </c>
      <c r="J200" s="415">
        <v>8.3975182176119993</v>
      </c>
      <c r="K200" s="415">
        <v>8.0529177766355104</v>
      </c>
      <c r="L200" s="415">
        <v>15.877126787018936</v>
      </c>
      <c r="M200" s="415">
        <v>9.0125325581697133</v>
      </c>
    </row>
    <row r="201" spans="2:13" x14ac:dyDescent="0.2">
      <c r="B201" s="405">
        <v>2008</v>
      </c>
      <c r="C201" s="415">
        <v>0.48925014345952911</v>
      </c>
      <c r="D201" s="415">
        <v>6.446898958154895</v>
      </c>
      <c r="E201" s="415">
        <v>0.65253775996291286</v>
      </c>
      <c r="F201" s="415">
        <v>12.104687353801443</v>
      </c>
      <c r="G201" s="415">
        <v>13.063984777766983</v>
      </c>
      <c r="H201" s="415">
        <v>0.77454953993460196</v>
      </c>
      <c r="I201" s="415">
        <v>3.0101731715024354</v>
      </c>
      <c r="J201" s="415">
        <v>8.1243203464815021</v>
      </c>
      <c r="K201" s="415">
        <v>6.3246407610187712</v>
      </c>
      <c r="L201" s="415">
        <v>12.893984502475659</v>
      </c>
      <c r="M201" s="415">
        <v>7.1808243068004627</v>
      </c>
    </row>
    <row r="202" spans="2:13" x14ac:dyDescent="0.2">
      <c r="B202" s="406">
        <v>2009</v>
      </c>
      <c r="C202" s="417">
        <v>0.56800225188915732</v>
      </c>
      <c r="D202" s="417">
        <v>5.740815191216007</v>
      </c>
      <c r="E202" s="417">
        <v>0.57658028297087105</v>
      </c>
      <c r="F202" s="417">
        <v>12.577486964032236</v>
      </c>
      <c r="G202" s="417">
        <v>14.249818562868164</v>
      </c>
      <c r="H202" s="417">
        <v>0.73887656961856552</v>
      </c>
      <c r="I202" s="417">
        <v>2.5907429160018869</v>
      </c>
      <c r="J202" s="417">
        <v>9.453947027712065</v>
      </c>
      <c r="K202" s="417">
        <v>5.6875787299795251</v>
      </c>
      <c r="L202" s="417">
        <v>13.993335710018522</v>
      </c>
      <c r="M202" s="417">
        <v>7.2474244816400972</v>
      </c>
    </row>
    <row r="203" spans="2:13" x14ac:dyDescent="0.2">
      <c r="B203" s="405"/>
      <c r="C203" s="412"/>
      <c r="D203" s="412"/>
      <c r="E203" s="412"/>
      <c r="F203" s="412"/>
      <c r="G203" s="412"/>
      <c r="H203" s="412"/>
      <c r="I203" s="412"/>
      <c r="J203" s="412"/>
      <c r="K203" s="412"/>
      <c r="L203" s="412"/>
      <c r="M203" s="412"/>
    </row>
    <row r="204" spans="2:13" x14ac:dyDescent="0.2">
      <c r="B204" s="405"/>
      <c r="C204" s="412"/>
      <c r="D204" s="412"/>
      <c r="E204" s="412"/>
      <c r="F204" s="412"/>
      <c r="G204" s="412"/>
      <c r="H204" s="412"/>
      <c r="I204" s="412"/>
      <c r="J204" s="412"/>
      <c r="K204" s="412"/>
      <c r="L204" s="412"/>
      <c r="M204" s="412"/>
    </row>
    <row r="205" spans="2:13" x14ac:dyDescent="0.2">
      <c r="B205" s="405"/>
      <c r="C205" s="412"/>
      <c r="D205" s="412"/>
      <c r="E205" s="412"/>
      <c r="F205" s="412"/>
      <c r="G205" s="412"/>
      <c r="H205" s="412"/>
      <c r="I205" s="412"/>
      <c r="J205" s="412"/>
      <c r="K205" s="412"/>
      <c r="L205" s="412"/>
      <c r="M205" s="412"/>
    </row>
    <row r="206" spans="2:13" x14ac:dyDescent="0.2">
      <c r="B206" s="405"/>
      <c r="C206" s="412"/>
      <c r="D206" s="412"/>
      <c r="E206" s="412"/>
      <c r="F206" s="412"/>
      <c r="G206" s="412"/>
      <c r="H206" s="412"/>
      <c r="I206" s="412"/>
      <c r="J206" s="412"/>
      <c r="K206" s="412"/>
      <c r="L206" s="412"/>
      <c r="M206" s="412"/>
    </row>
    <row r="207" spans="2:13" x14ac:dyDescent="0.2">
      <c r="B207" s="405"/>
      <c r="C207" s="412"/>
      <c r="D207" s="412"/>
      <c r="E207" s="412"/>
      <c r="F207" s="412"/>
      <c r="G207" s="412"/>
      <c r="H207" s="412"/>
      <c r="I207" s="412"/>
      <c r="J207" s="412"/>
      <c r="K207" s="412"/>
      <c r="L207" s="412"/>
      <c r="M207" s="412"/>
    </row>
    <row r="208" spans="2:13" x14ac:dyDescent="0.2">
      <c r="B208" s="405"/>
      <c r="C208" s="412"/>
      <c r="D208" s="412"/>
      <c r="E208" s="412"/>
      <c r="F208" s="412"/>
      <c r="G208" s="412"/>
      <c r="H208" s="412"/>
      <c r="I208" s="412"/>
      <c r="J208" s="412"/>
      <c r="K208" s="412"/>
      <c r="L208" s="412"/>
      <c r="M208" s="412"/>
    </row>
    <row r="209" spans="2:14" x14ac:dyDescent="0.2">
      <c r="B209" s="405"/>
      <c r="C209" s="412"/>
      <c r="D209" s="412"/>
      <c r="E209" s="412"/>
      <c r="F209" s="412"/>
      <c r="G209" s="412"/>
      <c r="H209" s="412"/>
      <c r="I209" s="412"/>
      <c r="J209" s="412"/>
      <c r="K209" s="412"/>
      <c r="L209" s="412"/>
      <c r="M209" s="412"/>
    </row>
    <row r="210" spans="2:14" x14ac:dyDescent="0.2">
      <c r="B210" s="405"/>
      <c r="C210" s="412"/>
      <c r="D210" s="412"/>
      <c r="E210" s="412"/>
      <c r="F210" s="412"/>
      <c r="G210" s="412"/>
      <c r="H210" s="412"/>
      <c r="I210" s="412"/>
      <c r="J210" s="412"/>
      <c r="K210" s="412"/>
      <c r="L210" s="412"/>
      <c r="M210" s="412"/>
    </row>
    <row r="212" spans="2:14" x14ac:dyDescent="0.2">
      <c r="B212" s="413" t="s">
        <v>1030</v>
      </c>
      <c r="J212" s="557"/>
      <c r="K212" s="557"/>
      <c r="L212" s="557"/>
      <c r="M212" s="557"/>
      <c r="N212" s="558"/>
    </row>
    <row r="213" spans="2:14" x14ac:dyDescent="0.2">
      <c r="B213" s="556"/>
      <c r="C213" s="556"/>
      <c r="D213" s="559"/>
      <c r="E213" s="559"/>
      <c r="F213" s="559"/>
      <c r="G213" s="559"/>
      <c r="H213" s="559"/>
      <c r="I213" s="559"/>
      <c r="J213" s="559"/>
      <c r="K213" s="559"/>
      <c r="L213" s="560"/>
      <c r="M213" s="561"/>
      <c r="N213" s="559"/>
    </row>
    <row r="214" spans="2:14" x14ac:dyDescent="0.2">
      <c r="B214" s="563"/>
      <c r="C214" s="564" t="s">
        <v>40</v>
      </c>
      <c r="D214" s="565" t="s">
        <v>41</v>
      </c>
      <c r="E214" s="565" t="s">
        <v>42</v>
      </c>
      <c r="F214" s="565" t="s">
        <v>43</v>
      </c>
      <c r="G214" s="565" t="s">
        <v>44</v>
      </c>
      <c r="H214" s="565" t="s">
        <v>45</v>
      </c>
      <c r="I214" s="565" t="s">
        <v>46</v>
      </c>
      <c r="J214" s="566" t="s">
        <v>47</v>
      </c>
      <c r="K214" s="619" t="s">
        <v>48</v>
      </c>
      <c r="L214" s="620"/>
      <c r="M214" s="626" t="s">
        <v>49</v>
      </c>
      <c r="N214" s="241"/>
    </row>
    <row r="215" spans="2:14" x14ac:dyDescent="0.2">
      <c r="B215" s="567"/>
      <c r="C215" s="568"/>
      <c r="D215" s="562"/>
      <c r="E215" s="562"/>
      <c r="F215" s="562"/>
      <c r="G215" s="562"/>
      <c r="H215" s="562"/>
      <c r="I215" s="562"/>
      <c r="J215" s="562"/>
      <c r="K215" s="564" t="s">
        <v>50</v>
      </c>
      <c r="L215" s="565" t="s">
        <v>51</v>
      </c>
      <c r="M215" s="569"/>
    </row>
    <row r="216" spans="2:14" x14ac:dyDescent="0.2">
      <c r="B216" s="570">
        <v>1990</v>
      </c>
      <c r="C216" s="573">
        <v>0.20692142680866413</v>
      </c>
      <c r="D216" s="574">
        <v>54.105207206181063</v>
      </c>
      <c r="E216" s="574">
        <v>2.0434721818905346E-2</v>
      </c>
      <c r="F216" s="574">
        <v>13.087305655219545</v>
      </c>
      <c r="G216" s="574">
        <v>18.789984243597775</v>
      </c>
      <c r="H216" s="574">
        <v>2.0434721818905346E-2</v>
      </c>
      <c r="I216" s="574">
        <v>1.8357157772842037</v>
      </c>
      <c r="J216" s="574">
        <v>11.974865690908745</v>
      </c>
      <c r="K216" s="574">
        <v>52.607399813960555</v>
      </c>
      <c r="L216" s="574">
        <v>31.877289898817317</v>
      </c>
      <c r="M216" s="575">
        <v>100</v>
      </c>
    </row>
    <row r="217" spans="2:14" x14ac:dyDescent="0.2">
      <c r="B217" s="570">
        <v>1991</v>
      </c>
      <c r="C217" s="576">
        <v>0.8922718820649338</v>
      </c>
      <c r="D217" s="577">
        <v>59.285914946557327</v>
      </c>
      <c r="E217" s="577">
        <v>0</v>
      </c>
      <c r="F217" s="577">
        <v>9.1715382660227682</v>
      </c>
      <c r="G217" s="577">
        <v>21.554987759688572</v>
      </c>
      <c r="H217" s="577">
        <v>0</v>
      </c>
      <c r="I217" s="577">
        <v>1.0808930745254373</v>
      </c>
      <c r="J217" s="577">
        <v>8.0143940711409574</v>
      </c>
      <c r="K217" s="577">
        <v>58.128770751675518</v>
      </c>
      <c r="L217" s="577">
        <v>30.726526025711344</v>
      </c>
      <c r="M217" s="578">
        <v>100</v>
      </c>
    </row>
    <row r="218" spans="2:14" x14ac:dyDescent="0.2">
      <c r="B218" s="570">
        <v>1992</v>
      </c>
      <c r="C218" s="576">
        <v>1.2916895212897537</v>
      </c>
      <c r="D218" s="577">
        <v>62.685122447004161</v>
      </c>
      <c r="E218" s="577">
        <v>3.9259259259259258E-2</v>
      </c>
      <c r="F218" s="577">
        <v>10.802439260478172</v>
      </c>
      <c r="G218" s="577">
        <v>15.921874831951301</v>
      </c>
      <c r="H218" s="577">
        <v>3.9259259259259258E-2</v>
      </c>
      <c r="I218" s="577">
        <v>1.2916895212897537</v>
      </c>
      <c r="J218" s="577">
        <v>7.9867496961679523</v>
      </c>
      <c r="K218" s="577">
        <v>62.231256520289527</v>
      </c>
      <c r="L218" s="577">
        <v>26.758730466019209</v>
      </c>
      <c r="M218" s="578">
        <v>100</v>
      </c>
    </row>
    <row r="219" spans="2:14" x14ac:dyDescent="0.2">
      <c r="B219" s="570">
        <v>1993</v>
      </c>
      <c r="C219" s="576">
        <v>0.95874446429958826</v>
      </c>
      <c r="D219" s="577">
        <v>60.048170305337578</v>
      </c>
      <c r="E219" s="577">
        <v>0.64019889674461972</v>
      </c>
      <c r="F219" s="577">
        <v>17.241084608810503</v>
      </c>
      <c r="G219" s="577">
        <v>13.574702820293682</v>
      </c>
      <c r="H219" s="577">
        <v>0</v>
      </c>
      <c r="I219" s="577">
        <v>0.8911506487452413</v>
      </c>
      <c r="J219" s="577">
        <v>6.6459482557687828</v>
      </c>
      <c r="K219" s="577">
        <v>59.197420557843216</v>
      </c>
      <c r="L219" s="577">
        <v>30.85541138994639</v>
      </c>
      <c r="M219" s="578">
        <v>100</v>
      </c>
    </row>
    <row r="220" spans="2:14" x14ac:dyDescent="0.2">
      <c r="B220" s="570">
        <v>1994</v>
      </c>
      <c r="C220" s="576">
        <v>0.45111111111111107</v>
      </c>
      <c r="D220" s="577">
        <v>61.396296296296292</v>
      </c>
      <c r="E220" s="577">
        <v>0.28074074074074074</v>
      </c>
      <c r="F220" s="577">
        <v>16.915555555555557</v>
      </c>
      <c r="G220" s="577">
        <v>13.465185185185186</v>
      </c>
      <c r="H220" s="577">
        <v>3.9259259259259258E-2</v>
      </c>
      <c r="I220" s="577">
        <v>1.0118518518518518</v>
      </c>
      <c r="J220" s="577">
        <v>6.4399999999999995</v>
      </c>
      <c r="K220" s="577">
        <v>59.917777777777779</v>
      </c>
      <c r="L220" s="577">
        <v>30.424444444444443</v>
      </c>
      <c r="M220" s="578">
        <v>100</v>
      </c>
    </row>
    <row r="221" spans="2:14" x14ac:dyDescent="0.2">
      <c r="B221" s="570">
        <v>1995</v>
      </c>
      <c r="C221" s="576">
        <v>0.27747751155770878</v>
      </c>
      <c r="D221" s="577">
        <v>63.101481138729163</v>
      </c>
      <c r="E221" s="577">
        <v>0.17238884073200886</v>
      </c>
      <c r="F221" s="577">
        <v>11.16864759534562</v>
      </c>
      <c r="G221" s="577">
        <v>17.28173859583374</v>
      </c>
      <c r="H221" s="577">
        <v>5.5922977555426995E-2</v>
      </c>
      <c r="I221" s="577">
        <v>0.96669030752607032</v>
      </c>
      <c r="J221" s="577">
        <v>6.9756530327202704</v>
      </c>
      <c r="K221" s="577">
        <v>60.72960014618031</v>
      </c>
      <c r="L221" s="577">
        <v>28.496385081573045</v>
      </c>
      <c r="M221" s="578">
        <v>100</v>
      </c>
    </row>
    <row r="222" spans="2:14" x14ac:dyDescent="0.2">
      <c r="B222" s="570">
        <v>1996</v>
      </c>
      <c r="C222" s="576">
        <v>0.17246946415895736</v>
      </c>
      <c r="D222" s="577">
        <v>65.247821714934275</v>
      </c>
      <c r="E222" s="577">
        <v>6.4863434931289016E-2</v>
      </c>
      <c r="F222" s="577">
        <v>8.3953706277072158</v>
      </c>
      <c r="G222" s="577">
        <v>18.529487430196383</v>
      </c>
      <c r="H222" s="577">
        <v>3.7442510891853277E-2</v>
      </c>
      <c r="I222" s="577">
        <v>0.551198831364347</v>
      </c>
      <c r="J222" s="577">
        <v>7.0013459858156848</v>
      </c>
      <c r="K222" s="577">
        <v>62.623620112480062</v>
      </c>
      <c r="L222" s="577">
        <v>26.945144731604977</v>
      </c>
      <c r="M222" s="578">
        <v>100</v>
      </c>
    </row>
    <row r="223" spans="2:14" x14ac:dyDescent="0.2">
      <c r="B223" s="570">
        <v>1997</v>
      </c>
      <c r="C223" s="576">
        <v>0.35581136474923686</v>
      </c>
      <c r="D223" s="577">
        <v>61.057678823127318</v>
      </c>
      <c r="E223" s="577">
        <v>0.26414848792738621</v>
      </c>
      <c r="F223" s="577">
        <v>9.2657544777592609</v>
      </c>
      <c r="G223" s="577">
        <v>21.256389924328449</v>
      </c>
      <c r="H223" s="577">
        <v>8.1952699978865326E-2</v>
      </c>
      <c r="I223" s="577">
        <v>0.6001336504939333</v>
      </c>
      <c r="J223" s="577">
        <v>7.1181305716355583</v>
      </c>
      <c r="K223" s="577">
        <v>58.332742325000574</v>
      </c>
      <c r="L223" s="577">
        <v>30.552184271764503</v>
      </c>
      <c r="M223" s="578">
        <v>100</v>
      </c>
    </row>
    <row r="224" spans="2:14" x14ac:dyDescent="0.2">
      <c r="B224" s="570">
        <v>1998</v>
      </c>
      <c r="C224" s="576">
        <v>0.41543434568023013</v>
      </c>
      <c r="D224" s="577">
        <v>60.828741573828104</v>
      </c>
      <c r="E224" s="577">
        <v>8.6487897267302938E-2</v>
      </c>
      <c r="F224" s="577">
        <v>8.5230834587320139</v>
      </c>
      <c r="G224" s="577">
        <v>22.551774064655476</v>
      </c>
      <c r="H224" s="577">
        <v>4.2439662214373682E-2</v>
      </c>
      <c r="I224" s="577">
        <v>0.52634710122115191</v>
      </c>
      <c r="J224" s="577">
        <v>7.0256918964013382</v>
      </c>
      <c r="K224" s="577">
        <v>58.498842132113538</v>
      </c>
      <c r="L224" s="577">
        <v>31.091634006881751</v>
      </c>
      <c r="M224" s="578">
        <v>100</v>
      </c>
    </row>
    <row r="225" spans="2:14" x14ac:dyDescent="0.2">
      <c r="B225" s="570">
        <v>1999</v>
      </c>
      <c r="C225" s="576">
        <v>0.52633846254215266</v>
      </c>
      <c r="D225" s="577">
        <v>64.294178723802204</v>
      </c>
      <c r="E225" s="577">
        <v>5.0842039974472557E-2</v>
      </c>
      <c r="F225" s="577">
        <v>7.5244088381376226</v>
      </c>
      <c r="G225" s="577">
        <v>21.832276731773238</v>
      </c>
      <c r="H225" s="577">
        <v>0.13246216090384311</v>
      </c>
      <c r="I225" s="577">
        <v>0.40736214524479802</v>
      </c>
      <c r="J225" s="577">
        <v>5.2321308976216603</v>
      </c>
      <c r="K225" s="577">
        <v>62.608274202336453</v>
      </c>
      <c r="L225" s="577">
        <v>29.394620782812314</v>
      </c>
      <c r="M225" s="578">
        <v>100</v>
      </c>
    </row>
    <row r="226" spans="2:14" x14ac:dyDescent="0.2">
      <c r="B226" s="570">
        <v>2000</v>
      </c>
      <c r="C226" s="576">
        <v>0.99747314921360908</v>
      </c>
      <c r="D226" s="577">
        <v>62.687105713813565</v>
      </c>
      <c r="E226" s="577">
        <v>7.8007712029323661E-2</v>
      </c>
      <c r="F226" s="577">
        <v>6.7573782047413484</v>
      </c>
      <c r="G226" s="577">
        <v>24.153653469324606</v>
      </c>
      <c r="H226" s="577">
        <v>0.12472552303875301</v>
      </c>
      <c r="I226" s="577">
        <v>0.45581278646309625</v>
      </c>
      <c r="J226" s="577">
        <v>4.7458434413756851</v>
      </c>
      <c r="K226" s="577">
        <v>61.435253668249644</v>
      </c>
      <c r="L226" s="577">
        <v>30.918608449147229</v>
      </c>
      <c r="M226" s="578">
        <v>100</v>
      </c>
    </row>
    <row r="227" spans="2:14" x14ac:dyDescent="0.2">
      <c r="B227" s="570">
        <v>2001</v>
      </c>
      <c r="C227" s="576">
        <v>1.4731331407196664</v>
      </c>
      <c r="D227" s="577">
        <v>62.224777678738633</v>
      </c>
      <c r="E227" s="577">
        <v>0.15391736558939723</v>
      </c>
      <c r="F227" s="577">
        <v>6.2901639129637488</v>
      </c>
      <c r="G227" s="577">
        <v>24.756102701966494</v>
      </c>
      <c r="H227" s="577">
        <v>0.11173409265069956</v>
      </c>
      <c r="I227" s="577">
        <v>0.49561486470594579</v>
      </c>
      <c r="J227" s="577">
        <v>4.4945562426654124</v>
      </c>
      <c r="K227" s="577">
        <v>61.771251868470642</v>
      </c>
      <c r="L227" s="577">
        <v>31.066602108008006</v>
      </c>
      <c r="M227" s="578">
        <v>100</v>
      </c>
    </row>
    <row r="228" spans="2:14" x14ac:dyDescent="0.2">
      <c r="B228" s="570">
        <v>2002</v>
      </c>
      <c r="C228" s="576">
        <v>0.93841768998858088</v>
      </c>
      <c r="D228" s="577">
        <v>59.234562088110451</v>
      </c>
      <c r="E228" s="577">
        <v>0.14688275593879432</v>
      </c>
      <c r="F228" s="577">
        <v>5.6336665099056038</v>
      </c>
      <c r="G228" s="577">
        <v>29.776516940469854</v>
      </c>
      <c r="H228" s="577">
        <v>8.334230584013029E-2</v>
      </c>
      <c r="I228" s="577">
        <v>0.36908146778949502</v>
      </c>
      <c r="J228" s="577">
        <v>3.8175302419570891</v>
      </c>
      <c r="K228" s="577">
        <v>58.702208503029055</v>
      </c>
      <c r="L228" s="577">
        <v>35.415474664598548</v>
      </c>
      <c r="M228" s="578">
        <v>100</v>
      </c>
    </row>
    <row r="229" spans="2:14" x14ac:dyDescent="0.2">
      <c r="B229" s="570">
        <v>2003</v>
      </c>
      <c r="C229" s="576">
        <v>0.98243200938438469</v>
      </c>
      <c r="D229" s="577">
        <v>52.800307621665695</v>
      </c>
      <c r="E229" s="577">
        <v>0.17205731278824948</v>
      </c>
      <c r="F229" s="577">
        <v>6.2090398829790328</v>
      </c>
      <c r="G229" s="577">
        <v>35.64862898379068</v>
      </c>
      <c r="H229" s="577">
        <v>0.20624283008944727</v>
      </c>
      <c r="I229" s="577">
        <v>0.32191447710619037</v>
      </c>
      <c r="J229" s="577">
        <v>3.6593768821963462</v>
      </c>
      <c r="K229" s="577">
        <v>52.54704763775635</v>
      </c>
      <c r="L229" s="577">
        <v>41.859908339051231</v>
      </c>
      <c r="M229" s="578">
        <v>100</v>
      </c>
    </row>
    <row r="230" spans="2:14" x14ac:dyDescent="0.2">
      <c r="B230" s="570">
        <v>2004</v>
      </c>
      <c r="C230" s="576">
        <v>1.2145596042458291</v>
      </c>
      <c r="D230" s="577">
        <v>54.386208254888317</v>
      </c>
      <c r="E230" s="577">
        <v>0.54929198714578376</v>
      </c>
      <c r="F230" s="577">
        <v>3.8060153700886028</v>
      </c>
      <c r="G230" s="577">
        <v>35.230064083232485</v>
      </c>
      <c r="H230" s="577">
        <v>9.7653350057718122E-2</v>
      </c>
      <c r="I230" s="577">
        <v>0.45657059782167686</v>
      </c>
      <c r="J230" s="577">
        <v>4.2596367525195697</v>
      </c>
      <c r="K230" s="577">
        <v>54.661808150829792</v>
      </c>
      <c r="L230" s="577">
        <v>39.039667293004108</v>
      </c>
      <c r="M230" s="578">
        <v>100</v>
      </c>
    </row>
    <row r="231" spans="2:14" x14ac:dyDescent="0.2">
      <c r="B231" s="570">
        <v>2005</v>
      </c>
      <c r="C231" s="576">
        <v>1.200121593767427</v>
      </c>
      <c r="D231" s="577">
        <v>53.570685972910134</v>
      </c>
      <c r="E231" s="577">
        <v>0.29496683828816106</v>
      </c>
      <c r="F231" s="577">
        <v>3.5497505849870534</v>
      </c>
      <c r="G231" s="577">
        <v>36.162348577353406</v>
      </c>
      <c r="H231" s="577">
        <v>0.10170838851165866</v>
      </c>
      <c r="I231" s="577">
        <v>0.4501763172618139</v>
      </c>
      <c r="J231" s="577">
        <v>4.6702417269203611</v>
      </c>
      <c r="K231" s="577">
        <v>53.924898428943649</v>
      </c>
      <c r="L231" s="577">
        <v>39.722032338366112</v>
      </c>
      <c r="M231" s="578">
        <v>100</v>
      </c>
    </row>
    <row r="232" spans="2:14" x14ac:dyDescent="0.2">
      <c r="B232" s="570">
        <v>2006</v>
      </c>
      <c r="C232" s="576">
        <v>1.3528167713921462</v>
      </c>
      <c r="D232" s="577">
        <v>50.704630019143025</v>
      </c>
      <c r="E232" s="577">
        <v>0.34543338330848683</v>
      </c>
      <c r="F232" s="577">
        <v>4.1670482257458046</v>
      </c>
      <c r="G232" s="577">
        <v>35.406005836645093</v>
      </c>
      <c r="H232" s="577">
        <v>0.49278295815589884</v>
      </c>
      <c r="I232" s="577">
        <v>0.50743503747967966</v>
      </c>
      <c r="J232" s="577">
        <v>7.023847768129837</v>
      </c>
      <c r="K232" s="577">
        <v>51.285678482077856</v>
      </c>
      <c r="L232" s="577">
        <v>39.581601679267969</v>
      </c>
      <c r="M232" s="578">
        <v>100</v>
      </c>
    </row>
    <row r="233" spans="2:14" x14ac:dyDescent="0.2">
      <c r="B233" s="571">
        <v>2007</v>
      </c>
      <c r="C233" s="576">
        <v>1.1029125815188345</v>
      </c>
      <c r="D233" s="577">
        <v>55.000463844437796</v>
      </c>
      <c r="E233" s="577">
        <v>0.36874407536014481</v>
      </c>
      <c r="F233" s="577">
        <v>3.9971780634838945</v>
      </c>
      <c r="G233" s="577">
        <v>32.259699758536335</v>
      </c>
      <c r="H233" s="577">
        <v>0.21666358057160071</v>
      </c>
      <c r="I233" s="577">
        <v>0.54015802919417621</v>
      </c>
      <c r="J233" s="577">
        <v>6.5141800668972145</v>
      </c>
      <c r="K233" s="577">
        <v>55.461321705512511</v>
      </c>
      <c r="L233" s="577">
        <v>36.269589953998576</v>
      </c>
      <c r="M233" s="578">
        <v>100</v>
      </c>
    </row>
    <row r="234" spans="2:14" x14ac:dyDescent="0.2">
      <c r="B234" s="571">
        <v>2008</v>
      </c>
      <c r="C234" s="576">
        <v>0.53740822905075425</v>
      </c>
      <c r="D234" s="577">
        <v>53.908346551799291</v>
      </c>
      <c r="E234" s="577">
        <v>0.42323265700546575</v>
      </c>
      <c r="F234" s="577">
        <v>2.8297633233503023</v>
      </c>
      <c r="G234" s="577">
        <v>34.058156075477861</v>
      </c>
      <c r="H234" s="577">
        <v>0.21440254910605466</v>
      </c>
      <c r="I234" s="577">
        <v>0.72860814679252606</v>
      </c>
      <c r="J234" s="577">
        <v>7.3000824674177363</v>
      </c>
      <c r="K234" s="577">
        <v>53.726606290305</v>
      </c>
      <c r="L234" s="577">
        <v>36.897169722626984</v>
      </c>
      <c r="M234" s="578">
        <v>100</v>
      </c>
    </row>
    <row r="235" spans="2:14" x14ac:dyDescent="0.2">
      <c r="B235" s="572">
        <v>2009</v>
      </c>
      <c r="C235" s="579">
        <v>0.43656726541077395</v>
      </c>
      <c r="D235" s="580">
        <v>47.826639119663724</v>
      </c>
      <c r="E235" s="580">
        <v>0.3320559179996852</v>
      </c>
      <c r="F235" s="580">
        <v>2.8490387009777249</v>
      </c>
      <c r="G235" s="580">
        <v>37.525819030945463</v>
      </c>
      <c r="H235" s="580">
        <v>0.16372330096130044</v>
      </c>
      <c r="I235" s="580">
        <v>0.49838532961396387</v>
      </c>
      <c r="J235" s="580">
        <v>10.367771334427362</v>
      </c>
      <c r="K235" s="580">
        <v>47.521395704588031</v>
      </c>
      <c r="L235" s="580">
        <v>40.38575706120259</v>
      </c>
      <c r="M235" s="581">
        <v>100</v>
      </c>
    </row>
    <row r="238" spans="2:14" x14ac:dyDescent="0.2">
      <c r="B238" s="727" t="s">
        <v>589</v>
      </c>
      <c r="C238" s="728"/>
      <c r="D238" s="728"/>
      <c r="E238" s="728"/>
      <c r="F238" s="728"/>
      <c r="G238" s="728"/>
      <c r="H238" s="728"/>
      <c r="I238" s="728"/>
      <c r="J238" s="728"/>
      <c r="K238" s="728"/>
      <c r="L238" s="728"/>
      <c r="M238" s="728"/>
    </row>
    <row r="239" spans="2:14" x14ac:dyDescent="0.2">
      <c r="B239" s="642"/>
      <c r="C239" s="643"/>
      <c r="D239" s="643"/>
      <c r="E239" s="643"/>
      <c r="F239" s="643"/>
      <c r="G239" s="643"/>
      <c r="H239" s="643"/>
      <c r="I239" s="643"/>
      <c r="J239" s="643"/>
      <c r="K239" s="643"/>
      <c r="L239" s="643"/>
      <c r="M239" s="643"/>
    </row>
    <row r="240" spans="2:14" x14ac:dyDescent="0.2">
      <c r="B240" s="413" t="s">
        <v>1029</v>
      </c>
      <c r="J240" s="557"/>
      <c r="K240" s="557"/>
      <c r="L240" s="557"/>
      <c r="M240" s="557"/>
      <c r="N240" s="558"/>
    </row>
    <row r="241" spans="2:14" x14ac:dyDescent="0.2">
      <c r="B241" s="556"/>
      <c r="C241" s="556"/>
      <c r="D241" s="559"/>
      <c r="E241" s="559"/>
      <c r="F241" s="559"/>
      <c r="G241" s="559"/>
      <c r="H241" s="559"/>
      <c r="I241" s="559"/>
      <c r="J241" s="559"/>
      <c r="K241" s="559"/>
      <c r="L241" s="560"/>
      <c r="M241" s="561"/>
      <c r="N241" s="559"/>
    </row>
    <row r="242" spans="2:14" x14ac:dyDescent="0.2">
      <c r="B242" s="563"/>
      <c r="C242" s="564" t="s">
        <v>40</v>
      </c>
      <c r="D242" s="565" t="s">
        <v>41</v>
      </c>
      <c r="E242" s="565" t="s">
        <v>42</v>
      </c>
      <c r="F242" s="565" t="s">
        <v>43</v>
      </c>
      <c r="G242" s="565" t="s">
        <v>44</v>
      </c>
      <c r="H242" s="565" t="s">
        <v>45</v>
      </c>
      <c r="I242" s="565" t="s">
        <v>46</v>
      </c>
      <c r="J242" s="566" t="s">
        <v>47</v>
      </c>
      <c r="K242" s="619" t="s">
        <v>48</v>
      </c>
      <c r="L242" s="620"/>
      <c r="M242" s="626" t="s">
        <v>49</v>
      </c>
      <c r="N242" s="241"/>
    </row>
    <row r="243" spans="2:14" x14ac:dyDescent="0.2">
      <c r="B243" s="567"/>
      <c r="C243" s="568"/>
      <c r="D243" s="562"/>
      <c r="E243" s="562"/>
      <c r="F243" s="562"/>
      <c r="G243" s="562"/>
      <c r="H243" s="562"/>
      <c r="I243" s="562"/>
      <c r="J243" s="562"/>
      <c r="K243" s="564" t="s">
        <v>50</v>
      </c>
      <c r="L243" s="565" t="s">
        <v>51</v>
      </c>
      <c r="M243" s="569"/>
    </row>
    <row r="244" spans="2:14" x14ac:dyDescent="0.2">
      <c r="B244" s="570">
        <v>1990</v>
      </c>
      <c r="C244" s="573">
        <v>0.42261881207708446</v>
      </c>
      <c r="D244" s="574">
        <v>47.369712318467812</v>
      </c>
      <c r="E244" s="574" t="s">
        <v>52</v>
      </c>
      <c r="F244" s="574">
        <v>13.553084563333465</v>
      </c>
      <c r="G244" s="574">
        <v>26.210280558743221</v>
      </c>
      <c r="H244" s="574" t="s">
        <v>52</v>
      </c>
      <c r="I244" s="574">
        <v>0.68457916188516488</v>
      </c>
      <c r="J244" s="574">
        <v>11.759724585493252</v>
      </c>
      <c r="K244" s="574">
        <v>46.181789402872859</v>
      </c>
      <c r="L244" s="574">
        <v>39.763365122076685</v>
      </c>
      <c r="M244" s="575">
        <v>100</v>
      </c>
    </row>
    <row r="245" spans="2:14" x14ac:dyDescent="0.2">
      <c r="B245" s="570">
        <v>1991</v>
      </c>
      <c r="C245" s="576">
        <v>0.42164956643425017</v>
      </c>
      <c r="D245" s="577">
        <v>56.722866239313632</v>
      </c>
      <c r="E245" s="577" t="s">
        <v>52</v>
      </c>
      <c r="F245" s="577">
        <v>9.1748501310780171</v>
      </c>
      <c r="G245" s="577">
        <v>23.882475877367195</v>
      </c>
      <c r="H245" s="577" t="s">
        <v>52</v>
      </c>
      <c r="I245" s="577">
        <v>0.45587040081152264</v>
      </c>
      <c r="J245" s="577">
        <v>9.3422877849953867</v>
      </c>
      <c r="K245" s="577">
        <v>54.636006428628171</v>
      </c>
      <c r="L245" s="577">
        <v>33.057326008445216</v>
      </c>
      <c r="M245" s="578">
        <v>100</v>
      </c>
    </row>
    <row r="246" spans="2:14" x14ac:dyDescent="0.2">
      <c r="B246" s="570">
        <v>1992</v>
      </c>
      <c r="C246" s="576">
        <v>0.54284606436603333</v>
      </c>
      <c r="D246" s="577">
        <v>60.512204579199725</v>
      </c>
      <c r="E246" s="577" t="s">
        <v>52</v>
      </c>
      <c r="F246" s="577">
        <v>7.4844664693254144</v>
      </c>
      <c r="G246" s="577">
        <v>23.297931699751274</v>
      </c>
      <c r="H246" s="577">
        <v>2.4588846121109523E-2</v>
      </c>
      <c r="I246" s="577">
        <v>0.56507059836011309</v>
      </c>
      <c r="J246" s="577">
        <v>7.5728917428763278</v>
      </c>
      <c r="K246" s="577">
        <v>59.004246304580143</v>
      </c>
      <c r="L246" s="577">
        <v>30.821172887959975</v>
      </c>
      <c r="M246" s="578">
        <v>100</v>
      </c>
    </row>
    <row r="247" spans="2:14" x14ac:dyDescent="0.2">
      <c r="B247" s="570">
        <v>1993</v>
      </c>
      <c r="C247" s="576">
        <v>0.57490885830556904</v>
      </c>
      <c r="D247" s="577">
        <v>59.659842321925417</v>
      </c>
      <c r="E247" s="577">
        <v>0.29039764856390515</v>
      </c>
      <c r="F247" s="577">
        <v>9.5415249015983647</v>
      </c>
      <c r="G247" s="577">
        <v>23.000278624770921</v>
      </c>
      <c r="H247" s="577" t="s">
        <v>52</v>
      </c>
      <c r="I247" s="577">
        <v>0.41558258085023719</v>
      </c>
      <c r="J247" s="577">
        <v>6.5174650639855907</v>
      </c>
      <c r="K247" s="577">
        <v>58.189017474874717</v>
      </c>
      <c r="L247" s="577">
        <v>32.575552442283467</v>
      </c>
      <c r="M247" s="578">
        <v>100</v>
      </c>
    </row>
    <row r="248" spans="2:14" x14ac:dyDescent="0.2">
      <c r="B248" s="570">
        <v>1994</v>
      </c>
      <c r="C248" s="576">
        <v>0.38910999815918595</v>
      </c>
      <c r="D248" s="577">
        <v>61.90181478871898</v>
      </c>
      <c r="E248" s="577">
        <v>0.11552694888249894</v>
      </c>
      <c r="F248" s="577">
        <v>8.8355899174172752</v>
      </c>
      <c r="G248" s="577">
        <v>21.521654955280916</v>
      </c>
      <c r="H248" s="577">
        <v>5.3637511981160221E-2</v>
      </c>
      <c r="I248" s="577">
        <v>0.50558909222478243</v>
      </c>
      <c r="J248" s="577">
        <v>6.6770767873351993</v>
      </c>
      <c r="K248" s="577">
        <v>59.886758199556937</v>
      </c>
      <c r="L248" s="577">
        <v>30.428020997975104</v>
      </c>
      <c r="M248" s="578">
        <v>100</v>
      </c>
    </row>
    <row r="249" spans="2:14" x14ac:dyDescent="0.2">
      <c r="B249" s="570">
        <v>1995</v>
      </c>
      <c r="C249" s="576">
        <v>0.21636072391701444</v>
      </c>
      <c r="D249" s="577">
        <v>62.089125762989227</v>
      </c>
      <c r="E249" s="577">
        <v>0.10593387632270566</v>
      </c>
      <c r="F249" s="577">
        <v>7.7173092212203711</v>
      </c>
      <c r="G249" s="577">
        <v>21.564178605546239</v>
      </c>
      <c r="H249" s="577">
        <v>7.6492564604704064E-2</v>
      </c>
      <c r="I249" s="577">
        <v>0.58602028456961897</v>
      </c>
      <c r="J249" s="577">
        <v>7.644578960830116</v>
      </c>
      <c r="K249" s="577">
        <v>59.250356118259973</v>
      </c>
      <c r="L249" s="577">
        <v>29.345199669002398</v>
      </c>
      <c r="M249" s="578">
        <v>100</v>
      </c>
    </row>
    <row r="250" spans="2:14" x14ac:dyDescent="0.2">
      <c r="B250" s="570">
        <v>1996</v>
      </c>
      <c r="C250" s="576">
        <v>0.1834413129675849</v>
      </c>
      <c r="D250" s="577">
        <v>60.441493817695061</v>
      </c>
      <c r="E250" s="577">
        <v>4.7898428996559633E-2</v>
      </c>
      <c r="F250" s="577">
        <v>7.1289773107858752</v>
      </c>
      <c r="G250" s="577">
        <v>23.006186509432823</v>
      </c>
      <c r="H250" s="577">
        <v>5.7123498209325024E-2</v>
      </c>
      <c r="I250" s="577">
        <v>0.42439976623507819</v>
      </c>
      <c r="J250" s="577">
        <v>8.7104793556777</v>
      </c>
      <c r="K250" s="577">
        <v>57.507941166873252</v>
      </c>
      <c r="L250" s="577">
        <v>30.176660939309091</v>
      </c>
      <c r="M250" s="578">
        <v>100</v>
      </c>
    </row>
    <row r="251" spans="2:14" x14ac:dyDescent="0.2">
      <c r="B251" s="570">
        <v>1997</v>
      </c>
      <c r="C251" s="576">
        <v>0.38117102764639704</v>
      </c>
      <c r="D251" s="577">
        <v>57.579967207111373</v>
      </c>
      <c r="E251" s="577">
        <v>0.11486554619801748</v>
      </c>
      <c r="F251" s="577">
        <v>6.8006975283104305</v>
      </c>
      <c r="G251" s="577">
        <v>25.957881939368267</v>
      </c>
      <c r="H251" s="577">
        <v>0.11311262613273858</v>
      </c>
      <c r="I251" s="577">
        <v>0.44439472290450655</v>
      </c>
      <c r="J251" s="577">
        <v>8.607909402328275</v>
      </c>
      <c r="K251" s="577">
        <v>54.50941041301445</v>
      </c>
      <c r="L251" s="577">
        <v>32.816316568623485</v>
      </c>
      <c r="M251" s="578">
        <v>100</v>
      </c>
    </row>
    <row r="252" spans="2:14" x14ac:dyDescent="0.2">
      <c r="B252" s="570">
        <v>1998</v>
      </c>
      <c r="C252" s="576">
        <v>0.38436815636922222</v>
      </c>
      <c r="D252" s="577">
        <v>58.588564624204373</v>
      </c>
      <c r="E252" s="577">
        <v>5.5358322869932856E-2</v>
      </c>
      <c r="F252" s="577">
        <v>5.5377324514771402</v>
      </c>
      <c r="G252" s="577">
        <v>27.619702306551101</v>
      </c>
      <c r="H252" s="577">
        <v>6.5008313387495686E-2</v>
      </c>
      <c r="I252" s="577">
        <v>0.35571989125390413</v>
      </c>
      <c r="J252" s="577">
        <v>7.3935459338868359</v>
      </c>
      <c r="K252" s="577">
        <v>56.161477663293113</v>
      </c>
      <c r="L252" s="577">
        <v>33.177148239252105</v>
      </c>
      <c r="M252" s="578">
        <v>100</v>
      </c>
    </row>
    <row r="253" spans="2:14" x14ac:dyDescent="0.2">
      <c r="B253" s="570">
        <v>1999</v>
      </c>
      <c r="C253" s="576">
        <v>0.53026153500044826</v>
      </c>
      <c r="D253" s="577">
        <v>60.289211799724399</v>
      </c>
      <c r="E253" s="577">
        <v>6.1680735810520873E-2</v>
      </c>
      <c r="F253" s="577">
        <v>5.4575129651825582</v>
      </c>
      <c r="G253" s="577">
        <v>26.910271839192092</v>
      </c>
      <c r="H253" s="577">
        <v>0.14230516885460689</v>
      </c>
      <c r="I253" s="577">
        <v>0.33526247663451997</v>
      </c>
      <c r="J253" s="577">
        <v>6.2734934796008668</v>
      </c>
      <c r="K253" s="577">
        <v>58.435440171835197</v>
      </c>
      <c r="L253" s="577">
        <v>32.401562314675814</v>
      </c>
      <c r="M253" s="578">
        <v>100</v>
      </c>
    </row>
    <row r="254" spans="2:14" x14ac:dyDescent="0.2">
      <c r="B254" s="570">
        <v>2000</v>
      </c>
      <c r="C254" s="576">
        <v>0.57206803876663093</v>
      </c>
      <c r="D254" s="577">
        <v>55.863398374616743</v>
      </c>
      <c r="E254" s="577">
        <v>7.1864025164235762E-2</v>
      </c>
      <c r="F254" s="577">
        <v>4.4506044710527704</v>
      </c>
      <c r="G254" s="577">
        <v>32.826437907990581</v>
      </c>
      <c r="H254" s="577">
        <v>0.16185862377818233</v>
      </c>
      <c r="I254" s="577">
        <v>0.32614894569716324</v>
      </c>
      <c r="J254" s="577">
        <v>5.7276196129336894</v>
      </c>
      <c r="K254" s="577">
        <v>54.16562365915928</v>
      </c>
      <c r="L254" s="577">
        <v>37.286097730901574</v>
      </c>
      <c r="M254" s="578">
        <v>100</v>
      </c>
    </row>
    <row r="255" spans="2:14" x14ac:dyDescent="0.2">
      <c r="B255" s="570">
        <v>2001</v>
      </c>
      <c r="C255" s="576">
        <v>0.97885726720372179</v>
      </c>
      <c r="D255" s="577">
        <v>54.45831555321049</v>
      </c>
      <c r="E255" s="577">
        <v>0.10031960966733137</v>
      </c>
      <c r="F255" s="577">
        <v>4.2954789935345792</v>
      </c>
      <c r="G255" s="577">
        <v>34.239548467529488</v>
      </c>
      <c r="H255" s="577">
        <v>0.14814826070601378</v>
      </c>
      <c r="I255" s="577">
        <v>0.39667944487875706</v>
      </c>
      <c r="J255" s="577">
        <v>5.3826524032696206</v>
      </c>
      <c r="K255" s="577">
        <v>53.530425995020373</v>
      </c>
      <c r="L255" s="577">
        <v>38.558370052925035</v>
      </c>
      <c r="M255" s="578">
        <v>100</v>
      </c>
    </row>
    <row r="256" spans="2:14" x14ac:dyDescent="0.2">
      <c r="B256" s="570">
        <v>2002</v>
      </c>
      <c r="C256" s="576">
        <v>0.64867362471244405</v>
      </c>
      <c r="D256" s="577">
        <v>50.720598349544609</v>
      </c>
      <c r="E256" s="577">
        <v>0.1146611460679353</v>
      </c>
      <c r="F256" s="577">
        <v>4.0363183626556696</v>
      </c>
      <c r="G256" s="577">
        <v>39.081336916112086</v>
      </c>
      <c r="H256" s="577">
        <v>0.12209537032922742</v>
      </c>
      <c r="I256" s="577">
        <v>0.29055873090640705</v>
      </c>
      <c r="J256" s="577">
        <v>4.9857574996716334</v>
      </c>
      <c r="K256" s="577">
        <v>49.643093451927605</v>
      </c>
      <c r="L256" s="577">
        <v>43.123637394821216</v>
      </c>
      <c r="M256" s="578">
        <v>100</v>
      </c>
    </row>
    <row r="257" spans="2:13" x14ac:dyDescent="0.2">
      <c r="B257" s="570">
        <v>2003</v>
      </c>
      <c r="C257" s="576">
        <v>0.6694894499387255</v>
      </c>
      <c r="D257" s="577">
        <v>45.558117934183429</v>
      </c>
      <c r="E257" s="577">
        <v>0.16628054335417591</v>
      </c>
      <c r="F257" s="577">
        <v>4.3178893634014912</v>
      </c>
      <c r="G257" s="577">
        <v>43.446194058789558</v>
      </c>
      <c r="H257" s="577">
        <v>0.21976452519517597</v>
      </c>
      <c r="I257" s="577">
        <v>0.2695044008110366</v>
      </c>
      <c r="J257" s="577">
        <v>5.3527597243264076</v>
      </c>
      <c r="K257" s="577">
        <v>44.816991212692592</v>
      </c>
      <c r="L257" s="577">
        <v>47.767707978800665</v>
      </c>
      <c r="M257" s="578">
        <v>100</v>
      </c>
    </row>
    <row r="258" spans="2:13" x14ac:dyDescent="0.2">
      <c r="B258" s="570">
        <v>2004</v>
      </c>
      <c r="C258" s="576">
        <v>0.67376094874603532</v>
      </c>
      <c r="D258" s="577">
        <v>47.521924784275114</v>
      </c>
      <c r="E258" s="577">
        <v>0.23623207577356248</v>
      </c>
      <c r="F258" s="577">
        <v>3.5532571741730559</v>
      </c>
      <c r="G258" s="577">
        <v>41.403381913395734</v>
      </c>
      <c r="H258" s="577">
        <v>0.13829146095014488</v>
      </c>
      <c r="I258" s="577">
        <v>0.37101580988312932</v>
      </c>
      <c r="J258" s="577">
        <v>6.1021358328032331</v>
      </c>
      <c r="K258" s="577">
        <v>47.148277513291546</v>
      </c>
      <c r="L258" s="577">
        <v>44.967721230537236</v>
      </c>
      <c r="M258" s="578">
        <v>100</v>
      </c>
    </row>
    <row r="259" spans="2:13" x14ac:dyDescent="0.2">
      <c r="B259" s="570">
        <v>2005</v>
      </c>
      <c r="C259" s="576">
        <v>0.62564123972425689</v>
      </c>
      <c r="D259" s="577">
        <v>46.231020707659646</v>
      </c>
      <c r="E259" s="577">
        <v>0.32334948237342931</v>
      </c>
      <c r="F259" s="577">
        <v>3.6119744268632701</v>
      </c>
      <c r="G259" s="577">
        <v>42.202915095154921</v>
      </c>
      <c r="H259" s="577">
        <v>0.19193678302123857</v>
      </c>
      <c r="I259" s="577">
        <v>0.41970123237014334</v>
      </c>
      <c r="J259" s="577">
        <v>6.3934610328330841</v>
      </c>
      <c r="K259" s="577">
        <v>45.912954365083401</v>
      </c>
      <c r="L259" s="577">
        <v>45.83187730617793</v>
      </c>
      <c r="M259" s="578">
        <v>100</v>
      </c>
    </row>
    <row r="260" spans="2:13" x14ac:dyDescent="0.2">
      <c r="B260" s="570">
        <v>2006</v>
      </c>
      <c r="C260" s="576">
        <v>0.63554758348726526</v>
      </c>
      <c r="D260" s="577">
        <v>47.039009446766933</v>
      </c>
      <c r="E260" s="577">
        <v>0.3653096845425215</v>
      </c>
      <c r="F260" s="577">
        <v>3.6753135333981812</v>
      </c>
      <c r="G260" s="577">
        <v>39.694427838704044</v>
      </c>
      <c r="H260" s="577">
        <v>0.33173879803917905</v>
      </c>
      <c r="I260" s="577">
        <v>0.55257091469781716</v>
      </c>
      <c r="J260" s="577">
        <v>7.7060822003640599</v>
      </c>
      <c r="K260" s="577">
        <v>46.764224047254061</v>
      </c>
      <c r="L260" s="577">
        <v>43.390063481356769</v>
      </c>
      <c r="M260" s="578">
        <v>100</v>
      </c>
    </row>
    <row r="261" spans="2:13" x14ac:dyDescent="0.2">
      <c r="B261" s="571">
        <v>2007</v>
      </c>
      <c r="C261" s="576">
        <v>0.52247854786506498</v>
      </c>
      <c r="D261" s="577">
        <v>47.110202141523274</v>
      </c>
      <c r="E261" s="577">
        <v>0.46249965637250789</v>
      </c>
      <c r="F261" s="577">
        <v>3.5215323091026103</v>
      </c>
      <c r="G261" s="577">
        <v>38.706280781120121</v>
      </c>
      <c r="H261" s="577">
        <v>0.26091414364844839</v>
      </c>
      <c r="I261" s="577">
        <v>0.6056784586185272</v>
      </c>
      <c r="J261" s="577">
        <v>8.8104139617494361</v>
      </c>
      <c r="K261" s="577">
        <v>46.956955059884123</v>
      </c>
      <c r="L261" s="577">
        <v>42.249231999598827</v>
      </c>
      <c r="M261" s="578">
        <v>100</v>
      </c>
    </row>
    <row r="262" spans="2:13" x14ac:dyDescent="0.2">
      <c r="B262" s="571">
        <v>2008</v>
      </c>
      <c r="C262" s="576">
        <v>0.39614298556704702</v>
      </c>
      <c r="D262" s="577">
        <v>45.963637332355582</v>
      </c>
      <c r="E262" s="577">
        <v>0.51798903058544399</v>
      </c>
      <c r="F262" s="577">
        <v>3.6401375403906036</v>
      </c>
      <c r="G262" s="577">
        <v>36.404293175180364</v>
      </c>
      <c r="H262" s="577">
        <v>0.26654884953673191</v>
      </c>
      <c r="I262" s="577">
        <v>0.88242418782537524</v>
      </c>
      <c r="J262" s="577">
        <v>11.928826898558848</v>
      </c>
      <c r="K262" s="577">
        <v>45.645396034628192</v>
      </c>
      <c r="L262" s="577">
        <v>40.103549037600203</v>
      </c>
      <c r="M262" s="578">
        <v>100</v>
      </c>
    </row>
    <row r="263" spans="2:13" x14ac:dyDescent="0.2">
      <c r="B263" s="572">
        <v>2009</v>
      </c>
      <c r="C263" s="579">
        <v>0.4141802976272288</v>
      </c>
      <c r="D263" s="580">
        <v>40.714366270011233</v>
      </c>
      <c r="E263" s="580">
        <v>0.42976006355258817</v>
      </c>
      <c r="F263" s="580">
        <v>3.320677220172815</v>
      </c>
      <c r="G263" s="580">
        <v>38.87473934723522</v>
      </c>
      <c r="H263" s="580">
        <v>0.26087569857399923</v>
      </c>
      <c r="I263" s="580">
        <v>0.69705200190496142</v>
      </c>
      <c r="J263" s="580">
        <v>15.288349100921932</v>
      </c>
      <c r="K263" s="580">
        <v>40.220223068391206</v>
      </c>
      <c r="L263" s="580">
        <v>42.224452827624212</v>
      </c>
      <c r="M263" s="581">
        <v>100</v>
      </c>
    </row>
    <row r="266" spans="2:13" x14ac:dyDescent="0.2">
      <c r="B266" s="394" t="s">
        <v>1047</v>
      </c>
    </row>
    <row r="267" spans="2:13" ht="15.75" x14ac:dyDescent="0.25">
      <c r="D267" s="735" t="s">
        <v>1035</v>
      </c>
      <c r="E267" s="735"/>
      <c r="F267" s="735"/>
      <c r="G267" s="735" t="s">
        <v>1036</v>
      </c>
      <c r="H267" s="735"/>
      <c r="I267" s="735"/>
      <c r="J267" s="735" t="s">
        <v>1037</v>
      </c>
      <c r="K267" s="735"/>
      <c r="L267" s="735"/>
    </row>
    <row r="268" spans="2:13" x14ac:dyDescent="0.2">
      <c r="D268" s="627" t="s">
        <v>1048</v>
      </c>
      <c r="E268" s="627" t="s">
        <v>1049</v>
      </c>
      <c r="F268" s="627" t="s">
        <v>1050</v>
      </c>
      <c r="G268" s="627" t="s">
        <v>1048</v>
      </c>
      <c r="H268" s="627" t="s">
        <v>1049</v>
      </c>
      <c r="I268" s="627" t="s">
        <v>1050</v>
      </c>
      <c r="J268" s="627" t="s">
        <v>1048</v>
      </c>
      <c r="K268" s="627" t="s">
        <v>1049</v>
      </c>
      <c r="L268" s="627" t="s">
        <v>1050</v>
      </c>
    </row>
    <row r="269" spans="2:13" x14ac:dyDescent="0.2">
      <c r="E269" s="627"/>
      <c r="F269" s="627"/>
      <c r="H269" s="627"/>
      <c r="I269" s="627"/>
      <c r="K269" s="627"/>
      <c r="L269" s="627"/>
    </row>
    <row r="270" spans="2:13" ht="14.45" customHeight="1" x14ac:dyDescent="0.25">
      <c r="B270" s="734" t="s">
        <v>1038</v>
      </c>
      <c r="C270" s="734"/>
      <c r="D270" s="630">
        <v>41.4</v>
      </c>
      <c r="E270" s="630">
        <v>214.9</v>
      </c>
      <c r="F270" s="629">
        <f>(E270/D270)</f>
        <v>5.1908212560386477</v>
      </c>
      <c r="G270" s="630">
        <v>40.700000000000003</v>
      </c>
      <c r="H270" s="630">
        <v>248.4</v>
      </c>
      <c r="I270" s="629">
        <f>(H270/G270)</f>
        <v>6.1031941031941033</v>
      </c>
      <c r="J270" s="630">
        <v>36.700000000000003</v>
      </c>
      <c r="K270" s="630">
        <v>210.2</v>
      </c>
      <c r="L270" s="629">
        <f>(K270/J270)</f>
        <v>5.7275204359673015</v>
      </c>
    </row>
    <row r="271" spans="2:13" ht="14.45" customHeight="1" x14ac:dyDescent="0.25">
      <c r="B271" s="734" t="s">
        <v>1039</v>
      </c>
      <c r="C271" s="734"/>
      <c r="D271" s="630">
        <v>7</v>
      </c>
      <c r="E271" s="630">
        <v>61.7</v>
      </c>
      <c r="F271" s="629">
        <f t="shared" ref="F271:F282" si="0">(E271/D271)</f>
        <v>8.8142857142857149</v>
      </c>
      <c r="G271" s="630">
        <v>6.7</v>
      </c>
      <c r="H271" s="630">
        <v>71.8</v>
      </c>
      <c r="I271" s="629">
        <f t="shared" ref="I271:I282" si="1">(H271/G271)</f>
        <v>10.71641791044776</v>
      </c>
      <c r="J271" s="630">
        <v>7.5</v>
      </c>
      <c r="K271" s="630">
        <v>86</v>
      </c>
      <c r="L271" s="629">
        <f t="shared" ref="L271:L282" si="2">(K271/J271)</f>
        <v>11.466666666666667</v>
      </c>
    </row>
    <row r="272" spans="2:13" ht="15.75" x14ac:dyDescent="0.25">
      <c r="B272" s="734" t="s">
        <v>1040</v>
      </c>
      <c r="C272" s="734"/>
      <c r="D272" s="630">
        <v>5.2</v>
      </c>
      <c r="E272" s="630">
        <v>46</v>
      </c>
      <c r="F272" s="629">
        <f t="shared" si="0"/>
        <v>8.8461538461538467</v>
      </c>
      <c r="G272" s="630">
        <v>4.8</v>
      </c>
      <c r="H272" s="630">
        <v>41.6</v>
      </c>
      <c r="I272" s="629">
        <f t="shared" si="1"/>
        <v>8.6666666666666679</v>
      </c>
      <c r="J272" s="630">
        <v>5.5</v>
      </c>
      <c r="K272" s="630">
        <v>53.6</v>
      </c>
      <c r="L272" s="629">
        <f t="shared" si="2"/>
        <v>9.745454545454546</v>
      </c>
    </row>
    <row r="273" spans="2:13" ht="15.75" x14ac:dyDescent="0.25">
      <c r="B273" s="734" t="s">
        <v>921</v>
      </c>
      <c r="C273" s="734"/>
      <c r="D273" s="630">
        <v>9.9</v>
      </c>
      <c r="E273" s="630">
        <v>44.9</v>
      </c>
      <c r="F273" s="629">
        <f t="shared" si="0"/>
        <v>4.5353535353535355</v>
      </c>
      <c r="G273" s="630">
        <v>9</v>
      </c>
      <c r="H273" s="630">
        <v>41.4</v>
      </c>
      <c r="I273" s="629">
        <f t="shared" si="1"/>
        <v>4.5999999999999996</v>
      </c>
      <c r="J273" s="630">
        <v>9.1999999999999993</v>
      </c>
      <c r="K273" s="630">
        <v>39.6</v>
      </c>
      <c r="L273" s="629">
        <f t="shared" si="2"/>
        <v>4.304347826086957</v>
      </c>
    </row>
    <row r="274" spans="2:13" ht="15.75" x14ac:dyDescent="0.25">
      <c r="B274" s="734" t="s">
        <v>1041</v>
      </c>
      <c r="C274" s="734"/>
      <c r="D274" s="630">
        <v>2.9</v>
      </c>
      <c r="E274" s="630">
        <v>28.1</v>
      </c>
      <c r="F274" s="629">
        <f t="shared" si="0"/>
        <v>9.6896551724137936</v>
      </c>
      <c r="G274" s="630">
        <v>3</v>
      </c>
      <c r="H274" s="630">
        <v>30.2</v>
      </c>
      <c r="I274" s="629">
        <f t="shared" si="1"/>
        <v>10.066666666666666</v>
      </c>
      <c r="J274" s="630">
        <v>2.9</v>
      </c>
      <c r="K274" s="630">
        <v>33.1</v>
      </c>
      <c r="L274" s="629">
        <f t="shared" si="2"/>
        <v>11.413793103448278</v>
      </c>
    </row>
    <row r="275" spans="2:13" ht="15.75" x14ac:dyDescent="0.25">
      <c r="B275" s="734" t="s">
        <v>1042</v>
      </c>
      <c r="C275" s="734"/>
      <c r="D275" s="630">
        <v>2.9</v>
      </c>
      <c r="E275" s="630">
        <v>16.2</v>
      </c>
      <c r="F275" s="629">
        <f t="shared" si="0"/>
        <v>5.5862068965517242</v>
      </c>
      <c r="G275" s="630">
        <v>2.7</v>
      </c>
      <c r="H275" s="630">
        <v>14</v>
      </c>
      <c r="I275" s="629">
        <f t="shared" si="1"/>
        <v>5.1851851851851851</v>
      </c>
      <c r="J275" s="630">
        <v>3</v>
      </c>
      <c r="K275" s="630">
        <v>14.1</v>
      </c>
      <c r="L275" s="629">
        <f t="shared" si="2"/>
        <v>4.7</v>
      </c>
    </row>
    <row r="276" spans="2:13" ht="15.75" x14ac:dyDescent="0.25">
      <c r="B276" s="734" t="s">
        <v>1043</v>
      </c>
      <c r="C276" s="734"/>
      <c r="D276" s="630">
        <v>1.6</v>
      </c>
      <c r="E276" s="630">
        <v>9.6999999999999993</v>
      </c>
      <c r="F276" s="629">
        <f t="shared" si="0"/>
        <v>6.0624999999999991</v>
      </c>
      <c r="G276" s="630">
        <v>1.3</v>
      </c>
      <c r="H276" s="630">
        <v>8.6999999999999993</v>
      </c>
      <c r="I276" s="629">
        <f t="shared" si="1"/>
        <v>6.6923076923076916</v>
      </c>
      <c r="J276" s="630">
        <v>1.4</v>
      </c>
      <c r="K276" s="630">
        <v>9.9</v>
      </c>
      <c r="L276" s="629">
        <f t="shared" si="2"/>
        <v>7.0714285714285721</v>
      </c>
    </row>
    <row r="277" spans="2:13" ht="15.75" x14ac:dyDescent="0.25">
      <c r="B277" s="734" t="s">
        <v>922</v>
      </c>
      <c r="C277" s="734"/>
      <c r="D277" s="630">
        <v>1.1299999999999999</v>
      </c>
      <c r="E277" s="630">
        <v>8.2799999999999994</v>
      </c>
      <c r="F277" s="629">
        <f t="shared" si="0"/>
        <v>7.3274336283185839</v>
      </c>
      <c r="G277" s="630">
        <v>1.18</v>
      </c>
      <c r="H277" s="630">
        <v>8.83</v>
      </c>
      <c r="I277" s="629">
        <f t="shared" si="1"/>
        <v>7.4830508474576272</v>
      </c>
      <c r="J277" s="630">
        <v>0.94</v>
      </c>
      <c r="K277" s="630">
        <v>7.26</v>
      </c>
      <c r="L277" s="629">
        <f t="shared" si="2"/>
        <v>7.7234042553191493</v>
      </c>
    </row>
    <row r="278" spans="2:13" ht="15.75" x14ac:dyDescent="0.25">
      <c r="B278" s="734" t="s">
        <v>1044</v>
      </c>
      <c r="C278" s="734"/>
      <c r="D278" s="630">
        <v>1.04</v>
      </c>
      <c r="E278" s="630">
        <v>4.46</v>
      </c>
      <c r="F278" s="629">
        <f t="shared" si="0"/>
        <v>4.2884615384615383</v>
      </c>
      <c r="G278" s="630">
        <v>1.06</v>
      </c>
      <c r="H278" s="630">
        <v>4.9400000000000004</v>
      </c>
      <c r="I278" s="629">
        <f t="shared" si="1"/>
        <v>4.6603773584905666</v>
      </c>
      <c r="J278" s="630">
        <v>1.01</v>
      </c>
      <c r="K278" s="630">
        <v>4.8600000000000003</v>
      </c>
      <c r="L278" s="629">
        <f t="shared" si="2"/>
        <v>4.8118811881188117</v>
      </c>
    </row>
    <row r="279" spans="2:13" ht="15.75" x14ac:dyDescent="0.25">
      <c r="B279" s="734" t="s">
        <v>1045</v>
      </c>
      <c r="C279" s="734"/>
      <c r="D279" s="630">
        <v>1.38</v>
      </c>
      <c r="E279" s="630">
        <v>4.17</v>
      </c>
      <c r="F279" s="629">
        <f t="shared" si="0"/>
        <v>3.0217391304347827</v>
      </c>
      <c r="G279" s="630">
        <v>0.61</v>
      </c>
      <c r="H279" s="630">
        <v>2.48</v>
      </c>
      <c r="I279" s="629">
        <f t="shared" si="1"/>
        <v>4.0655737704918034</v>
      </c>
      <c r="J279" s="630">
        <v>0.7</v>
      </c>
      <c r="K279" s="630">
        <v>2.59</v>
      </c>
      <c r="L279" s="629">
        <f t="shared" si="2"/>
        <v>3.7</v>
      </c>
    </row>
    <row r="280" spans="2:13" ht="15.75" x14ac:dyDescent="0.25">
      <c r="B280" s="734" t="s">
        <v>1046</v>
      </c>
      <c r="C280" s="734"/>
      <c r="D280" s="630">
        <v>0.32800000000000001</v>
      </c>
      <c r="E280" s="630">
        <v>3.81</v>
      </c>
      <c r="F280" s="629">
        <f t="shared" si="0"/>
        <v>11.615853658536585</v>
      </c>
      <c r="G280" s="630">
        <v>0.33600000000000002</v>
      </c>
      <c r="H280" s="630">
        <v>3.46</v>
      </c>
      <c r="I280" s="629">
        <f t="shared" si="1"/>
        <v>10.297619047619047</v>
      </c>
      <c r="J280" s="630">
        <v>0.29399999999999998</v>
      </c>
      <c r="K280" s="630">
        <v>2.4300000000000002</v>
      </c>
      <c r="L280" s="629">
        <f t="shared" si="2"/>
        <v>8.2653061224489814</v>
      </c>
    </row>
    <row r="281" spans="2:13" ht="15.75" x14ac:dyDescent="0.25">
      <c r="B281" s="628"/>
      <c r="C281" s="628"/>
      <c r="D281" s="630"/>
      <c r="E281" s="630"/>
      <c r="F281" s="629"/>
      <c r="G281" s="630"/>
      <c r="H281" s="630"/>
      <c r="I281" s="629"/>
      <c r="J281" s="630"/>
      <c r="K281" s="630"/>
      <c r="L281" s="629"/>
    </row>
    <row r="282" spans="2:13" x14ac:dyDescent="0.2">
      <c r="B282" s="631" t="s">
        <v>1051</v>
      </c>
      <c r="C282" s="649"/>
      <c r="D282" s="650">
        <f>SUM(D270:D280)</f>
        <v>74.778000000000006</v>
      </c>
      <c r="E282" s="650">
        <f>SUM(E270:E280)</f>
        <v>442.21999999999997</v>
      </c>
      <c r="F282" s="651">
        <f t="shared" si="0"/>
        <v>5.9137714300997608</v>
      </c>
      <c r="G282" s="650">
        <f>SUM(G270:G280)</f>
        <v>71.38600000000001</v>
      </c>
      <c r="H282" s="650">
        <f>SUM(H270:H280)</f>
        <v>475.80999999999995</v>
      </c>
      <c r="I282" s="651">
        <f t="shared" si="1"/>
        <v>6.6653125262656525</v>
      </c>
      <c r="J282" s="650">
        <f>SUM(J270:J280)</f>
        <v>69.14400000000002</v>
      </c>
      <c r="K282" s="650">
        <f>SUM(K270:K280)</f>
        <v>463.64000000000004</v>
      </c>
      <c r="L282" s="651">
        <f t="shared" si="2"/>
        <v>6.7054263565891459</v>
      </c>
      <c r="M282" s="233"/>
    </row>
  </sheetData>
  <mergeCells count="36">
    <mergeCell ref="B278:C278"/>
    <mergeCell ref="B279:C279"/>
    <mergeCell ref="B280:C280"/>
    <mergeCell ref="D267:F267"/>
    <mergeCell ref="G267:I267"/>
    <mergeCell ref="J267:L267"/>
    <mergeCell ref="B272:C272"/>
    <mergeCell ref="B273:C273"/>
    <mergeCell ref="B274:C274"/>
    <mergeCell ref="B275:C275"/>
    <mergeCell ref="B276:C276"/>
    <mergeCell ref="B277:C277"/>
    <mergeCell ref="B238:M238"/>
    <mergeCell ref="B270:C270"/>
    <mergeCell ref="B271:C271"/>
    <mergeCell ref="B1:M1"/>
    <mergeCell ref="B3:B4"/>
    <mergeCell ref="K3:L3"/>
    <mergeCell ref="B35:B36"/>
    <mergeCell ref="K35:L35"/>
    <mergeCell ref="B150:B151"/>
    <mergeCell ref="B95:B96"/>
    <mergeCell ref="K95:L95"/>
    <mergeCell ref="K150:L150"/>
    <mergeCell ref="B120:M120"/>
    <mergeCell ref="B148:M148"/>
    <mergeCell ref="B179:M179"/>
    <mergeCell ref="B122:B123"/>
    <mergeCell ref="B181:B182"/>
    <mergeCell ref="K181:L181"/>
    <mergeCell ref="B33:M33"/>
    <mergeCell ref="B61:M61"/>
    <mergeCell ref="B63:B64"/>
    <mergeCell ref="K122:L122"/>
    <mergeCell ref="K63:L63"/>
    <mergeCell ref="B93:M93"/>
  </mergeCells>
  <pageMargins left="0.7" right="0.7" top="0.75" bottom="0.75" header="0.3" footer="0.3"/>
  <pageSetup paperSize="9" scale="93" orientation="portrait" r:id="rId1"/>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9"/>
  <sheetViews>
    <sheetView tabSelected="1" view="pageBreakPreview" zoomScale="60" zoomScaleNormal="100" workbookViewId="0">
      <selection activeCell="N122" sqref="N122"/>
    </sheetView>
  </sheetViews>
  <sheetFormatPr defaultRowHeight="12.75" x14ac:dyDescent="0.2"/>
  <cols>
    <col min="1" max="1" width="0.85546875" style="60" customWidth="1"/>
    <col min="2" max="2" width="6.7109375" style="60" customWidth="1"/>
    <col min="3" max="3" width="14.28515625" style="60" customWidth="1"/>
    <col min="4" max="4" width="15.42578125" style="60" customWidth="1"/>
    <col min="5" max="5" width="8.42578125" style="60" customWidth="1"/>
    <col min="6" max="6" width="7.7109375" style="60" customWidth="1"/>
    <col min="7" max="7" width="16" style="60" customWidth="1"/>
    <col min="8" max="8" width="16.85546875" style="60" customWidth="1"/>
    <col min="9" max="16384" width="9.140625" style="60"/>
  </cols>
  <sheetData>
    <row r="1" spans="2:8" ht="14.25" customHeight="1" x14ac:dyDescent="0.2">
      <c r="B1" s="736" t="s">
        <v>590</v>
      </c>
      <c r="C1" s="736"/>
      <c r="D1" s="736"/>
      <c r="E1" s="736"/>
      <c r="F1" s="736"/>
      <c r="G1" s="736"/>
      <c r="H1" s="736"/>
    </row>
    <row r="2" spans="2:8" ht="25.15" customHeight="1" x14ac:dyDescent="0.2">
      <c r="B2" s="344" t="s">
        <v>6</v>
      </c>
      <c r="C2" s="352" t="s">
        <v>559</v>
      </c>
      <c r="D2" s="352" t="s">
        <v>560</v>
      </c>
      <c r="E2" s="419"/>
      <c r="F2" s="220"/>
      <c r="G2" s="419"/>
      <c r="H2" s="419"/>
    </row>
    <row r="3" spans="2:8" x14ac:dyDescent="0.2">
      <c r="B3" s="60">
        <v>1901</v>
      </c>
      <c r="C3" s="288">
        <v>0.48091603053435117</v>
      </c>
      <c r="D3" s="288">
        <v>0.26415094339622641</v>
      </c>
      <c r="E3" s="288"/>
    </row>
    <row r="4" spans="2:8" x14ac:dyDescent="0.2">
      <c r="B4" s="60">
        <v>1902</v>
      </c>
      <c r="C4" s="288">
        <v>0.61904761904761907</v>
      </c>
      <c r="D4" s="288">
        <v>0.31476997578692495</v>
      </c>
      <c r="E4" s="288"/>
    </row>
    <row r="5" spans="2:8" x14ac:dyDescent="0.2">
      <c r="B5" s="60">
        <v>1903</v>
      </c>
      <c r="C5" s="288">
        <v>0.73399014778325122</v>
      </c>
      <c r="D5" s="288">
        <v>0.32603938730853393</v>
      </c>
      <c r="E5" s="288"/>
    </row>
    <row r="6" spans="2:8" x14ac:dyDescent="0.2">
      <c r="B6" s="60">
        <v>1904</v>
      </c>
      <c r="C6" s="288">
        <v>0.34883720930232565</v>
      </c>
      <c r="D6" s="288">
        <v>0.19056261343012706</v>
      </c>
      <c r="E6" s="288"/>
    </row>
    <row r="7" spans="2:8" x14ac:dyDescent="0.2">
      <c r="B7" s="60">
        <v>1905</v>
      </c>
      <c r="C7" s="288">
        <v>0.31858407079646017</v>
      </c>
      <c r="D7" s="288">
        <v>0.19963031423290201</v>
      </c>
      <c r="E7" s="288"/>
    </row>
    <row r="8" spans="2:8" x14ac:dyDescent="0.2">
      <c r="B8" s="60">
        <v>1906</v>
      </c>
      <c r="C8" s="288">
        <v>0.29048843187660667</v>
      </c>
      <c r="D8" s="288">
        <v>0.17043740573152338</v>
      </c>
      <c r="E8" s="288"/>
    </row>
    <row r="9" spans="2:8" x14ac:dyDescent="0.2">
      <c r="B9" s="60">
        <v>1907</v>
      </c>
      <c r="C9" s="288">
        <v>0.21350762527233116</v>
      </c>
      <c r="D9" s="288">
        <v>0.14040114613180515</v>
      </c>
      <c r="E9" s="288"/>
    </row>
    <row r="10" spans="2:8" x14ac:dyDescent="0.2">
      <c r="B10" s="60">
        <v>1908</v>
      </c>
      <c r="C10" s="288">
        <v>0.35474860335195524</v>
      </c>
      <c r="D10" s="288">
        <v>0.20450885668276972</v>
      </c>
      <c r="E10" s="288"/>
    </row>
    <row r="11" spans="2:8" x14ac:dyDescent="0.2">
      <c r="B11" s="60">
        <v>1909</v>
      </c>
      <c r="C11" s="288">
        <v>0.2340909090909091</v>
      </c>
      <c r="D11" s="288">
        <v>0.16401273885350318</v>
      </c>
      <c r="E11" s="288"/>
    </row>
    <row r="12" spans="2:8" x14ac:dyDescent="0.2">
      <c r="B12" s="60">
        <v>1910</v>
      </c>
      <c r="C12" s="288">
        <v>0.22621184919210058</v>
      </c>
      <c r="D12" s="288">
        <v>0.17548746518105848</v>
      </c>
      <c r="E12" s="288"/>
    </row>
    <row r="13" spans="2:8" x14ac:dyDescent="0.2">
      <c r="B13" s="60">
        <v>1911</v>
      </c>
      <c r="C13" s="288">
        <v>0.24478178368121439</v>
      </c>
      <c r="D13" s="288">
        <v>0.16929133858267717</v>
      </c>
      <c r="E13" s="288"/>
    </row>
    <row r="14" spans="2:8" x14ac:dyDescent="0.2">
      <c r="B14" s="60">
        <v>1912</v>
      </c>
      <c r="C14" s="288">
        <v>0.30831643002028392</v>
      </c>
      <c r="D14" s="288">
        <v>0.2</v>
      </c>
      <c r="E14" s="288"/>
    </row>
    <row r="15" spans="2:8" x14ac:dyDescent="0.2">
      <c r="B15" s="60">
        <v>1913</v>
      </c>
      <c r="C15" s="288">
        <v>0.21340388007054673</v>
      </c>
      <c r="D15" s="288">
        <v>0.1611185086551265</v>
      </c>
      <c r="E15" s="288"/>
    </row>
    <row r="16" spans="2:8" x14ac:dyDescent="0.2">
      <c r="B16" s="60">
        <v>1914</v>
      </c>
      <c r="C16" s="452" t="s">
        <v>36</v>
      </c>
      <c r="D16" s="288">
        <v>0.14600550964187328</v>
      </c>
      <c r="E16" s="288"/>
    </row>
    <row r="17" spans="2:5" x14ac:dyDescent="0.2">
      <c r="B17" s="60">
        <v>1915</v>
      </c>
      <c r="C17" s="288">
        <v>0.22799097065462756</v>
      </c>
      <c r="D17" s="288">
        <v>0.17383820998278832</v>
      </c>
      <c r="E17" s="288"/>
    </row>
    <row r="18" spans="2:5" x14ac:dyDescent="0.2">
      <c r="B18" s="60">
        <v>1916</v>
      </c>
      <c r="C18" s="288">
        <v>0.26133909287257018</v>
      </c>
      <c r="D18" s="288">
        <v>0.16852367688022285</v>
      </c>
      <c r="E18" s="288"/>
    </row>
    <row r="19" spans="2:5" x14ac:dyDescent="0.2">
      <c r="B19" s="60">
        <v>1917</v>
      </c>
      <c r="C19" s="288">
        <v>0.17073170731707313</v>
      </c>
      <c r="D19" s="288">
        <v>0.11789473684210526</v>
      </c>
      <c r="E19" s="288"/>
    </row>
    <row r="20" spans="2:5" x14ac:dyDescent="0.2">
      <c r="B20" s="60">
        <v>1918</v>
      </c>
      <c r="C20" s="288">
        <v>0.18444846292947559</v>
      </c>
      <c r="D20" s="288">
        <v>0.13010204081632654</v>
      </c>
      <c r="E20" s="288"/>
    </row>
    <row r="21" spans="2:5" x14ac:dyDescent="0.2">
      <c r="B21" s="60">
        <v>1919</v>
      </c>
      <c r="C21" s="288">
        <v>0.24275362318840576</v>
      </c>
      <c r="D21" s="288">
        <v>0.18962264150943395</v>
      </c>
      <c r="E21" s="288"/>
    </row>
    <row r="22" spans="2:5" x14ac:dyDescent="0.2">
      <c r="B22" s="60">
        <v>1920</v>
      </c>
      <c r="C22" s="288">
        <v>0.20017108639863129</v>
      </c>
      <c r="D22" s="288">
        <v>0.16182572614107882</v>
      </c>
      <c r="E22" s="288"/>
    </row>
    <row r="23" spans="2:5" x14ac:dyDescent="0.2">
      <c r="B23" s="60">
        <v>1921</v>
      </c>
      <c r="C23" s="288">
        <v>0.33512931034482762</v>
      </c>
      <c r="D23" s="288">
        <v>0.24604430379746833</v>
      </c>
      <c r="E23" s="288"/>
    </row>
    <row r="24" spans="2:5" x14ac:dyDescent="0.2">
      <c r="B24" s="60">
        <v>1922</v>
      </c>
      <c r="C24" s="288">
        <v>0.1658084449021627</v>
      </c>
      <c r="D24" s="288">
        <v>0.13004846526655897</v>
      </c>
      <c r="E24" s="288"/>
    </row>
    <row r="25" spans="2:5" x14ac:dyDescent="0.2">
      <c r="B25" s="60">
        <v>1923</v>
      </c>
      <c r="C25" s="288">
        <v>0.16871165644171776</v>
      </c>
      <c r="D25" s="288">
        <v>0.14372822299651566</v>
      </c>
      <c r="E25" s="288"/>
    </row>
    <row r="26" spans="2:5" x14ac:dyDescent="0.2">
      <c r="B26" s="60">
        <v>1924</v>
      </c>
      <c r="C26" s="288">
        <v>0.22417355371900827</v>
      </c>
      <c r="D26" s="288">
        <v>0.18674698795180725</v>
      </c>
      <c r="E26" s="288"/>
    </row>
    <row r="27" spans="2:5" x14ac:dyDescent="0.2">
      <c r="B27" s="60">
        <v>1925</v>
      </c>
      <c r="C27" s="288">
        <v>0.14405487804878048</v>
      </c>
      <c r="D27" s="288">
        <v>0.11894273127753305</v>
      </c>
      <c r="E27" s="288"/>
    </row>
    <row r="28" spans="2:5" x14ac:dyDescent="0.2">
      <c r="B28" s="60">
        <v>1926</v>
      </c>
      <c r="C28" s="288">
        <v>0.30194805194805202</v>
      </c>
      <c r="D28" s="288">
        <v>0.25567010309278354</v>
      </c>
      <c r="E28" s="288"/>
    </row>
    <row r="29" spans="2:5" x14ac:dyDescent="0.2">
      <c r="B29" s="60">
        <v>1927</v>
      </c>
      <c r="C29" s="288">
        <v>0.72145328719723179</v>
      </c>
      <c r="D29" s="288">
        <v>0.58773784355179703</v>
      </c>
      <c r="E29" s="288"/>
    </row>
    <row r="30" spans="2:5" x14ac:dyDescent="0.2">
      <c r="B30" s="60">
        <v>1928</v>
      </c>
      <c r="C30" s="288">
        <v>0.89620253164556973</v>
      </c>
      <c r="D30" s="288">
        <v>0.7751824817518248</v>
      </c>
      <c r="E30" s="288"/>
    </row>
    <row r="31" spans="2:5" x14ac:dyDescent="0.2">
      <c r="B31" s="60">
        <v>1929</v>
      </c>
      <c r="C31" s="288">
        <v>0.41133004926108369</v>
      </c>
      <c r="D31" s="288">
        <v>0.36173285198555954</v>
      </c>
      <c r="E31" s="288"/>
    </row>
    <row r="32" spans="2:5" x14ac:dyDescent="0.2">
      <c r="B32" s="60">
        <v>1930</v>
      </c>
      <c r="C32" s="288">
        <v>0.67804878048780493</v>
      </c>
      <c r="D32" s="288">
        <v>0.4535073409461664</v>
      </c>
      <c r="E32" s="288"/>
    </row>
    <row r="33" spans="2:8" x14ac:dyDescent="0.2">
      <c r="B33" s="60">
        <v>1931</v>
      </c>
      <c r="C33" s="288">
        <v>0.65976714100905565</v>
      </c>
      <c r="D33" s="288">
        <v>0.49951028403525954</v>
      </c>
      <c r="E33" s="288"/>
    </row>
    <row r="34" spans="2:8" x14ac:dyDescent="0.2">
      <c r="B34" s="60">
        <v>1932</v>
      </c>
      <c r="C34" s="288">
        <v>1.2087765957446808</v>
      </c>
      <c r="D34" s="288">
        <v>0.85916824196597352</v>
      </c>
      <c r="E34" s="288"/>
    </row>
    <row r="35" spans="2:8" x14ac:dyDescent="0.2">
      <c r="B35" s="60">
        <v>1933</v>
      </c>
      <c r="C35" s="288">
        <v>1.5632411067193677</v>
      </c>
      <c r="D35" s="288">
        <v>0.66807432432432434</v>
      </c>
      <c r="E35" s="288"/>
    </row>
    <row r="36" spans="2:8" x14ac:dyDescent="0.2">
      <c r="B36" s="675">
        <v>1934</v>
      </c>
      <c r="C36" s="377">
        <v>0.87855579868708966</v>
      </c>
      <c r="D36" s="377">
        <v>0.66254125412541254</v>
      </c>
      <c r="E36" s="377"/>
    </row>
    <row r="37" spans="2:8" s="666" customFormat="1" x14ac:dyDescent="0.2">
      <c r="B37" s="60">
        <v>1935</v>
      </c>
      <c r="C37" s="288">
        <v>1.016270337922403</v>
      </c>
      <c r="D37" s="288">
        <v>0.73484162895927607</v>
      </c>
      <c r="E37" s="377"/>
      <c r="F37" s="667"/>
      <c r="G37" s="377"/>
      <c r="H37" s="377"/>
    </row>
    <row r="38" spans="2:8" s="666" customFormat="1" x14ac:dyDescent="0.2">
      <c r="B38" s="60">
        <v>1936</v>
      </c>
      <c r="C38" s="288">
        <v>0.96391752577319589</v>
      </c>
      <c r="D38" s="288">
        <v>0.70037453183520593</v>
      </c>
      <c r="E38" s="377"/>
      <c r="F38" s="667"/>
      <c r="G38" s="377"/>
      <c r="H38" s="377"/>
    </row>
    <row r="39" spans="2:8" s="666" customFormat="1" x14ac:dyDescent="0.2">
      <c r="B39" s="60">
        <v>1937</v>
      </c>
      <c r="C39" s="288">
        <v>0.89307100085543201</v>
      </c>
      <c r="D39" s="288">
        <v>0.65909090909090906</v>
      </c>
      <c r="E39" s="377"/>
      <c r="F39" s="667"/>
      <c r="G39" s="377"/>
      <c r="H39" s="377"/>
    </row>
    <row r="40" spans="2:8" s="666" customFormat="1" x14ac:dyDescent="0.2">
      <c r="B40" s="60">
        <v>1938</v>
      </c>
      <c r="C40" s="288">
        <v>0.86222627737226265</v>
      </c>
      <c r="D40" s="288">
        <v>0.615234375</v>
      </c>
      <c r="E40" s="377"/>
      <c r="F40" s="667"/>
      <c r="G40" s="377"/>
      <c r="H40" s="377"/>
    </row>
    <row r="41" spans="2:8" s="666" customFormat="1" x14ac:dyDescent="0.2">
      <c r="B41" s="60">
        <v>1939</v>
      </c>
      <c r="C41" s="288">
        <v>1.0814977973568281</v>
      </c>
      <c r="D41" s="288">
        <v>0.72472324723247228</v>
      </c>
      <c r="E41" s="377"/>
      <c r="F41" s="667"/>
      <c r="G41" s="377"/>
      <c r="H41" s="377"/>
    </row>
    <row r="42" spans="2:8" s="666" customFormat="1" x14ac:dyDescent="0.2">
      <c r="B42" s="60">
        <v>1940</v>
      </c>
      <c r="C42" s="288">
        <v>0.93463414634146336</v>
      </c>
      <c r="D42" s="288">
        <v>0.57399640503295379</v>
      </c>
      <c r="E42" s="377"/>
      <c r="F42" s="667"/>
      <c r="G42" s="377"/>
      <c r="H42" s="377"/>
    </row>
    <row r="43" spans="2:8" s="666" customFormat="1" x14ac:dyDescent="0.2">
      <c r="B43" s="60">
        <v>1941</v>
      </c>
      <c r="C43" s="288">
        <v>0.54952076677316297</v>
      </c>
      <c r="D43" s="288">
        <v>0.33354880413703941</v>
      </c>
      <c r="E43" s="377"/>
      <c r="F43" s="667"/>
      <c r="G43" s="377"/>
      <c r="H43" s="377"/>
    </row>
    <row r="44" spans="2:8" s="666" customFormat="1" x14ac:dyDescent="0.2">
      <c r="B44" s="60">
        <v>1942</v>
      </c>
      <c r="C44" s="288">
        <v>0.50100603621730389</v>
      </c>
      <c r="D44" s="288">
        <v>0.29838226482923907</v>
      </c>
      <c r="E44" s="377"/>
      <c r="F44" s="667"/>
      <c r="G44" s="377"/>
      <c r="H44" s="377"/>
    </row>
    <row r="45" spans="2:8" s="666" customFormat="1" x14ac:dyDescent="0.2">
      <c r="B45" s="60">
        <v>1943</v>
      </c>
      <c r="C45" s="288">
        <v>0.39027595269382392</v>
      </c>
      <c r="D45" s="288">
        <v>0.24185667752442996</v>
      </c>
      <c r="E45" s="377"/>
      <c r="F45" s="667"/>
      <c r="G45" s="377"/>
      <c r="H45" s="377"/>
    </row>
    <row r="46" spans="2:8" s="666" customFormat="1" x14ac:dyDescent="0.2">
      <c r="B46" s="60">
        <v>1944</v>
      </c>
      <c r="C46" s="288">
        <v>0.46128680479825518</v>
      </c>
      <c r="D46" s="288">
        <v>0.29684210526315791</v>
      </c>
      <c r="E46" s="377"/>
      <c r="F46" s="667"/>
      <c r="G46" s="377"/>
      <c r="H46" s="377"/>
    </row>
    <row r="47" spans="2:8" s="666" customFormat="1" x14ac:dyDescent="0.2">
      <c r="B47" s="60">
        <v>1945</v>
      </c>
      <c r="C47" s="288">
        <v>0.5879446640316206</v>
      </c>
      <c r="D47" s="288">
        <v>0.39248021108179421</v>
      </c>
      <c r="E47" s="377"/>
      <c r="F47" s="667"/>
      <c r="G47" s="377"/>
      <c r="H47" s="377"/>
    </row>
    <row r="48" spans="2:8" s="666" customFormat="1" x14ac:dyDescent="0.2">
      <c r="B48" s="60">
        <v>1946</v>
      </c>
      <c r="C48" s="288">
        <v>0.53890909090909089</v>
      </c>
      <c r="D48" s="288">
        <v>0.38493506493506491</v>
      </c>
      <c r="E48" s="377"/>
      <c r="F48" s="667"/>
      <c r="G48" s="377"/>
      <c r="H48" s="377"/>
    </row>
    <row r="49" spans="2:8" s="666" customFormat="1" x14ac:dyDescent="0.2">
      <c r="B49" s="60">
        <v>1947</v>
      </c>
      <c r="C49" s="288">
        <v>0.53123595505617971</v>
      </c>
      <c r="D49" s="288">
        <v>0.38881578947368423</v>
      </c>
      <c r="E49" s="377"/>
      <c r="F49" s="667"/>
      <c r="G49" s="377"/>
      <c r="H49" s="377"/>
    </row>
    <row r="50" spans="2:8" s="666" customFormat="1" x14ac:dyDescent="0.2">
      <c r="B50" s="60">
        <v>1948</v>
      </c>
      <c r="C50" s="288">
        <v>0.44827586206896547</v>
      </c>
      <c r="D50" s="288">
        <v>0.35660847880299251</v>
      </c>
      <c r="E50" s="377"/>
      <c r="F50" s="667"/>
      <c r="G50" s="377"/>
      <c r="H50" s="377"/>
    </row>
    <row r="51" spans="2:8" s="666" customFormat="1" x14ac:dyDescent="0.2">
      <c r="B51" s="60">
        <v>1949</v>
      </c>
      <c r="C51" s="288">
        <v>0.22642369020501141</v>
      </c>
      <c r="D51" s="288">
        <v>0.18493023255813953</v>
      </c>
      <c r="E51" s="377"/>
      <c r="F51" s="667"/>
      <c r="G51" s="377"/>
      <c r="H51" s="377"/>
    </row>
    <row r="52" spans="2:8" s="666" customFormat="1" x14ac:dyDescent="0.2">
      <c r="B52" s="60">
        <v>1950</v>
      </c>
      <c r="C52" s="288">
        <v>9.9040307101727454E-2</v>
      </c>
      <c r="D52" s="288">
        <v>8.4798685291700912E-2</v>
      </c>
      <c r="E52" s="377"/>
      <c r="F52" s="667"/>
      <c r="G52" s="377"/>
      <c r="H52" s="377"/>
    </row>
    <row r="53" spans="2:8" s="666" customFormat="1" x14ac:dyDescent="0.2">
      <c r="B53" s="60">
        <v>1951</v>
      </c>
      <c r="C53" s="288">
        <v>7.3241061130334476E-2</v>
      </c>
      <c r="D53" s="288">
        <v>6.5195071868583171E-2</v>
      </c>
      <c r="E53" s="377"/>
      <c r="F53" s="667"/>
      <c r="G53" s="377"/>
      <c r="H53" s="377"/>
    </row>
    <row r="54" spans="2:8" s="666" customFormat="1" x14ac:dyDescent="0.2">
      <c r="B54" s="60">
        <v>1952</v>
      </c>
      <c r="C54" s="288">
        <v>0.13638059701492539</v>
      </c>
      <c r="D54" s="288">
        <v>0.11025641025641025</v>
      </c>
      <c r="E54" s="377"/>
      <c r="F54" s="667"/>
      <c r="G54" s="377"/>
      <c r="H54" s="377"/>
    </row>
    <row r="55" spans="2:8" s="666" customFormat="1" x14ac:dyDescent="0.2">
      <c r="B55" s="60">
        <v>1953</v>
      </c>
      <c r="C55" s="288">
        <v>0.10859985785358921</v>
      </c>
      <c r="D55" s="288">
        <v>9.0414201183431964E-2</v>
      </c>
      <c r="E55" s="377"/>
      <c r="F55" s="667"/>
      <c r="G55" s="377"/>
      <c r="H55" s="377"/>
    </row>
    <row r="56" spans="2:8" s="666" customFormat="1" x14ac:dyDescent="0.2">
      <c r="B56" s="60">
        <v>1954</v>
      </c>
      <c r="C56" s="288">
        <v>0.134575260804769</v>
      </c>
      <c r="D56" s="288">
        <v>0.11134401972872995</v>
      </c>
      <c r="E56" s="377"/>
      <c r="F56" s="667"/>
      <c r="G56" s="377"/>
      <c r="H56" s="377"/>
    </row>
    <row r="57" spans="2:8" s="666" customFormat="1" x14ac:dyDescent="0.2">
      <c r="B57" s="60">
        <v>1955</v>
      </c>
      <c r="C57" s="288">
        <v>0.1315619967793881</v>
      </c>
      <c r="D57" s="288">
        <v>0.1075</v>
      </c>
      <c r="E57" s="377"/>
      <c r="F57" s="667"/>
      <c r="G57" s="377"/>
      <c r="H57" s="377"/>
    </row>
    <row r="58" spans="2:8" s="666" customFormat="1" x14ac:dyDescent="0.2">
      <c r="B58" s="4">
        <v>1956</v>
      </c>
      <c r="C58" s="377">
        <v>0.12182572614107884</v>
      </c>
      <c r="D58" s="377">
        <v>9.5510735198438515E-2</v>
      </c>
      <c r="E58" s="377"/>
      <c r="F58" s="667"/>
      <c r="G58" s="377"/>
      <c r="H58" s="377"/>
    </row>
    <row r="59" spans="2:8" s="666" customFormat="1" x14ac:dyDescent="0.2">
      <c r="B59" s="621">
        <v>1957</v>
      </c>
      <c r="C59" s="377">
        <v>0.15043189368770765</v>
      </c>
      <c r="D59" s="377">
        <v>0.11586489252814738</v>
      </c>
      <c r="E59" s="377"/>
      <c r="F59" s="667"/>
      <c r="G59" s="377"/>
      <c r="H59" s="377"/>
    </row>
    <row r="60" spans="2:8" s="666" customFormat="1" x14ac:dyDescent="0.2">
      <c r="B60" s="60">
        <v>1958</v>
      </c>
      <c r="C60" s="288">
        <v>0.16547717842323653</v>
      </c>
      <c r="D60" s="288">
        <v>0.12385093167701863</v>
      </c>
      <c r="E60" s="377"/>
      <c r="F60" s="667"/>
      <c r="G60" s="377"/>
      <c r="H60" s="377"/>
    </row>
    <row r="61" spans="2:8" s="666" customFormat="1" x14ac:dyDescent="0.2">
      <c r="B61" s="60">
        <v>1959</v>
      </c>
      <c r="C61" s="288">
        <v>0.18962962962962962</v>
      </c>
      <c r="D61" s="288">
        <v>0.14292803970223325</v>
      </c>
      <c r="E61" s="377"/>
      <c r="F61" s="667"/>
      <c r="G61" s="377"/>
      <c r="H61" s="377"/>
    </row>
    <row r="62" spans="2:8" s="666" customFormat="1" x14ac:dyDescent="0.2">
      <c r="B62" s="60">
        <v>1960</v>
      </c>
      <c r="C62" s="288">
        <v>0.18110236220472442</v>
      </c>
      <c r="D62" s="288">
        <v>0.13602150537634408</v>
      </c>
      <c r="E62" s="377"/>
      <c r="F62" s="667"/>
      <c r="G62" s="377"/>
      <c r="H62" s="377"/>
    </row>
    <row r="63" spans="2:8" s="666" customFormat="1" x14ac:dyDescent="0.2">
      <c r="B63" s="60">
        <v>1961</v>
      </c>
      <c r="C63" s="288">
        <v>0.18339197748064742</v>
      </c>
      <c r="D63" s="288">
        <v>0.13832271762208068</v>
      </c>
      <c r="E63" s="377"/>
      <c r="F63" s="667"/>
      <c r="G63" s="377"/>
      <c r="H63" s="377"/>
    </row>
    <row r="64" spans="2:8" s="666" customFormat="1" x14ac:dyDescent="0.2">
      <c r="B64" s="60">
        <v>1962</v>
      </c>
      <c r="C64" s="288">
        <v>0.16698795180722892</v>
      </c>
      <c r="D64" s="288">
        <v>0.12803695150115474</v>
      </c>
      <c r="E64" s="377"/>
      <c r="F64" s="667"/>
      <c r="G64" s="377"/>
      <c r="H64" s="377"/>
    </row>
    <row r="65" spans="2:8" s="666" customFormat="1" x14ac:dyDescent="0.2">
      <c r="B65" s="60">
        <v>1963</v>
      </c>
      <c r="C65" s="288">
        <v>0.16409335727109517</v>
      </c>
      <c r="D65" s="288">
        <v>0.12706209453197406</v>
      </c>
      <c r="E65" s="377"/>
      <c r="F65" s="667"/>
      <c r="G65" s="377"/>
      <c r="H65" s="377"/>
    </row>
    <row r="66" spans="2:8" s="666" customFormat="1" x14ac:dyDescent="0.2">
      <c r="B66" s="60">
        <v>1964</v>
      </c>
      <c r="C66" s="288">
        <v>0.12590721175930181</v>
      </c>
      <c r="D66" s="288">
        <v>9.9167872648335736E-2</v>
      </c>
      <c r="E66" s="377"/>
      <c r="F66" s="667"/>
      <c r="G66" s="377"/>
      <c r="H66" s="377"/>
    </row>
    <row r="67" spans="2:8" s="666" customFormat="1" x14ac:dyDescent="0.2">
      <c r="B67" s="60">
        <v>1965</v>
      </c>
      <c r="C67" s="288">
        <v>0.17955124936257014</v>
      </c>
      <c r="D67" s="288">
        <v>0.13516314779270636</v>
      </c>
      <c r="E67" s="377"/>
      <c r="F67" s="667"/>
      <c r="G67" s="377"/>
      <c r="H67" s="377"/>
    </row>
    <row r="68" spans="2:8" s="666" customFormat="1" x14ac:dyDescent="0.2">
      <c r="B68" s="60">
        <v>1966</v>
      </c>
      <c r="C68" s="288">
        <v>0.18723516949152541</v>
      </c>
      <c r="D68" s="288">
        <v>0.13314500941619584</v>
      </c>
      <c r="E68" s="377"/>
      <c r="F68" s="667"/>
      <c r="G68" s="377"/>
      <c r="H68" s="377"/>
    </row>
    <row r="69" spans="2:8" s="666" customFormat="1" x14ac:dyDescent="0.2">
      <c r="B69" s="60">
        <v>1967</v>
      </c>
      <c r="C69" s="288">
        <v>0.15428432327166505</v>
      </c>
      <c r="D69" s="288">
        <v>0.10727826675693973</v>
      </c>
      <c r="E69" s="377"/>
      <c r="F69" s="667"/>
      <c r="G69" s="377"/>
      <c r="H69" s="377"/>
    </row>
    <row r="70" spans="2:8" s="666" customFormat="1" x14ac:dyDescent="0.2">
      <c r="B70" s="675">
        <v>1968</v>
      </c>
      <c r="C70" s="377">
        <v>0.1672679045092838</v>
      </c>
      <c r="D70" s="377">
        <v>0.10623315363881403</v>
      </c>
      <c r="E70" s="377"/>
      <c r="F70" s="667"/>
      <c r="G70" s="377"/>
      <c r="H70" s="377"/>
    </row>
    <row r="71" spans="2:8" x14ac:dyDescent="0.2">
      <c r="B71" s="60">
        <v>1969</v>
      </c>
      <c r="C71" s="288">
        <v>0.17636363636363636</v>
      </c>
      <c r="D71" s="288">
        <v>0.10471930906847625</v>
      </c>
      <c r="E71" s="288"/>
      <c r="G71" s="288"/>
      <c r="H71" s="288"/>
    </row>
    <row r="72" spans="2:8" x14ac:dyDescent="0.2">
      <c r="B72" s="60">
        <v>1970</v>
      </c>
      <c r="C72" s="288">
        <v>0.13461182994454712</v>
      </c>
      <c r="D72" s="288">
        <v>7.2861430715357681E-2</v>
      </c>
      <c r="E72" s="288"/>
      <c r="G72" s="288"/>
      <c r="H72" s="288"/>
    </row>
    <row r="73" spans="2:8" x14ac:dyDescent="0.2">
      <c r="B73" s="60">
        <v>1971</v>
      </c>
      <c r="C73" s="288">
        <v>0.16396520146520147</v>
      </c>
      <c r="D73" s="288">
        <v>8.4377945334590004E-2</v>
      </c>
      <c r="E73" s="288"/>
      <c r="G73" s="288"/>
      <c r="H73" s="288"/>
    </row>
    <row r="74" spans="2:8" x14ac:dyDescent="0.2">
      <c r="B74" s="60">
        <v>1972</v>
      </c>
      <c r="C74" s="288">
        <v>0.16878727634194829</v>
      </c>
      <c r="D74" s="288">
        <v>8.944374209860935E-2</v>
      </c>
      <c r="E74" s="288"/>
      <c r="G74" s="288"/>
      <c r="H74" s="288"/>
    </row>
    <row r="75" spans="2:8" x14ac:dyDescent="0.2">
      <c r="B75" s="60">
        <v>1973</v>
      </c>
      <c r="C75" s="288">
        <v>9.3523090328202149E-2</v>
      </c>
      <c r="D75" s="288">
        <v>5.2908314163654283E-2</v>
      </c>
      <c r="E75" s="288"/>
      <c r="G75" s="288"/>
      <c r="H75" s="288"/>
    </row>
    <row r="76" spans="2:8" x14ac:dyDescent="0.2">
      <c r="B76" s="60">
        <v>1974</v>
      </c>
      <c r="C76" s="288">
        <v>0.15480241492864982</v>
      </c>
      <c r="D76" s="288">
        <v>8.2555246597394993E-2</v>
      </c>
      <c r="E76" s="288"/>
      <c r="G76" s="288"/>
      <c r="H76" s="288"/>
    </row>
    <row r="77" spans="2:8" x14ac:dyDescent="0.2">
      <c r="B77" s="60">
        <v>1975</v>
      </c>
      <c r="C77" s="288">
        <v>0.13451661631419939</v>
      </c>
      <c r="D77" s="288">
        <v>6.1983758700696057E-2</v>
      </c>
      <c r="E77" s="288"/>
      <c r="G77" s="288"/>
      <c r="H77" s="288"/>
    </row>
    <row r="78" spans="2:8" x14ac:dyDescent="0.2">
      <c r="B78" s="60">
        <v>1976</v>
      </c>
      <c r="C78" s="288">
        <v>0.12412547957571654</v>
      </c>
      <c r="D78" s="288">
        <v>5.7357388674522884E-2</v>
      </c>
      <c r="E78" s="288"/>
      <c r="G78" s="288"/>
      <c r="H78" s="288"/>
    </row>
    <row r="79" spans="2:8" x14ac:dyDescent="0.2">
      <c r="B79" s="60">
        <v>1977</v>
      </c>
      <c r="C79" s="288">
        <v>9.9264705882352935E-2</v>
      </c>
      <c r="D79" s="288">
        <v>4.6664362253715862E-2</v>
      </c>
      <c r="E79" s="288"/>
      <c r="G79" s="288"/>
      <c r="H79" s="288"/>
    </row>
    <row r="80" spans="2:8" x14ac:dyDescent="0.2">
      <c r="B80" s="60">
        <v>1978</v>
      </c>
      <c r="C80" s="288">
        <v>9.8738343390016456E-2</v>
      </c>
      <c r="D80" s="288">
        <v>4.4415199868399403E-2</v>
      </c>
      <c r="E80" s="288"/>
      <c r="G80" s="288"/>
      <c r="H80" s="288"/>
    </row>
    <row r="81" spans="2:8" x14ac:dyDescent="0.2">
      <c r="B81" s="60">
        <v>1979</v>
      </c>
      <c r="C81" s="288">
        <v>9.911894273127754E-2</v>
      </c>
      <c r="D81" s="288">
        <v>4.4260222003653225E-2</v>
      </c>
      <c r="E81" s="288"/>
      <c r="G81" s="288"/>
      <c r="H81" s="288"/>
    </row>
    <row r="82" spans="2:8" x14ac:dyDescent="0.2">
      <c r="B82" s="60">
        <v>1980</v>
      </c>
      <c r="C82" s="288">
        <v>9.502262443438915E-2</v>
      </c>
      <c r="D82" s="288">
        <v>4.4517462504637235E-2</v>
      </c>
      <c r="E82" s="288"/>
      <c r="G82" s="288"/>
      <c r="H82" s="288"/>
    </row>
    <row r="83" spans="2:8" x14ac:dyDescent="0.2">
      <c r="B83" s="60">
        <v>1981</v>
      </c>
      <c r="C83" s="288">
        <v>0.13761998380941368</v>
      </c>
      <c r="D83" s="288">
        <v>6.2572299926385522E-2</v>
      </c>
      <c r="E83" s="288"/>
      <c r="G83" s="288"/>
      <c r="H83" s="288"/>
    </row>
    <row r="84" spans="2:8" x14ac:dyDescent="0.2">
      <c r="B84" s="60">
        <v>1982</v>
      </c>
      <c r="C84" s="288">
        <v>0.28466856445709637</v>
      </c>
      <c r="D84" s="288">
        <v>7.1203336384904892E-2</v>
      </c>
      <c r="E84" s="288"/>
      <c r="G84" s="288"/>
      <c r="H84" s="288"/>
    </row>
    <row r="85" spans="2:8" x14ac:dyDescent="0.2">
      <c r="B85" s="60">
        <v>1983</v>
      </c>
      <c r="C85" s="288">
        <v>0.25828835774865072</v>
      </c>
      <c r="D85" s="288">
        <v>6.3130123433524921E-2</v>
      </c>
      <c r="E85" s="288"/>
      <c r="G85" s="288"/>
      <c r="H85" s="288"/>
    </row>
    <row r="86" spans="2:8" x14ac:dyDescent="0.2">
      <c r="B86" s="60">
        <v>1984</v>
      </c>
      <c r="C86" s="288">
        <v>0.3133159268929504</v>
      </c>
      <c r="D86" s="288">
        <v>7.0093457943925228E-2</v>
      </c>
      <c r="E86" s="288"/>
      <c r="G86" s="288"/>
      <c r="H86" s="288"/>
    </row>
    <row r="87" spans="2:8" x14ac:dyDescent="0.2">
      <c r="B87" s="60">
        <v>1985</v>
      </c>
      <c r="C87" s="288">
        <v>0.28155339805825241</v>
      </c>
      <c r="D87" s="288">
        <v>5.7803468208092491E-2</v>
      </c>
      <c r="E87" s="288"/>
      <c r="G87" s="288"/>
      <c r="H87" s="288"/>
    </row>
    <row r="88" spans="2:8" x14ac:dyDescent="0.2">
      <c r="B88" s="60">
        <v>1986</v>
      </c>
      <c r="C88" s="288">
        <v>0.28680536163082937</v>
      </c>
      <c r="D88" s="288">
        <v>6.3218638434076074E-2</v>
      </c>
      <c r="E88" s="288"/>
      <c r="G88" s="288"/>
      <c r="H88" s="288"/>
    </row>
    <row r="89" spans="2:8" x14ac:dyDescent="0.2">
      <c r="B89" s="60">
        <v>1987</v>
      </c>
      <c r="C89" s="288">
        <v>0.49815786535670431</v>
      </c>
      <c r="D89" s="288">
        <v>0.12229013073149342</v>
      </c>
      <c r="E89" s="288"/>
      <c r="G89" s="288"/>
      <c r="H89" s="288"/>
    </row>
    <row r="90" spans="2:8" x14ac:dyDescent="0.2">
      <c r="B90" s="60">
        <v>1988</v>
      </c>
      <c r="C90" s="288">
        <v>0.83037132987910189</v>
      </c>
      <c r="D90" s="288">
        <v>0.22947521657160586</v>
      </c>
      <c r="E90" s="288"/>
      <c r="G90" s="288"/>
      <c r="H90" s="288"/>
    </row>
    <row r="91" spans="2:8" x14ac:dyDescent="0.2">
      <c r="B91" s="60">
        <v>1989</v>
      </c>
      <c r="C91" s="288">
        <v>0.6960070499574571</v>
      </c>
      <c r="D91" s="288">
        <v>0.25917351257157084</v>
      </c>
      <c r="E91" s="288"/>
      <c r="G91" s="288"/>
      <c r="H91" s="288"/>
    </row>
    <row r="92" spans="2:8" x14ac:dyDescent="0.2">
      <c r="B92" s="60">
        <v>1990</v>
      </c>
      <c r="C92" s="288">
        <v>0.76598648051045548</v>
      </c>
      <c r="D92" s="288">
        <v>0.24781409037954505</v>
      </c>
      <c r="E92" s="377"/>
      <c r="F92" s="641"/>
      <c r="G92" s="377"/>
      <c r="H92" s="377"/>
    </row>
    <row r="93" spans="2:8" ht="14.45" customHeight="1" x14ac:dyDescent="0.2">
      <c r="B93" s="675">
        <v>1991</v>
      </c>
      <c r="C93" s="377">
        <v>1.2323337679269881</v>
      </c>
      <c r="D93" s="377">
        <v>0.34182496478739199</v>
      </c>
      <c r="E93" s="377"/>
      <c r="F93" s="675"/>
      <c r="G93" s="675"/>
      <c r="H93" s="675"/>
    </row>
    <row r="94" spans="2:8" x14ac:dyDescent="0.2">
      <c r="B94" s="666">
        <v>1992</v>
      </c>
      <c r="C94" s="288">
        <v>1.4927424298148828</v>
      </c>
      <c r="D94" s="288">
        <v>0.43936348710917061</v>
      </c>
      <c r="E94" s="288"/>
    </row>
    <row r="95" spans="2:8" x14ac:dyDescent="0.2">
      <c r="B95" s="666">
        <v>1993</v>
      </c>
      <c r="C95" s="288">
        <v>1.6442705704189802</v>
      </c>
      <c r="D95" s="288">
        <v>0.48348616287891288</v>
      </c>
      <c r="E95" s="288"/>
    </row>
    <row r="96" spans="2:8" x14ac:dyDescent="0.2">
      <c r="B96" s="666">
        <v>1994</v>
      </c>
      <c r="C96" s="288">
        <v>1.8749629174978262</v>
      </c>
      <c r="D96" s="288">
        <v>0.56904639935422774</v>
      </c>
      <c r="E96" s="288"/>
    </row>
    <row r="97" spans="2:5" x14ac:dyDescent="0.2">
      <c r="B97" s="666">
        <v>1995</v>
      </c>
      <c r="C97" s="288">
        <v>1.9014345575548435</v>
      </c>
      <c r="D97" s="288">
        <v>0.57481408622822316</v>
      </c>
      <c r="E97" s="288"/>
    </row>
    <row r="98" spans="2:5" x14ac:dyDescent="0.2">
      <c r="B98" s="666">
        <v>1996</v>
      </c>
      <c r="C98" s="288">
        <v>2.0883751826757009</v>
      </c>
      <c r="D98" s="288">
        <v>0.61930501930501936</v>
      </c>
      <c r="E98" s="288"/>
    </row>
    <row r="99" spans="2:5" x14ac:dyDescent="0.2">
      <c r="B99" s="666">
        <v>1997</v>
      </c>
      <c r="C99" s="288">
        <v>2.4773005379214061</v>
      </c>
      <c r="D99" s="288">
        <v>0.74541848913929876</v>
      </c>
      <c r="E99" s="288"/>
    </row>
    <row r="100" spans="2:5" x14ac:dyDescent="0.2">
      <c r="B100" s="666">
        <v>1998</v>
      </c>
      <c r="C100" s="288">
        <v>3.373275429453773</v>
      </c>
      <c r="D100" s="288">
        <v>0.98697395468612337</v>
      </c>
      <c r="E100" s="288"/>
    </row>
    <row r="101" spans="2:5" x14ac:dyDescent="0.2">
      <c r="B101" s="666">
        <v>1999</v>
      </c>
      <c r="C101" s="288">
        <v>3.8909470861919404</v>
      </c>
      <c r="D101" s="288">
        <v>1.150370119953837</v>
      </c>
      <c r="E101" s="288"/>
    </row>
    <row r="102" spans="2:5" x14ac:dyDescent="0.2">
      <c r="B102" s="666">
        <v>2000</v>
      </c>
      <c r="C102" s="288">
        <v>4.9517296107924835</v>
      </c>
      <c r="D102" s="288">
        <v>1.405588491271182</v>
      </c>
      <c r="E102" s="288"/>
    </row>
    <row r="103" spans="2:5" x14ac:dyDescent="0.2">
      <c r="B103" s="666">
        <v>2001</v>
      </c>
      <c r="C103" s="288">
        <v>5.2380698974558282</v>
      </c>
      <c r="D103" s="288">
        <v>1.4563425237101748</v>
      </c>
      <c r="E103" s="288"/>
    </row>
    <row r="104" spans="2:5" x14ac:dyDescent="0.2">
      <c r="B104" s="666">
        <v>2002</v>
      </c>
      <c r="C104" s="288">
        <v>5.9683006350646401</v>
      </c>
      <c r="D104" s="288">
        <v>1.7384912048889256</v>
      </c>
      <c r="E104" s="288"/>
    </row>
    <row r="105" spans="2:5" x14ac:dyDescent="0.2">
      <c r="B105" s="666">
        <v>2003</v>
      </c>
      <c r="C105" s="288">
        <v>7.817890899706442</v>
      </c>
      <c r="D105" s="288">
        <v>2.0905481992667676</v>
      </c>
      <c r="E105" s="288"/>
    </row>
    <row r="106" spans="2:5" x14ac:dyDescent="0.2">
      <c r="B106" s="666">
        <v>2004</v>
      </c>
      <c r="C106" s="288">
        <v>8.360168270036537</v>
      </c>
      <c r="D106" s="288">
        <v>2.2794138076002119</v>
      </c>
      <c r="E106" s="288"/>
    </row>
    <row r="107" spans="2:5" x14ac:dyDescent="0.2">
      <c r="B107" s="666">
        <v>2005</v>
      </c>
      <c r="C107" s="288">
        <v>8.7336442586040519</v>
      </c>
      <c r="D107" s="288">
        <v>2.1244572063437417</v>
      </c>
      <c r="E107" s="288"/>
    </row>
    <row r="108" spans="2:5" x14ac:dyDescent="0.2">
      <c r="B108" s="666">
        <v>2006</v>
      </c>
      <c r="C108" s="288">
        <v>8.8696827337666519</v>
      </c>
      <c r="D108" s="288">
        <v>1.7894367842953962</v>
      </c>
      <c r="E108" s="288"/>
    </row>
    <row r="109" spans="2:5" x14ac:dyDescent="0.2">
      <c r="B109" s="666">
        <v>2007</v>
      </c>
      <c r="C109" s="288">
        <v>9.2215466427473096</v>
      </c>
      <c r="D109" s="288">
        <v>1.6970864284872065</v>
      </c>
      <c r="E109" s="288"/>
    </row>
    <row r="110" spans="2:5" x14ac:dyDescent="0.2">
      <c r="B110" s="666">
        <v>2008</v>
      </c>
      <c r="C110" s="288">
        <v>8.7152593074296867</v>
      </c>
      <c r="D110" s="288">
        <v>1.465287959546262</v>
      </c>
      <c r="E110" s="288"/>
    </row>
    <row r="111" spans="2:5" x14ac:dyDescent="0.2">
      <c r="B111" s="666">
        <v>2009</v>
      </c>
      <c r="C111" s="288">
        <v>6.9450008584673499</v>
      </c>
      <c r="D111" s="288">
        <v>1.0478595945858429</v>
      </c>
      <c r="E111" s="288"/>
    </row>
    <row r="112" spans="2:5" x14ac:dyDescent="0.2">
      <c r="B112" s="666">
        <v>2010</v>
      </c>
      <c r="C112" s="288">
        <v>6.9117506148391836</v>
      </c>
      <c r="D112" s="288">
        <v>1.0723222913208295</v>
      </c>
      <c r="E112" s="288"/>
    </row>
    <row r="113" spans="2:5" x14ac:dyDescent="0.2">
      <c r="B113" s="666">
        <v>2011</v>
      </c>
      <c r="C113" s="288">
        <v>5.5078663702119277</v>
      </c>
      <c r="D113" s="288">
        <v>0.79223712867679796</v>
      </c>
      <c r="E113" s="288"/>
    </row>
    <row r="114" spans="2:5" x14ac:dyDescent="0.2">
      <c r="B114" s="666">
        <v>2012</v>
      </c>
      <c r="C114" s="288">
        <v>4.6815678978201287</v>
      </c>
      <c r="D114" s="288">
        <v>0.70235261722536768</v>
      </c>
      <c r="E114" s="288"/>
    </row>
    <row r="115" spans="2:5" x14ac:dyDescent="0.2">
      <c r="B115" s="33">
        <v>2013</v>
      </c>
      <c r="C115" s="350">
        <v>4.420975965040058</v>
      </c>
      <c r="D115" s="350">
        <v>0.7310669321685509</v>
      </c>
      <c r="E115" s="288"/>
    </row>
    <row r="116" spans="2:5" x14ac:dyDescent="0.2">
      <c r="B116" s="675"/>
      <c r="C116" s="675"/>
      <c r="D116" s="675"/>
      <c r="E116" s="288"/>
    </row>
    <row r="117" spans="2:5" x14ac:dyDescent="0.2">
      <c r="E117" s="288"/>
    </row>
    <row r="118" spans="2:5" x14ac:dyDescent="0.2">
      <c r="E118" s="288"/>
    </row>
    <row r="119" spans="2:5" x14ac:dyDescent="0.2">
      <c r="E119" s="288"/>
    </row>
    <row r="120" spans="2:5" x14ac:dyDescent="0.2">
      <c r="E120" s="288"/>
    </row>
    <row r="121" spans="2:5" x14ac:dyDescent="0.2">
      <c r="E121" s="288"/>
    </row>
    <row r="122" spans="2:5" x14ac:dyDescent="0.2">
      <c r="E122" s="288"/>
    </row>
    <row r="123" spans="2:5" x14ac:dyDescent="0.2">
      <c r="E123" s="288"/>
    </row>
    <row r="124" spans="2:5" x14ac:dyDescent="0.2">
      <c r="E124" s="288"/>
    </row>
    <row r="125" spans="2:5" x14ac:dyDescent="0.2">
      <c r="E125" s="288"/>
    </row>
    <row r="126" spans="2:5" x14ac:dyDescent="0.2">
      <c r="E126" s="288"/>
    </row>
    <row r="127" spans="2:5" x14ac:dyDescent="0.2">
      <c r="E127" s="288"/>
    </row>
    <row r="128" spans="2:5" x14ac:dyDescent="0.2">
      <c r="E128" s="288"/>
    </row>
    <row r="129" spans="5:5" x14ac:dyDescent="0.2">
      <c r="E129" s="288"/>
    </row>
    <row r="130" spans="5:5" x14ac:dyDescent="0.2">
      <c r="E130" s="288"/>
    </row>
    <row r="131" spans="5:5" x14ac:dyDescent="0.2">
      <c r="E131" s="288"/>
    </row>
    <row r="132" spans="5:5" x14ac:dyDescent="0.2">
      <c r="E132" s="288"/>
    </row>
    <row r="133" spans="5:5" x14ac:dyDescent="0.2">
      <c r="E133" s="288"/>
    </row>
    <row r="134" spans="5:5" x14ac:dyDescent="0.2">
      <c r="E134" s="288"/>
    </row>
    <row r="135" spans="5:5" x14ac:dyDescent="0.2">
      <c r="E135" s="288"/>
    </row>
    <row r="136" spans="5:5" x14ac:dyDescent="0.2">
      <c r="E136" s="288"/>
    </row>
    <row r="137" spans="5:5" x14ac:dyDescent="0.2">
      <c r="E137" s="288"/>
    </row>
    <row r="138" spans="5:5" x14ac:dyDescent="0.2">
      <c r="E138" s="288"/>
    </row>
    <row r="139" spans="5:5" x14ac:dyDescent="0.2">
      <c r="E139" s="288"/>
    </row>
    <row r="140" spans="5:5" x14ac:dyDescent="0.2">
      <c r="E140" s="288"/>
    </row>
    <row r="141" spans="5:5" x14ac:dyDescent="0.2">
      <c r="E141" s="288"/>
    </row>
    <row r="142" spans="5:5" x14ac:dyDescent="0.2">
      <c r="E142" s="288"/>
    </row>
    <row r="143" spans="5:5" x14ac:dyDescent="0.2">
      <c r="E143" s="288"/>
    </row>
    <row r="144" spans="5:5" x14ac:dyDescent="0.2">
      <c r="E144" s="288"/>
    </row>
    <row r="145" spans="5:5" x14ac:dyDescent="0.2">
      <c r="E145" s="288"/>
    </row>
    <row r="146" spans="5:5" x14ac:dyDescent="0.2">
      <c r="E146" s="288"/>
    </row>
    <row r="147" spans="5:5" x14ac:dyDescent="0.2">
      <c r="E147" s="288"/>
    </row>
    <row r="148" spans="5:5" x14ac:dyDescent="0.2">
      <c r="E148" s="288"/>
    </row>
    <row r="149" spans="5:5" x14ac:dyDescent="0.2">
      <c r="E149" s="377"/>
    </row>
  </sheetData>
  <mergeCells count="1">
    <mergeCell ref="B1:H1"/>
  </mergeCells>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workbookViewId="0">
      <selection activeCell="J30" sqref="J30"/>
    </sheetView>
  </sheetViews>
  <sheetFormatPr defaultRowHeight="15" x14ac:dyDescent="0.25"/>
  <cols>
    <col min="1" max="1" width="13.28515625" customWidth="1"/>
    <col min="2" max="7" width="9.7109375" customWidth="1"/>
    <col min="8" max="8" width="5.28515625" customWidth="1"/>
  </cols>
  <sheetData>
    <row r="2" spans="1:9" ht="25.5" x14ac:dyDescent="0.25">
      <c r="A2" s="691"/>
      <c r="B2" s="691"/>
      <c r="C2" s="691"/>
      <c r="D2" s="691"/>
      <c r="E2" s="691"/>
      <c r="F2" s="691"/>
      <c r="G2" s="691"/>
      <c r="H2" s="691"/>
      <c r="I2" s="175"/>
    </row>
    <row r="3" spans="1:9" x14ac:dyDescent="0.25">
      <c r="A3" s="171"/>
      <c r="B3" s="171"/>
      <c r="C3" s="171"/>
      <c r="D3" s="171"/>
      <c r="E3" s="171"/>
      <c r="F3" s="171"/>
      <c r="G3" s="171"/>
      <c r="H3" s="171"/>
      <c r="I3" s="171"/>
    </row>
    <row r="4" spans="1:9" ht="18.75" x14ac:dyDescent="0.25">
      <c r="A4" s="692"/>
      <c r="B4" s="692"/>
      <c r="C4" s="692"/>
      <c r="D4" s="692"/>
      <c r="E4" s="692"/>
      <c r="F4" s="692"/>
      <c r="G4" s="692"/>
      <c r="H4" s="692"/>
      <c r="I4" s="692"/>
    </row>
    <row r="5" spans="1:9" ht="18.75" x14ac:dyDescent="0.25">
      <c r="A5" s="172"/>
      <c r="B5" s="172"/>
      <c r="C5" s="172"/>
      <c r="D5" s="172"/>
      <c r="E5" s="172"/>
      <c r="F5" s="172"/>
      <c r="G5" s="172"/>
      <c r="H5" s="172"/>
      <c r="I5" s="172"/>
    </row>
    <row r="6" spans="1:9" ht="18.75" x14ac:dyDescent="0.25">
      <c r="A6" s="692"/>
      <c r="B6" s="692"/>
      <c r="C6" s="692"/>
      <c r="D6" s="692"/>
      <c r="E6" s="692"/>
      <c r="F6" s="692"/>
      <c r="G6" s="692"/>
      <c r="H6" s="692"/>
      <c r="I6" s="692"/>
    </row>
    <row r="7" spans="1:9" ht="18.75" customHeight="1" x14ac:dyDescent="0.25">
      <c r="A7" s="692"/>
      <c r="B7" s="692"/>
      <c r="C7" s="692"/>
      <c r="D7" s="692"/>
      <c r="E7" s="692"/>
      <c r="F7" s="692"/>
      <c r="G7" s="692"/>
      <c r="H7" s="692"/>
      <c r="I7" s="692"/>
    </row>
    <row r="8" spans="1:9" ht="18.75" x14ac:dyDescent="0.25">
      <c r="A8" s="173"/>
      <c r="B8" s="171"/>
      <c r="C8" s="171"/>
      <c r="D8" s="171"/>
      <c r="E8" s="171"/>
      <c r="F8" s="171"/>
      <c r="G8" s="171"/>
      <c r="H8" s="171"/>
      <c r="I8" s="171"/>
    </row>
    <row r="9" spans="1:9" ht="18.75" x14ac:dyDescent="0.25">
      <c r="A9" s="176"/>
      <c r="B9" s="171"/>
      <c r="C9" s="171"/>
      <c r="D9" s="171"/>
      <c r="E9" s="171"/>
      <c r="F9" s="171"/>
      <c r="G9" s="171"/>
      <c r="H9" s="171"/>
      <c r="I9" s="171"/>
    </row>
    <row r="10" spans="1:9" x14ac:dyDescent="0.25">
      <c r="A10" s="689"/>
      <c r="B10" s="690"/>
      <c r="C10" s="690"/>
      <c r="D10" s="690"/>
      <c r="E10" s="690"/>
      <c r="F10" s="690"/>
      <c r="G10" s="690"/>
      <c r="H10" s="690"/>
    </row>
    <row r="11" spans="1:9" x14ac:dyDescent="0.25">
      <c r="A11" s="174"/>
    </row>
    <row r="20" spans="1:1" ht="15.75" x14ac:dyDescent="0.25">
      <c r="A20" s="17" t="s">
        <v>14</v>
      </c>
    </row>
    <row r="33" spans="2:2" x14ac:dyDescent="0.25">
      <c r="B33" s="14"/>
    </row>
  </sheetData>
  <mergeCells count="5">
    <mergeCell ref="A10:H10"/>
    <mergeCell ref="A2:H2"/>
    <mergeCell ref="A4:I4"/>
    <mergeCell ref="A6:I6"/>
    <mergeCell ref="A7:I7"/>
  </mergeCells>
  <hyperlinks>
    <hyperlink ref="A11" r:id="rId1" display="http://www.adelaide.edu.au/wine-econ/databases"/>
  </hyperlinks>
  <pageMargins left="0.70866141732283472" right="0.70866141732283472" top="0.74803149606299213" bottom="0.74803149606299213"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9" zoomScaleNormal="100" workbookViewId="0">
      <selection activeCell="M35" sqref="M35"/>
    </sheetView>
  </sheetViews>
  <sheetFormatPr defaultRowHeight="12" customHeight="1" x14ac:dyDescent="0.25"/>
  <cols>
    <col min="1" max="1" width="1.42578125" style="243" customWidth="1"/>
    <col min="2" max="2" width="11.5703125" style="242" bestFit="1" customWidth="1"/>
    <col min="3" max="10" width="8.5703125" style="242" customWidth="1"/>
    <col min="11" max="16384" width="9.140625" style="242"/>
  </cols>
  <sheetData>
    <row r="1" spans="2:9" ht="35.25" customHeight="1" x14ac:dyDescent="0.25">
      <c r="B1" s="737" t="s">
        <v>636</v>
      </c>
      <c r="C1" s="737"/>
      <c r="D1" s="737"/>
      <c r="E1" s="737"/>
      <c r="F1" s="737"/>
      <c r="G1" s="737"/>
      <c r="H1" s="737"/>
      <c r="I1" s="737"/>
    </row>
    <row r="2" spans="2:9" ht="15" x14ac:dyDescent="0.25">
      <c r="B2" s="738" t="s">
        <v>637</v>
      </c>
      <c r="C2" s="738"/>
      <c r="D2" s="738"/>
      <c r="E2" s="738"/>
      <c r="F2" s="738"/>
      <c r="G2" s="738"/>
      <c r="H2" s="738"/>
      <c r="I2" s="738"/>
    </row>
    <row r="3" spans="2:9" ht="15" x14ac:dyDescent="0.25">
      <c r="B3" s="28"/>
      <c r="C3" s="38" t="s">
        <v>0</v>
      </c>
      <c r="D3" s="38" t="s">
        <v>1</v>
      </c>
      <c r="E3" s="38" t="s">
        <v>13</v>
      </c>
      <c r="F3" s="38" t="s">
        <v>3</v>
      </c>
      <c r="G3" s="38" t="s">
        <v>5</v>
      </c>
      <c r="H3" s="38" t="s">
        <v>4</v>
      </c>
      <c r="I3" s="38" t="s">
        <v>638</v>
      </c>
    </row>
    <row r="4" spans="2:9" ht="15" x14ac:dyDescent="0.25">
      <c r="B4" s="199">
        <v>1852</v>
      </c>
      <c r="C4" s="37"/>
      <c r="D4" s="37"/>
      <c r="E4" s="37" t="s">
        <v>639</v>
      </c>
      <c r="F4" s="37"/>
      <c r="G4" s="37"/>
      <c r="H4" s="37"/>
      <c r="I4" s="37"/>
    </row>
    <row r="5" spans="2:9" ht="15" x14ac:dyDescent="0.25">
      <c r="B5" s="199"/>
      <c r="C5" s="37"/>
      <c r="D5" s="37"/>
      <c r="E5" s="37"/>
      <c r="F5" s="37"/>
      <c r="G5" s="37"/>
      <c r="H5" s="37"/>
      <c r="I5" s="37"/>
    </row>
    <row r="6" spans="2:9" ht="15" x14ac:dyDescent="0.25">
      <c r="B6" s="199">
        <v>1855</v>
      </c>
      <c r="C6" s="37"/>
      <c r="D6" s="37" t="s">
        <v>640</v>
      </c>
      <c r="E6" s="37"/>
      <c r="F6" s="37"/>
      <c r="G6" s="37"/>
      <c r="H6" s="37"/>
      <c r="I6" s="37"/>
    </row>
    <row r="7" spans="2:9" ht="15" x14ac:dyDescent="0.25">
      <c r="B7" s="199"/>
      <c r="C7" s="37"/>
      <c r="D7" s="37"/>
      <c r="E7" s="37"/>
      <c r="F7" s="37"/>
      <c r="G7" s="37"/>
      <c r="H7" s="37"/>
      <c r="I7" s="37"/>
    </row>
    <row r="8" spans="2:9" ht="15" x14ac:dyDescent="0.25">
      <c r="B8" s="199">
        <v>1858</v>
      </c>
      <c r="C8" s="37" t="s">
        <v>639</v>
      </c>
      <c r="D8" s="37" t="s">
        <v>641</v>
      </c>
      <c r="E8" s="37" t="s">
        <v>642</v>
      </c>
      <c r="F8" s="37"/>
      <c r="G8" s="37"/>
      <c r="H8" s="37"/>
      <c r="I8" s="37"/>
    </row>
    <row r="9" spans="2:9" ht="15" x14ac:dyDescent="0.25">
      <c r="B9" s="199"/>
      <c r="C9" s="37"/>
      <c r="D9" s="37"/>
      <c r="E9" s="37"/>
      <c r="F9" s="37"/>
      <c r="G9" s="37"/>
      <c r="H9" s="37"/>
      <c r="I9" s="37"/>
    </row>
    <row r="10" spans="2:9" ht="15" x14ac:dyDescent="0.25">
      <c r="B10" s="199">
        <v>1865</v>
      </c>
      <c r="C10" s="37"/>
      <c r="D10" s="37"/>
      <c r="E10" s="37" t="s">
        <v>641</v>
      </c>
      <c r="F10" s="37"/>
      <c r="G10" s="37"/>
      <c r="H10" s="37"/>
      <c r="I10" s="37"/>
    </row>
    <row r="11" spans="2:9" ht="15" x14ac:dyDescent="0.25">
      <c r="B11" s="199"/>
      <c r="C11" s="37"/>
      <c r="D11" s="37"/>
      <c r="E11" s="37"/>
      <c r="F11" s="37"/>
      <c r="G11" s="37"/>
      <c r="H11" s="37"/>
      <c r="I11" s="37"/>
    </row>
    <row r="12" spans="2:9" ht="15" x14ac:dyDescent="0.25">
      <c r="B12" s="199">
        <v>1866</v>
      </c>
      <c r="C12" s="37"/>
      <c r="D12" s="37"/>
      <c r="E12" s="37" t="s">
        <v>643</v>
      </c>
      <c r="F12" s="37"/>
      <c r="G12" s="37"/>
      <c r="H12" s="37"/>
      <c r="I12" s="37"/>
    </row>
    <row r="13" spans="2:9" ht="15" x14ac:dyDescent="0.25">
      <c r="B13" s="199"/>
      <c r="C13" s="37"/>
      <c r="D13" s="37"/>
      <c r="E13" s="37"/>
      <c r="F13" s="37"/>
      <c r="G13" s="37"/>
      <c r="H13" s="37"/>
      <c r="I13" s="37"/>
    </row>
    <row r="14" spans="2:9" ht="15" x14ac:dyDescent="0.25">
      <c r="B14" s="199">
        <v>1871</v>
      </c>
      <c r="C14" s="37"/>
      <c r="D14" s="37" t="s">
        <v>644</v>
      </c>
      <c r="E14" s="37"/>
      <c r="F14" s="37"/>
      <c r="G14" s="37"/>
      <c r="H14" s="37"/>
      <c r="I14" s="37"/>
    </row>
    <row r="15" spans="2:9" ht="15" x14ac:dyDescent="0.25">
      <c r="B15" s="199"/>
      <c r="C15" s="37"/>
      <c r="D15" s="37"/>
      <c r="E15" s="37"/>
      <c r="F15" s="37"/>
      <c r="G15" s="37"/>
      <c r="H15" s="37"/>
      <c r="I15" s="37"/>
    </row>
    <row r="16" spans="2:9" ht="15" x14ac:dyDescent="0.25">
      <c r="B16" s="199">
        <v>1876</v>
      </c>
      <c r="C16" s="37" t="s">
        <v>641</v>
      </c>
      <c r="D16" s="37" t="s">
        <v>645</v>
      </c>
      <c r="E16" s="37" t="s">
        <v>645</v>
      </c>
      <c r="F16" s="37"/>
      <c r="G16" s="37"/>
      <c r="H16" s="37"/>
      <c r="I16" s="37"/>
    </row>
    <row r="17" spans="2:9" ht="15" x14ac:dyDescent="0.25">
      <c r="B17" s="199"/>
      <c r="C17" s="37"/>
      <c r="D17" s="37"/>
      <c r="E17" s="37"/>
      <c r="F17" s="37"/>
      <c r="G17" s="37"/>
      <c r="H17" s="37"/>
      <c r="I17" s="37"/>
    </row>
    <row r="18" spans="2:9" ht="15" x14ac:dyDescent="0.25">
      <c r="B18" s="199">
        <v>1878</v>
      </c>
      <c r="C18" s="37"/>
      <c r="D18" s="37"/>
      <c r="E18" s="37"/>
      <c r="F18" s="37"/>
      <c r="G18" s="37"/>
      <c r="H18" s="37"/>
      <c r="I18" s="37" t="s">
        <v>646</v>
      </c>
    </row>
    <row r="19" spans="2:9" ht="15" x14ac:dyDescent="0.25">
      <c r="B19" s="199"/>
      <c r="C19" s="37"/>
      <c r="D19" s="37"/>
      <c r="E19" s="37"/>
      <c r="F19" s="37"/>
      <c r="G19" s="37"/>
      <c r="H19" s="37"/>
      <c r="I19" s="37"/>
    </row>
    <row r="20" spans="2:9" ht="15" x14ac:dyDescent="0.25">
      <c r="B20" s="199">
        <v>1888</v>
      </c>
      <c r="D20" s="37"/>
      <c r="E20" s="37"/>
      <c r="F20" s="37"/>
      <c r="G20" s="37"/>
      <c r="H20" s="37" t="s">
        <v>647</v>
      </c>
      <c r="I20" s="37"/>
    </row>
    <row r="21" spans="2:9" ht="15" x14ac:dyDescent="0.25">
      <c r="B21" s="199"/>
      <c r="D21" s="37"/>
      <c r="E21" s="37"/>
      <c r="F21" s="37"/>
      <c r="G21" s="37"/>
      <c r="H21" s="37"/>
      <c r="I21" s="37"/>
    </row>
    <row r="22" spans="2:9" ht="15" x14ac:dyDescent="0.25">
      <c r="B22" s="199">
        <v>1893</v>
      </c>
      <c r="D22" s="418" t="s">
        <v>648</v>
      </c>
      <c r="E22" s="37"/>
      <c r="F22" s="37"/>
      <c r="G22" s="37"/>
      <c r="H22" s="37" t="s">
        <v>647</v>
      </c>
      <c r="I22" s="37"/>
    </row>
    <row r="23" spans="2:9" ht="15" x14ac:dyDescent="0.25">
      <c r="B23" s="199"/>
      <c r="C23" s="37"/>
      <c r="D23" s="37"/>
      <c r="E23" s="37"/>
      <c r="F23" s="37"/>
      <c r="G23" s="37"/>
      <c r="H23" s="37"/>
      <c r="I23" s="37"/>
    </row>
    <row r="24" spans="2:9" ht="15" x14ac:dyDescent="0.25">
      <c r="B24" s="199">
        <v>1897</v>
      </c>
      <c r="C24" s="37"/>
      <c r="D24" s="37"/>
      <c r="E24" s="37" t="s">
        <v>648</v>
      </c>
      <c r="F24" s="37"/>
      <c r="G24" s="37"/>
      <c r="H24" s="37" t="s">
        <v>647</v>
      </c>
      <c r="I24" s="37"/>
    </row>
    <row r="25" spans="2:9" ht="15" x14ac:dyDescent="0.25">
      <c r="B25" s="199">
        <v>1998</v>
      </c>
      <c r="C25" s="37"/>
      <c r="D25" s="37"/>
      <c r="E25" s="37" t="s">
        <v>648</v>
      </c>
      <c r="F25" s="37"/>
      <c r="G25" s="37"/>
      <c r="H25" s="37" t="s">
        <v>647</v>
      </c>
      <c r="I25" s="37"/>
    </row>
    <row r="26" spans="2:9" ht="15" x14ac:dyDescent="0.25">
      <c r="B26" s="199">
        <v>1899</v>
      </c>
      <c r="C26" s="37"/>
      <c r="D26" s="37"/>
      <c r="E26" s="37" t="s">
        <v>648</v>
      </c>
      <c r="F26" s="37"/>
      <c r="G26" s="37" t="s">
        <v>649</v>
      </c>
      <c r="H26" s="37" t="s">
        <v>647</v>
      </c>
      <c r="I26" s="37"/>
    </row>
    <row r="27" spans="2:9" ht="15" x14ac:dyDescent="0.25">
      <c r="B27" s="199">
        <v>1900</v>
      </c>
      <c r="C27" s="37" t="s">
        <v>650</v>
      </c>
      <c r="D27" s="37"/>
      <c r="E27" s="37" t="s">
        <v>648</v>
      </c>
      <c r="F27" s="37" t="s">
        <v>651</v>
      </c>
      <c r="G27" s="37" t="s">
        <v>649</v>
      </c>
      <c r="H27" s="37" t="s">
        <v>647</v>
      </c>
      <c r="I27" s="37"/>
    </row>
    <row r="28" spans="2:9" ht="15" x14ac:dyDescent="0.25">
      <c r="B28" s="464">
        <v>1901</v>
      </c>
      <c r="C28" s="465"/>
      <c r="D28" s="465"/>
      <c r="E28" s="465" t="s">
        <v>648</v>
      </c>
      <c r="F28" s="465"/>
      <c r="G28" s="465"/>
      <c r="H28" s="465"/>
      <c r="I28" s="465"/>
    </row>
    <row r="29" spans="2:9" ht="15" x14ac:dyDescent="0.25">
      <c r="B29" s="199"/>
      <c r="C29" s="37"/>
      <c r="D29" s="37"/>
      <c r="E29" s="37"/>
      <c r="F29" s="37"/>
      <c r="G29" s="37"/>
      <c r="H29" s="37"/>
      <c r="I29" s="37"/>
    </row>
    <row r="30" spans="2:9" ht="15" x14ac:dyDescent="0.25">
      <c r="B30" s="199"/>
      <c r="C30" s="37"/>
      <c r="D30" s="37"/>
      <c r="E30" s="37"/>
      <c r="F30" s="37"/>
      <c r="G30" s="37"/>
      <c r="H30" s="37"/>
      <c r="I30" s="37"/>
    </row>
    <row r="31" spans="2:9" ht="15" x14ac:dyDescent="0.25">
      <c r="B31" s="199"/>
    </row>
    <row r="32" spans="2:9" ht="15" x14ac:dyDescent="0.25">
      <c r="B32" s="199"/>
    </row>
    <row r="33" spans="2:9" ht="15" x14ac:dyDescent="0.25">
      <c r="B33" s="694" t="s">
        <v>652</v>
      </c>
      <c r="C33" s="694"/>
      <c r="D33" s="694"/>
      <c r="E33" s="694"/>
      <c r="F33" s="694"/>
      <c r="G33" s="694"/>
      <c r="H33" s="694"/>
    </row>
    <row r="34" spans="2:9" ht="15" x14ac:dyDescent="0.25">
      <c r="B34" s="470"/>
      <c r="C34" s="38" t="s">
        <v>0</v>
      </c>
      <c r="D34" s="38" t="s">
        <v>1</v>
      </c>
      <c r="E34" s="38" t="s">
        <v>13</v>
      </c>
      <c r="F34" s="38" t="s">
        <v>3</v>
      </c>
      <c r="G34" s="38" t="s">
        <v>5</v>
      </c>
      <c r="H34" s="38" t="s">
        <v>4</v>
      </c>
    </row>
    <row r="35" spans="2:9" ht="15" x14ac:dyDescent="0.25">
      <c r="B35" s="199"/>
      <c r="C35" s="37"/>
      <c r="D35" s="37"/>
      <c r="E35" s="37"/>
      <c r="F35" s="37"/>
      <c r="G35" s="37"/>
      <c r="H35" s="37"/>
    </row>
    <row r="36" spans="2:9" ht="15" x14ac:dyDescent="0.25">
      <c r="B36" s="199" t="s">
        <v>653</v>
      </c>
      <c r="C36" s="242">
        <v>1501</v>
      </c>
      <c r="D36" s="242">
        <v>204</v>
      </c>
      <c r="E36" s="242">
        <v>521</v>
      </c>
      <c r="F36" s="242">
        <v>1</v>
      </c>
      <c r="G36" s="242">
        <v>4</v>
      </c>
      <c r="H36" s="242">
        <v>7</v>
      </c>
    </row>
    <row r="37" spans="2:9" ht="15" x14ac:dyDescent="0.25">
      <c r="B37" s="199"/>
    </row>
    <row r="38" spans="2:9" ht="15" x14ac:dyDescent="0.25">
      <c r="B38" s="199" t="s">
        <v>654</v>
      </c>
      <c r="C38" s="242">
        <v>111</v>
      </c>
      <c r="D38" s="242">
        <v>1014</v>
      </c>
      <c r="E38" s="242">
        <v>407</v>
      </c>
      <c r="F38" s="242">
        <v>304</v>
      </c>
      <c r="G38" s="242">
        <v>100</v>
      </c>
      <c r="H38" s="242">
        <v>300</v>
      </c>
    </row>
    <row r="39" spans="2:9" ht="15" x14ac:dyDescent="0.25">
      <c r="B39" s="199"/>
    </row>
    <row r="40" spans="2:9" ht="15" x14ac:dyDescent="0.25">
      <c r="B40" s="464" t="s">
        <v>706</v>
      </c>
      <c r="C40" s="41">
        <v>1390</v>
      </c>
      <c r="D40" s="41">
        <v>-810</v>
      </c>
      <c r="E40" s="41">
        <v>114</v>
      </c>
      <c r="F40" s="41">
        <v>-303</v>
      </c>
      <c r="G40" s="41">
        <v>-96</v>
      </c>
      <c r="H40" s="41">
        <v>-293</v>
      </c>
      <c r="I40" s="243"/>
    </row>
  </sheetData>
  <mergeCells count="3">
    <mergeCell ref="B1:I1"/>
    <mergeCell ref="B2:I2"/>
    <mergeCell ref="B33:H3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view="pageBreakPreview" topLeftCell="A82" zoomScale="60" zoomScaleNormal="100" workbookViewId="0">
      <selection activeCell="K30" sqref="K30"/>
    </sheetView>
  </sheetViews>
  <sheetFormatPr defaultColWidth="7.85546875" defaultRowHeight="12.75" x14ac:dyDescent="0.2"/>
  <cols>
    <col min="1" max="1" width="1.5703125" style="4" customWidth="1"/>
    <col min="2" max="2" width="5" style="60" customWidth="1"/>
    <col min="3" max="3" width="6" style="60" bestFit="1" customWidth="1"/>
    <col min="4" max="4" width="5.7109375" style="60" bestFit="1" customWidth="1"/>
    <col min="5" max="6" width="7.85546875" style="60" bestFit="1" customWidth="1"/>
    <col min="7" max="7" width="7.28515625" style="60" customWidth="1"/>
    <col min="8" max="8" width="6.7109375" style="60" customWidth="1"/>
    <col min="9" max="9" width="9" style="60" bestFit="1" customWidth="1"/>
    <col min="10" max="10" width="9.85546875" style="60" customWidth="1"/>
    <col min="11" max="11" width="9.140625" style="60" customWidth="1"/>
    <col min="12" max="12" width="11.140625" style="60" bestFit="1" customWidth="1"/>
    <col min="13" max="13" width="7.85546875" style="4" customWidth="1"/>
    <col min="14" max="14" width="7.85546875" style="60"/>
    <col min="15" max="15" width="9" style="60" bestFit="1" customWidth="1"/>
    <col min="16" max="16384" width="7.85546875" style="60"/>
  </cols>
  <sheetData>
    <row r="1" spans="2:10" ht="30.75" customHeight="1" x14ac:dyDescent="0.2">
      <c r="B1" s="739" t="s">
        <v>707</v>
      </c>
      <c r="C1" s="739"/>
      <c r="D1" s="739"/>
      <c r="E1" s="739"/>
      <c r="F1" s="739"/>
      <c r="G1" s="739"/>
      <c r="H1" s="739"/>
      <c r="I1" s="739"/>
      <c r="J1" s="739"/>
    </row>
    <row r="2" spans="2:10" ht="27.75" customHeight="1" x14ac:dyDescent="0.2">
      <c r="B2" s="740" t="s">
        <v>708</v>
      </c>
      <c r="C2" s="740"/>
      <c r="D2" s="740"/>
      <c r="E2" s="740"/>
      <c r="F2" s="740"/>
      <c r="G2" s="740"/>
      <c r="H2" s="740"/>
      <c r="I2" s="740"/>
      <c r="J2" s="740"/>
    </row>
    <row r="3" spans="2:10" x14ac:dyDescent="0.2">
      <c r="B3" s="449"/>
      <c r="C3" s="745" t="s">
        <v>615</v>
      </c>
      <c r="D3" s="745"/>
      <c r="E3" s="745"/>
      <c r="F3" s="745"/>
      <c r="G3" s="746" t="s">
        <v>616</v>
      </c>
      <c r="H3" s="746"/>
      <c r="I3" s="746"/>
      <c r="J3" s="747" t="s">
        <v>709</v>
      </c>
    </row>
    <row r="4" spans="2:10" x14ac:dyDescent="0.2">
      <c r="B4" s="33"/>
      <c r="C4" s="636" t="s">
        <v>54</v>
      </c>
      <c r="D4" s="636" t="s">
        <v>53</v>
      </c>
      <c r="E4" s="636" t="s">
        <v>265</v>
      </c>
      <c r="F4" s="636" t="s">
        <v>11</v>
      </c>
      <c r="G4" s="636" t="s">
        <v>54</v>
      </c>
      <c r="H4" s="636" t="s">
        <v>53</v>
      </c>
      <c r="I4" s="636" t="s">
        <v>265</v>
      </c>
      <c r="J4" s="747"/>
    </row>
    <row r="5" spans="2:10" x14ac:dyDescent="0.2">
      <c r="B5" s="4">
        <v>1858</v>
      </c>
      <c r="C5" s="289">
        <v>18</v>
      </c>
      <c r="D5" s="289">
        <v>56</v>
      </c>
      <c r="E5" s="289">
        <v>618</v>
      </c>
      <c r="F5" s="289">
        <v>692</v>
      </c>
      <c r="G5" s="220" t="s">
        <v>8</v>
      </c>
      <c r="H5" s="289">
        <v>0</v>
      </c>
      <c r="I5" s="289">
        <v>102</v>
      </c>
      <c r="J5" s="290">
        <v>29</v>
      </c>
    </row>
    <row r="6" spans="2:10" x14ac:dyDescent="0.2">
      <c r="B6" s="4">
        <v>1859</v>
      </c>
      <c r="C6" s="289">
        <v>14</v>
      </c>
      <c r="D6" s="289">
        <v>68</v>
      </c>
      <c r="E6" s="289">
        <v>646</v>
      </c>
      <c r="F6" s="289">
        <v>728</v>
      </c>
      <c r="G6" s="220" t="s">
        <v>8</v>
      </c>
      <c r="H6" s="289">
        <v>0</v>
      </c>
      <c r="I6" s="289">
        <v>108</v>
      </c>
      <c r="J6" s="290">
        <v>31.6</v>
      </c>
    </row>
    <row r="7" spans="2:10" x14ac:dyDescent="0.2">
      <c r="B7" s="4">
        <v>1860</v>
      </c>
      <c r="C7" s="289">
        <v>16</v>
      </c>
      <c r="D7" s="289">
        <v>56</v>
      </c>
      <c r="E7" s="289">
        <v>604</v>
      </c>
      <c r="F7" s="289">
        <v>676</v>
      </c>
      <c r="G7" s="220" t="s">
        <v>8</v>
      </c>
      <c r="H7" s="289">
        <v>0</v>
      </c>
      <c r="I7" s="289">
        <v>88</v>
      </c>
      <c r="J7" s="290">
        <v>33.6</v>
      </c>
    </row>
    <row r="8" spans="2:10" x14ac:dyDescent="0.2">
      <c r="B8" s="4">
        <v>1861</v>
      </c>
      <c r="C8" s="289">
        <v>12</v>
      </c>
      <c r="D8" s="289">
        <v>56</v>
      </c>
      <c r="E8" s="289">
        <v>638</v>
      </c>
      <c r="F8" s="289">
        <v>706</v>
      </c>
      <c r="G8" s="220" t="s">
        <v>8</v>
      </c>
      <c r="H8" s="289">
        <v>0</v>
      </c>
      <c r="I8" s="289">
        <v>78</v>
      </c>
      <c r="J8" s="290">
        <v>31.9</v>
      </c>
    </row>
    <row r="9" spans="2:10" x14ac:dyDescent="0.2">
      <c r="B9" s="4">
        <v>1862</v>
      </c>
      <c r="C9" s="289">
        <v>16</v>
      </c>
      <c r="D9" s="289">
        <v>64</v>
      </c>
      <c r="E9" s="289">
        <v>674</v>
      </c>
      <c r="F9" s="289">
        <v>754</v>
      </c>
      <c r="G9" s="220" t="s">
        <v>8</v>
      </c>
      <c r="H9" s="289">
        <v>0</v>
      </c>
      <c r="I9" s="289">
        <v>72</v>
      </c>
      <c r="J9" s="290">
        <v>30.8</v>
      </c>
    </row>
    <row r="10" spans="2:10" x14ac:dyDescent="0.2">
      <c r="B10" s="4">
        <v>1863</v>
      </c>
      <c r="C10" s="289">
        <v>22</v>
      </c>
      <c r="D10" s="289">
        <v>74</v>
      </c>
      <c r="E10" s="289">
        <v>668</v>
      </c>
      <c r="F10" s="289">
        <v>764</v>
      </c>
      <c r="G10" s="220" t="s">
        <v>8</v>
      </c>
      <c r="H10" s="289">
        <v>0</v>
      </c>
      <c r="I10" s="289">
        <v>72</v>
      </c>
      <c r="J10" s="290">
        <v>31.6</v>
      </c>
    </row>
    <row r="11" spans="2:10" x14ac:dyDescent="0.2">
      <c r="B11" s="4">
        <v>1864</v>
      </c>
      <c r="C11" s="289">
        <v>18</v>
      </c>
      <c r="D11" s="289">
        <v>46</v>
      </c>
      <c r="E11" s="289">
        <v>638</v>
      </c>
      <c r="F11" s="289">
        <v>702</v>
      </c>
      <c r="G11" s="220" t="s">
        <v>8</v>
      </c>
      <c r="H11" s="289">
        <v>0</v>
      </c>
      <c r="I11" s="289">
        <v>20</v>
      </c>
      <c r="J11" s="290">
        <v>25.7</v>
      </c>
    </row>
    <row r="12" spans="2:10" x14ac:dyDescent="0.2">
      <c r="B12" s="4">
        <v>1865</v>
      </c>
      <c r="C12" s="289">
        <v>22</v>
      </c>
      <c r="D12" s="289">
        <v>54</v>
      </c>
      <c r="E12" s="289">
        <v>654</v>
      </c>
      <c r="F12" s="289">
        <v>730</v>
      </c>
      <c r="G12" s="220" t="s">
        <v>8</v>
      </c>
      <c r="H12" s="289">
        <v>0</v>
      </c>
      <c r="I12" s="289">
        <v>46</v>
      </c>
      <c r="J12" s="290">
        <v>24</v>
      </c>
    </row>
    <row r="13" spans="2:10" x14ac:dyDescent="0.2">
      <c r="B13" s="4">
        <v>1866</v>
      </c>
      <c r="C13" s="289">
        <v>50</v>
      </c>
      <c r="D13" s="289">
        <v>52</v>
      </c>
      <c r="E13" s="289">
        <v>652</v>
      </c>
      <c r="F13" s="289">
        <v>754</v>
      </c>
      <c r="G13" s="220" t="s">
        <v>8</v>
      </c>
      <c r="H13" s="289">
        <v>0</v>
      </c>
      <c r="I13" s="289">
        <v>44</v>
      </c>
      <c r="J13" s="290">
        <v>22.9</v>
      </c>
    </row>
    <row r="14" spans="2:10" x14ac:dyDescent="0.2">
      <c r="B14" s="4">
        <v>1867</v>
      </c>
      <c r="C14" s="289">
        <v>46</v>
      </c>
      <c r="D14" s="289">
        <v>54</v>
      </c>
      <c r="E14" s="289">
        <v>674</v>
      </c>
      <c r="F14" s="289">
        <v>774</v>
      </c>
      <c r="G14" s="220" t="s">
        <v>8</v>
      </c>
      <c r="H14" s="289">
        <v>0</v>
      </c>
      <c r="I14" s="289">
        <v>46</v>
      </c>
      <c r="J14" s="290">
        <v>23.8</v>
      </c>
    </row>
    <row r="15" spans="2:10" x14ac:dyDescent="0.2">
      <c r="B15" s="4">
        <v>1868</v>
      </c>
      <c r="C15" s="289">
        <v>48</v>
      </c>
      <c r="D15" s="289">
        <v>54</v>
      </c>
      <c r="E15" s="289">
        <v>640</v>
      </c>
      <c r="F15" s="289">
        <v>742</v>
      </c>
      <c r="G15" s="220" t="s">
        <v>8</v>
      </c>
      <c r="H15" s="289">
        <v>0</v>
      </c>
      <c r="I15" s="289">
        <v>60</v>
      </c>
      <c r="J15" s="290">
        <v>22.3</v>
      </c>
    </row>
    <row r="16" spans="2:10" x14ac:dyDescent="0.2">
      <c r="B16" s="4">
        <v>1869</v>
      </c>
      <c r="C16" s="289">
        <v>54</v>
      </c>
      <c r="D16" s="289">
        <v>48</v>
      </c>
      <c r="E16" s="289">
        <v>644</v>
      </c>
      <c r="F16" s="289">
        <v>746</v>
      </c>
      <c r="G16" s="220" t="s">
        <v>8</v>
      </c>
      <c r="H16" s="289">
        <v>0</v>
      </c>
      <c r="I16" s="289">
        <v>38</v>
      </c>
      <c r="J16" s="290">
        <v>20.9</v>
      </c>
    </row>
    <row r="17" spans="2:10" x14ac:dyDescent="0.2">
      <c r="B17" s="4">
        <v>1870</v>
      </c>
      <c r="C17" s="289">
        <v>44</v>
      </c>
      <c r="D17" s="289">
        <v>44</v>
      </c>
      <c r="E17" s="289">
        <v>640</v>
      </c>
      <c r="F17" s="289">
        <v>728</v>
      </c>
      <c r="G17" s="220" t="s">
        <v>8</v>
      </c>
      <c r="H17" s="289">
        <v>0</v>
      </c>
      <c r="I17" s="289">
        <v>26</v>
      </c>
      <c r="J17" s="290">
        <v>17.899999999999999</v>
      </c>
    </row>
    <row r="18" spans="2:10" x14ac:dyDescent="0.2">
      <c r="B18" s="4">
        <v>1871</v>
      </c>
      <c r="C18" s="220" t="s">
        <v>8</v>
      </c>
      <c r="D18" s="220" t="s">
        <v>8</v>
      </c>
      <c r="E18" s="220" t="s">
        <v>8</v>
      </c>
      <c r="F18" s="220" t="s">
        <v>8</v>
      </c>
      <c r="G18" s="220" t="s">
        <v>8</v>
      </c>
      <c r="H18" s="289">
        <v>0</v>
      </c>
      <c r="I18" s="220" t="s">
        <v>8</v>
      </c>
      <c r="J18" s="220" t="s">
        <v>8</v>
      </c>
    </row>
    <row r="19" spans="2:10" x14ac:dyDescent="0.2">
      <c r="B19" s="4">
        <v>1872</v>
      </c>
      <c r="C19" s="220" t="s">
        <v>8</v>
      </c>
      <c r="D19" s="220" t="s">
        <v>8</v>
      </c>
      <c r="E19" s="220" t="s">
        <v>8</v>
      </c>
      <c r="F19" s="220" t="s">
        <v>8</v>
      </c>
      <c r="G19" s="220" t="s">
        <v>8</v>
      </c>
      <c r="H19" s="289">
        <v>0</v>
      </c>
      <c r="I19" s="220" t="s">
        <v>8</v>
      </c>
      <c r="J19" s="220" t="s">
        <v>8</v>
      </c>
    </row>
    <row r="20" spans="2:10" x14ac:dyDescent="0.2">
      <c r="B20" s="4">
        <v>1873</v>
      </c>
      <c r="C20" s="220" t="s">
        <v>8</v>
      </c>
      <c r="D20" s="220" t="s">
        <v>8</v>
      </c>
      <c r="E20" s="220" t="s">
        <v>8</v>
      </c>
      <c r="F20" s="220" t="s">
        <v>8</v>
      </c>
      <c r="G20" s="220" t="s">
        <v>8</v>
      </c>
      <c r="H20" s="289">
        <v>0</v>
      </c>
      <c r="I20" s="220" t="s">
        <v>8</v>
      </c>
      <c r="J20" s="220" t="s">
        <v>8</v>
      </c>
    </row>
    <row r="21" spans="2:10" x14ac:dyDescent="0.2">
      <c r="B21" s="4">
        <v>1874</v>
      </c>
      <c r="C21" s="220" t="s">
        <v>8</v>
      </c>
      <c r="D21" s="220" t="s">
        <v>8</v>
      </c>
      <c r="E21" s="220" t="s">
        <v>8</v>
      </c>
      <c r="F21" s="220" t="s">
        <v>8</v>
      </c>
      <c r="G21" s="220" t="s">
        <v>8</v>
      </c>
      <c r="H21" s="289">
        <v>0</v>
      </c>
      <c r="I21" s="220" t="s">
        <v>8</v>
      </c>
      <c r="J21" s="220" t="s">
        <v>8</v>
      </c>
    </row>
    <row r="22" spans="2:10" x14ac:dyDescent="0.2">
      <c r="B22" s="4">
        <v>1875</v>
      </c>
      <c r="C22" s="220" t="s">
        <v>8</v>
      </c>
      <c r="D22" s="220" t="s">
        <v>8</v>
      </c>
      <c r="E22" s="220" t="s">
        <v>8</v>
      </c>
      <c r="F22" s="220" t="s">
        <v>8</v>
      </c>
      <c r="G22" s="220" t="s">
        <v>8</v>
      </c>
      <c r="H22" s="289">
        <v>0</v>
      </c>
      <c r="I22" s="220" t="s">
        <v>8</v>
      </c>
      <c r="J22" s="220" t="s">
        <v>8</v>
      </c>
    </row>
    <row r="23" spans="2:10" x14ac:dyDescent="0.2">
      <c r="B23" s="4">
        <v>1876</v>
      </c>
      <c r="C23" s="289">
        <v>74</v>
      </c>
      <c r="D23" s="289">
        <v>76</v>
      </c>
      <c r="E23" s="289">
        <v>970</v>
      </c>
      <c r="F23" s="289">
        <v>1120</v>
      </c>
      <c r="G23" s="220" t="s">
        <v>8</v>
      </c>
      <c r="H23" s="289">
        <v>0</v>
      </c>
      <c r="I23" s="220" t="s">
        <v>8</v>
      </c>
      <c r="J23" s="290">
        <v>11.1</v>
      </c>
    </row>
    <row r="24" spans="2:10" x14ac:dyDescent="0.2">
      <c r="B24" s="4">
        <v>1877</v>
      </c>
      <c r="C24" s="289">
        <v>72</v>
      </c>
      <c r="D24" s="289">
        <v>78</v>
      </c>
      <c r="E24" s="289">
        <v>1012</v>
      </c>
      <c r="F24" s="289">
        <v>1162</v>
      </c>
      <c r="G24" s="220" t="s">
        <v>8</v>
      </c>
      <c r="H24" s="289">
        <v>0</v>
      </c>
      <c r="I24" s="220" t="s">
        <v>8</v>
      </c>
      <c r="J24" s="290">
        <v>10.1</v>
      </c>
    </row>
    <row r="25" spans="2:10" x14ac:dyDescent="0.2">
      <c r="B25" s="4">
        <v>1878</v>
      </c>
      <c r="C25" s="289">
        <v>68</v>
      </c>
      <c r="D25" s="289">
        <v>82</v>
      </c>
      <c r="E25" s="289">
        <v>1090</v>
      </c>
      <c r="F25" s="289">
        <v>1240</v>
      </c>
      <c r="G25" s="220" t="s">
        <v>8</v>
      </c>
      <c r="H25" s="289">
        <v>0</v>
      </c>
      <c r="I25" s="220" t="s">
        <v>8</v>
      </c>
      <c r="J25" s="290">
        <v>12.4</v>
      </c>
    </row>
    <row r="26" spans="2:10" x14ac:dyDescent="0.2">
      <c r="B26" s="4">
        <v>1879</v>
      </c>
      <c r="C26" s="289">
        <v>76</v>
      </c>
      <c r="D26" s="289">
        <v>70</v>
      </c>
      <c r="E26" s="289">
        <v>1042</v>
      </c>
      <c r="F26" s="289">
        <v>1188</v>
      </c>
      <c r="G26" s="220" t="s">
        <v>8</v>
      </c>
      <c r="H26" s="289">
        <v>0</v>
      </c>
      <c r="I26" s="220" t="s">
        <v>8</v>
      </c>
      <c r="J26" s="290">
        <v>13.3</v>
      </c>
    </row>
    <row r="27" spans="2:10" x14ac:dyDescent="0.2">
      <c r="B27" s="4">
        <v>1880</v>
      </c>
      <c r="C27" s="289">
        <v>64</v>
      </c>
      <c r="D27" s="289">
        <v>82</v>
      </c>
      <c r="E27" s="289">
        <v>1200</v>
      </c>
      <c r="F27" s="289">
        <v>1346</v>
      </c>
      <c r="G27" s="220" t="s">
        <v>8</v>
      </c>
      <c r="H27" s="289">
        <v>0</v>
      </c>
      <c r="I27" s="220" t="s">
        <v>8</v>
      </c>
      <c r="J27" s="290">
        <v>13.7</v>
      </c>
    </row>
    <row r="28" spans="2:10" x14ac:dyDescent="0.2">
      <c r="B28" s="4">
        <v>1881</v>
      </c>
      <c r="C28" s="289">
        <v>70</v>
      </c>
      <c r="D28" s="289">
        <v>94</v>
      </c>
      <c r="E28" s="289">
        <v>1324</v>
      </c>
      <c r="F28" s="289">
        <v>1488</v>
      </c>
      <c r="G28" s="220" t="s">
        <v>8</v>
      </c>
      <c r="H28" s="289">
        <v>0</v>
      </c>
      <c r="I28" s="220" t="s">
        <v>8</v>
      </c>
      <c r="J28" s="290">
        <v>15.8</v>
      </c>
    </row>
    <row r="29" spans="2:10" x14ac:dyDescent="0.2">
      <c r="B29" s="4">
        <v>1882</v>
      </c>
      <c r="C29" s="289">
        <v>84</v>
      </c>
      <c r="D29" s="289">
        <v>104</v>
      </c>
      <c r="E29" s="289">
        <v>1386</v>
      </c>
      <c r="F29" s="289">
        <v>1574</v>
      </c>
      <c r="G29" s="220" t="s">
        <v>8</v>
      </c>
      <c r="H29" s="289">
        <v>0</v>
      </c>
      <c r="I29" s="220" t="s">
        <v>8</v>
      </c>
      <c r="J29" s="290">
        <v>15.8</v>
      </c>
    </row>
    <row r="30" spans="2:10" x14ac:dyDescent="0.2">
      <c r="B30" s="4">
        <v>1883</v>
      </c>
      <c r="C30" s="289">
        <v>94</v>
      </c>
      <c r="D30" s="289">
        <v>102</v>
      </c>
      <c r="E30" s="289">
        <v>1434</v>
      </c>
      <c r="F30" s="289">
        <v>1630</v>
      </c>
      <c r="G30" s="220" t="s">
        <v>8</v>
      </c>
      <c r="H30" s="289">
        <v>0</v>
      </c>
      <c r="I30" s="220" t="s">
        <v>8</v>
      </c>
      <c r="J30" s="290">
        <v>12.6</v>
      </c>
    </row>
    <row r="31" spans="2:10" x14ac:dyDescent="0.2">
      <c r="B31" s="4">
        <v>1884</v>
      </c>
      <c r="C31" s="289">
        <v>106</v>
      </c>
      <c r="D31" s="289">
        <v>106</v>
      </c>
      <c r="E31" s="289">
        <v>1488</v>
      </c>
      <c r="F31" s="289">
        <v>1700</v>
      </c>
      <c r="G31" s="220" t="s">
        <v>8</v>
      </c>
      <c r="H31" s="289">
        <v>0</v>
      </c>
      <c r="I31" s="289">
        <v>22</v>
      </c>
      <c r="J31" s="290">
        <v>12.1</v>
      </c>
    </row>
    <row r="32" spans="2:10" x14ac:dyDescent="0.2">
      <c r="B32" s="4">
        <v>1885</v>
      </c>
      <c r="C32" s="289">
        <v>122</v>
      </c>
      <c r="D32" s="289">
        <v>110</v>
      </c>
      <c r="E32" s="289">
        <v>1446</v>
      </c>
      <c r="F32" s="289">
        <v>1678</v>
      </c>
      <c r="G32" s="220" t="s">
        <v>8</v>
      </c>
      <c r="H32" s="289">
        <v>0</v>
      </c>
      <c r="I32" s="289">
        <v>18</v>
      </c>
      <c r="J32" s="290">
        <v>11.2</v>
      </c>
    </row>
    <row r="33" spans="2:12" x14ac:dyDescent="0.2">
      <c r="B33" s="4">
        <v>1886</v>
      </c>
      <c r="C33" s="289">
        <v>138</v>
      </c>
      <c r="D33" s="289">
        <v>98</v>
      </c>
      <c r="E33" s="289">
        <v>1398</v>
      </c>
      <c r="F33" s="289">
        <v>1634</v>
      </c>
      <c r="G33" s="220" t="s">
        <v>8</v>
      </c>
      <c r="H33" s="289">
        <v>0</v>
      </c>
      <c r="I33" s="289">
        <v>12</v>
      </c>
      <c r="J33" s="290">
        <v>12.2</v>
      </c>
    </row>
    <row r="34" spans="2:12" x14ac:dyDescent="0.2">
      <c r="B34" s="4">
        <v>1887</v>
      </c>
      <c r="C34" s="289">
        <v>138</v>
      </c>
      <c r="D34" s="289">
        <v>90</v>
      </c>
      <c r="E34" s="289">
        <v>1518</v>
      </c>
      <c r="F34" s="289">
        <v>1746</v>
      </c>
      <c r="G34" s="289">
        <v>128</v>
      </c>
      <c r="H34" s="289">
        <v>0</v>
      </c>
      <c r="I34" s="289">
        <v>22</v>
      </c>
      <c r="J34" s="290">
        <v>12.3</v>
      </c>
    </row>
    <row r="35" spans="2:12" x14ac:dyDescent="0.2">
      <c r="B35" s="4">
        <v>1888</v>
      </c>
      <c r="C35" s="289">
        <v>154</v>
      </c>
      <c r="D35" s="289">
        <v>102</v>
      </c>
      <c r="E35" s="289">
        <v>1612</v>
      </c>
      <c r="F35" s="289">
        <v>1868</v>
      </c>
      <c r="G35" s="289">
        <v>232</v>
      </c>
      <c r="H35" s="289">
        <v>0</v>
      </c>
      <c r="I35" s="289">
        <v>24</v>
      </c>
      <c r="J35" s="290">
        <v>13.2</v>
      </c>
    </row>
    <row r="36" spans="2:12" x14ac:dyDescent="0.2">
      <c r="B36" s="4">
        <v>1889</v>
      </c>
      <c r="C36" s="289">
        <v>160</v>
      </c>
      <c r="D36" s="289">
        <v>96</v>
      </c>
      <c r="E36" s="289">
        <v>1602</v>
      </c>
      <c r="F36" s="289">
        <v>1858</v>
      </c>
      <c r="G36" s="289">
        <v>238</v>
      </c>
      <c r="H36" s="289">
        <v>0</v>
      </c>
      <c r="I36" s="289">
        <v>32</v>
      </c>
      <c r="J36" s="290">
        <v>12.9</v>
      </c>
    </row>
    <row r="37" spans="2:12" x14ac:dyDescent="0.2">
      <c r="B37" s="4">
        <v>1890</v>
      </c>
      <c r="C37" s="289">
        <v>144</v>
      </c>
      <c r="D37" s="289">
        <v>92</v>
      </c>
      <c r="E37" s="289">
        <v>1646</v>
      </c>
      <c r="F37" s="289">
        <v>1882</v>
      </c>
      <c r="G37" s="289">
        <v>240</v>
      </c>
      <c r="H37" s="289">
        <v>0</v>
      </c>
      <c r="I37" s="289">
        <v>46</v>
      </c>
      <c r="J37" s="290">
        <v>12.6</v>
      </c>
    </row>
    <row r="38" spans="2:12" x14ac:dyDescent="0.2">
      <c r="B38" s="4">
        <v>1891</v>
      </c>
      <c r="C38" s="220" t="s">
        <v>8</v>
      </c>
      <c r="D38" s="220" t="s">
        <v>8</v>
      </c>
      <c r="E38" s="220" t="s">
        <v>8</v>
      </c>
      <c r="F38" s="289">
        <v>2000</v>
      </c>
      <c r="G38" s="289">
        <v>264</v>
      </c>
      <c r="H38" s="289">
        <v>0</v>
      </c>
      <c r="I38" s="289">
        <v>48</v>
      </c>
      <c r="J38" s="290">
        <v>12.6</v>
      </c>
    </row>
    <row r="39" spans="2:12" x14ac:dyDescent="0.2">
      <c r="B39" s="4">
        <v>1892</v>
      </c>
      <c r="C39" s="220" t="s">
        <v>8</v>
      </c>
      <c r="D39" s="220" t="s">
        <v>8</v>
      </c>
      <c r="E39" s="220" t="s">
        <v>8</v>
      </c>
      <c r="F39" s="289">
        <v>1848</v>
      </c>
      <c r="G39" s="289">
        <v>268</v>
      </c>
      <c r="H39" s="289">
        <v>0</v>
      </c>
      <c r="I39" s="289">
        <v>42</v>
      </c>
      <c r="J39" s="290">
        <v>11.3</v>
      </c>
    </row>
    <row r="40" spans="2:12" x14ac:dyDescent="0.2">
      <c r="B40" s="4">
        <v>1893</v>
      </c>
      <c r="C40" s="220" t="s">
        <v>8</v>
      </c>
      <c r="D40" s="220" t="s">
        <v>8</v>
      </c>
      <c r="E40" s="220" t="s">
        <v>8</v>
      </c>
      <c r="F40" s="289">
        <v>1522</v>
      </c>
      <c r="G40" s="289">
        <v>244</v>
      </c>
      <c r="H40" s="289">
        <v>0</v>
      </c>
      <c r="I40" s="220" t="s">
        <v>8</v>
      </c>
      <c r="J40" s="290">
        <v>10.1</v>
      </c>
    </row>
    <row r="41" spans="2:12" x14ac:dyDescent="0.2">
      <c r="B41" s="4">
        <v>1894</v>
      </c>
      <c r="C41" s="220" t="s">
        <v>8</v>
      </c>
      <c r="D41" s="220" t="s">
        <v>8</v>
      </c>
      <c r="E41" s="220" t="s">
        <v>8</v>
      </c>
      <c r="F41" s="289">
        <v>1468</v>
      </c>
      <c r="G41" s="289">
        <v>236</v>
      </c>
      <c r="H41" s="289">
        <v>0</v>
      </c>
      <c r="I41" s="220" t="s">
        <v>8</v>
      </c>
      <c r="J41" s="290">
        <v>10</v>
      </c>
    </row>
    <row r="42" spans="2:12" x14ac:dyDescent="0.2">
      <c r="B42" s="4">
        <v>1895</v>
      </c>
      <c r="C42" s="220" t="s">
        <v>8</v>
      </c>
      <c r="D42" s="220" t="s">
        <v>8</v>
      </c>
      <c r="E42" s="220" t="s">
        <v>8</v>
      </c>
      <c r="F42" s="289">
        <v>694</v>
      </c>
      <c r="G42" s="289">
        <v>120</v>
      </c>
      <c r="H42" s="289">
        <v>0</v>
      </c>
      <c r="I42" s="220" t="s">
        <v>8</v>
      </c>
      <c r="J42" s="290">
        <v>9.6</v>
      </c>
    </row>
    <row r="43" spans="2:12" x14ac:dyDescent="0.2">
      <c r="B43" s="4">
        <v>1896</v>
      </c>
      <c r="C43" s="220" t="s">
        <v>8</v>
      </c>
      <c r="D43" s="220" t="s">
        <v>8</v>
      </c>
      <c r="E43" s="220" t="s">
        <v>8</v>
      </c>
      <c r="F43" s="289">
        <v>1458</v>
      </c>
      <c r="G43" s="289">
        <v>250</v>
      </c>
      <c r="H43" s="289">
        <v>0</v>
      </c>
      <c r="I43" s="220" t="s">
        <v>8</v>
      </c>
      <c r="J43" s="290">
        <v>10.3</v>
      </c>
    </row>
    <row r="44" spans="2:12" x14ac:dyDescent="0.2">
      <c r="B44" s="4">
        <v>1897</v>
      </c>
      <c r="C44" s="220" t="s">
        <v>8</v>
      </c>
      <c r="D44" s="220" t="s">
        <v>8</v>
      </c>
      <c r="E44" s="220" t="s">
        <v>8</v>
      </c>
      <c r="F44" s="289">
        <v>1498</v>
      </c>
      <c r="G44" s="289">
        <v>262</v>
      </c>
      <c r="H44" s="289">
        <v>0</v>
      </c>
      <c r="I44" s="220" t="s">
        <v>8</v>
      </c>
      <c r="J44" s="290">
        <v>10.5</v>
      </c>
    </row>
    <row r="45" spans="2:12" x14ac:dyDescent="0.2">
      <c r="B45" s="4">
        <v>1898</v>
      </c>
      <c r="C45" s="220" t="s">
        <v>8</v>
      </c>
      <c r="D45" s="220" t="s">
        <v>8</v>
      </c>
      <c r="E45" s="220" t="s">
        <v>8</v>
      </c>
      <c r="F45" s="289">
        <v>1506</v>
      </c>
      <c r="G45" s="289">
        <v>278</v>
      </c>
      <c r="H45" s="289">
        <v>0</v>
      </c>
      <c r="I45" s="220" t="s">
        <v>8</v>
      </c>
      <c r="J45" s="290">
        <v>10.4</v>
      </c>
    </row>
    <row r="46" spans="2:12" x14ac:dyDescent="0.2">
      <c r="B46" s="4">
        <v>1899</v>
      </c>
      <c r="C46" s="220" t="s">
        <v>8</v>
      </c>
      <c r="D46" s="220" t="s">
        <v>8</v>
      </c>
      <c r="E46" s="220" t="s">
        <v>8</v>
      </c>
      <c r="F46" s="289">
        <v>1576</v>
      </c>
      <c r="G46" s="289">
        <v>304</v>
      </c>
      <c r="H46" s="289">
        <v>0</v>
      </c>
      <c r="I46" s="220" t="s">
        <v>8</v>
      </c>
      <c r="J46" s="290">
        <v>10.6</v>
      </c>
    </row>
    <row r="47" spans="2:12" x14ac:dyDescent="0.2">
      <c r="B47" s="33">
        <v>1900</v>
      </c>
      <c r="C47" s="673" t="s">
        <v>8</v>
      </c>
      <c r="D47" s="673" t="s">
        <v>8</v>
      </c>
      <c r="E47" s="673" t="s">
        <v>8</v>
      </c>
      <c r="F47" s="34">
        <v>1648</v>
      </c>
      <c r="G47" s="34">
        <v>316</v>
      </c>
      <c r="H47" s="34">
        <v>0</v>
      </c>
      <c r="I47" s="673" t="s">
        <v>8</v>
      </c>
      <c r="J47" s="221">
        <v>10.9</v>
      </c>
    </row>
    <row r="48" spans="2:12" x14ac:dyDescent="0.2">
      <c r="B48" s="741" t="s">
        <v>1090</v>
      </c>
      <c r="C48" s="742"/>
      <c r="D48" s="742"/>
      <c r="E48" s="742"/>
      <c r="F48" s="742"/>
      <c r="G48" s="742"/>
      <c r="H48" s="742"/>
      <c r="I48" s="742"/>
      <c r="J48" s="742"/>
      <c r="K48" s="742"/>
      <c r="L48" s="742"/>
    </row>
    <row r="49" spans="1:24" s="671" customFormat="1" x14ac:dyDescent="0.2">
      <c r="A49" s="672"/>
      <c r="B49" s="743" t="s">
        <v>1091</v>
      </c>
      <c r="C49" s="744"/>
      <c r="D49" s="744"/>
      <c r="E49" s="744"/>
      <c r="F49" s="744"/>
      <c r="G49" s="744"/>
      <c r="H49" s="744"/>
      <c r="I49" s="744"/>
      <c r="J49" s="744"/>
      <c r="K49" s="744"/>
      <c r="L49" s="744"/>
      <c r="M49" s="672"/>
    </row>
    <row r="50" spans="1:24" s="671" customFormat="1" ht="38.25" x14ac:dyDescent="0.2">
      <c r="A50" s="672"/>
      <c r="B50" s="33" t="s">
        <v>6</v>
      </c>
      <c r="C50" s="745" t="s">
        <v>1092</v>
      </c>
      <c r="D50" s="745"/>
      <c r="E50" s="745"/>
      <c r="F50" s="745"/>
      <c r="G50" s="745" t="s">
        <v>1093</v>
      </c>
      <c r="H50" s="745"/>
      <c r="I50" s="745"/>
      <c r="J50" s="745"/>
      <c r="K50" s="669" t="s">
        <v>11</v>
      </c>
      <c r="L50" s="670" t="s">
        <v>1094</v>
      </c>
      <c r="M50" s="672"/>
    </row>
    <row r="51" spans="1:24" s="671" customFormat="1" x14ac:dyDescent="0.2">
      <c r="A51" s="672"/>
      <c r="B51" s="672"/>
      <c r="C51" s="352" t="s">
        <v>54</v>
      </c>
      <c r="D51" s="352" t="s">
        <v>53</v>
      </c>
      <c r="E51" s="352" t="s">
        <v>265</v>
      </c>
      <c r="F51" s="352" t="s">
        <v>11</v>
      </c>
      <c r="G51" s="352" t="s">
        <v>54</v>
      </c>
      <c r="H51" s="352" t="s">
        <v>53</v>
      </c>
      <c r="I51" s="352" t="s">
        <v>265</v>
      </c>
      <c r="J51" s="352" t="s">
        <v>11</v>
      </c>
      <c r="K51" s="220"/>
      <c r="L51" s="668"/>
      <c r="M51" s="672"/>
    </row>
    <row r="52" spans="1:24" x14ac:dyDescent="0.2">
      <c r="B52" s="4">
        <v>1903</v>
      </c>
      <c r="C52" s="220" t="s">
        <v>8</v>
      </c>
      <c r="D52" s="220" t="s">
        <v>8</v>
      </c>
      <c r="E52" s="220" t="s">
        <v>8</v>
      </c>
      <c r="F52" s="220" t="s">
        <v>8</v>
      </c>
      <c r="G52" s="671">
        <v>986</v>
      </c>
      <c r="H52" s="4">
        <v>0</v>
      </c>
      <c r="I52" s="671">
        <v>468</v>
      </c>
      <c r="J52" s="220">
        <v>727</v>
      </c>
      <c r="K52" s="220" t="s">
        <v>8</v>
      </c>
      <c r="L52" s="290">
        <v>23.451181232446721</v>
      </c>
      <c r="M52" s="290"/>
      <c r="P52" s="220"/>
      <c r="Q52" s="220"/>
      <c r="R52" s="220"/>
      <c r="S52" s="220"/>
      <c r="T52" s="672"/>
      <c r="U52" s="672"/>
      <c r="V52" s="672"/>
      <c r="W52" s="220"/>
      <c r="X52" s="220"/>
    </row>
    <row r="53" spans="1:24" x14ac:dyDescent="0.2">
      <c r="B53" s="4">
        <v>1904</v>
      </c>
      <c r="C53" s="671">
        <v>332</v>
      </c>
      <c r="D53" s="62">
        <v>100.6</v>
      </c>
      <c r="E53" s="62">
        <v>3698</v>
      </c>
      <c r="F53" s="62">
        <f>(C53+D53+E53)</f>
        <v>4130.6000000000004</v>
      </c>
      <c r="G53" s="671">
        <v>972</v>
      </c>
      <c r="H53" s="4">
        <v>0</v>
      </c>
      <c r="I53" s="671">
        <v>528</v>
      </c>
      <c r="J53" s="4">
        <f>(G53+H53+I53)</f>
        <v>1500</v>
      </c>
      <c r="K53" s="289">
        <f>(F53+J53)</f>
        <v>5630.6</v>
      </c>
      <c r="L53" s="290">
        <v>24.193964405468147</v>
      </c>
      <c r="M53" s="290"/>
      <c r="O53" s="671"/>
      <c r="P53" s="672"/>
      <c r="Q53" s="289"/>
      <c r="R53" s="289"/>
      <c r="S53" s="62"/>
      <c r="T53" s="672"/>
      <c r="U53" s="672"/>
      <c r="V53" s="672"/>
      <c r="W53" s="672"/>
      <c r="X53" s="289"/>
    </row>
    <row r="54" spans="1:24" x14ac:dyDescent="0.2">
      <c r="B54" s="4">
        <v>1905</v>
      </c>
      <c r="C54" s="671">
        <v>338</v>
      </c>
      <c r="D54" s="62">
        <v>95.6</v>
      </c>
      <c r="E54" s="62">
        <v>3716</v>
      </c>
      <c r="F54" s="62">
        <f t="shared" ref="F54:F77" si="0">(C54+D54+E54)</f>
        <v>4149.6000000000004</v>
      </c>
      <c r="G54" s="671">
        <v>978</v>
      </c>
      <c r="H54" s="4">
        <v>0</v>
      </c>
      <c r="I54" s="671">
        <v>534</v>
      </c>
      <c r="J54" s="672">
        <f t="shared" ref="J54:J98" si="1">(G54+H54+I54)</f>
        <v>1512</v>
      </c>
      <c r="K54" s="289">
        <f t="shared" ref="K54:K98" si="2">(F54+J54)</f>
        <v>5661.6</v>
      </c>
      <c r="L54" s="290">
        <v>24.507238792953078</v>
      </c>
      <c r="M54" s="290"/>
      <c r="O54" s="671"/>
      <c r="P54" s="672"/>
      <c r="Q54" s="289"/>
      <c r="R54" s="289"/>
      <c r="S54" s="62"/>
      <c r="T54" s="672"/>
      <c r="U54" s="672"/>
      <c r="V54" s="672"/>
      <c r="W54" s="672"/>
      <c r="X54" s="289"/>
    </row>
    <row r="55" spans="1:24" x14ac:dyDescent="0.2">
      <c r="B55" s="4">
        <v>1906</v>
      </c>
      <c r="C55" s="671">
        <v>342</v>
      </c>
      <c r="D55" s="62">
        <v>95</v>
      </c>
      <c r="E55" s="62">
        <v>3846</v>
      </c>
      <c r="F55" s="62">
        <f t="shared" si="0"/>
        <v>4283</v>
      </c>
      <c r="G55" s="671">
        <v>1018</v>
      </c>
      <c r="H55" s="4">
        <v>0</v>
      </c>
      <c r="I55" s="671">
        <v>550</v>
      </c>
      <c r="J55" s="672">
        <f t="shared" si="1"/>
        <v>1568</v>
      </c>
      <c r="K55" s="289">
        <f t="shared" si="2"/>
        <v>5851</v>
      </c>
      <c r="L55" s="290">
        <v>24.221511530045447</v>
      </c>
      <c r="M55" s="290"/>
      <c r="O55" s="671"/>
      <c r="P55" s="672"/>
      <c r="Q55" s="289"/>
      <c r="R55" s="289"/>
      <c r="S55" s="62"/>
      <c r="T55" s="672"/>
      <c r="U55" s="672"/>
      <c r="V55" s="672"/>
      <c r="W55" s="672"/>
      <c r="X55" s="289"/>
    </row>
    <row r="56" spans="1:24" x14ac:dyDescent="0.2">
      <c r="B56" s="4">
        <v>1907</v>
      </c>
      <c r="C56" s="671">
        <v>360</v>
      </c>
      <c r="D56" s="62">
        <v>100</v>
      </c>
      <c r="E56" s="62">
        <v>4224</v>
      </c>
      <c r="F56" s="62">
        <f t="shared" si="0"/>
        <v>4684</v>
      </c>
      <c r="G56" s="671">
        <v>1084</v>
      </c>
      <c r="H56" s="4">
        <v>0</v>
      </c>
      <c r="I56" s="671">
        <v>842</v>
      </c>
      <c r="J56" s="672">
        <f t="shared" si="1"/>
        <v>1926</v>
      </c>
      <c r="K56" s="289">
        <f t="shared" si="2"/>
        <v>6610</v>
      </c>
      <c r="L56" s="290">
        <v>23.548663601651988</v>
      </c>
      <c r="M56" s="290"/>
      <c r="O56" s="671"/>
      <c r="P56" s="672"/>
      <c r="Q56" s="289"/>
      <c r="R56" s="289"/>
      <c r="S56" s="62"/>
      <c r="T56" s="672"/>
      <c r="U56" s="672"/>
      <c r="V56" s="672"/>
      <c r="W56" s="672"/>
      <c r="X56" s="289"/>
    </row>
    <row r="57" spans="1:24" x14ac:dyDescent="0.2">
      <c r="B57" s="4">
        <v>1908</v>
      </c>
      <c r="C57" s="671">
        <v>366</v>
      </c>
      <c r="D57" s="62">
        <v>102.6</v>
      </c>
      <c r="E57" s="62">
        <v>3932</v>
      </c>
      <c r="F57" s="62">
        <f t="shared" si="0"/>
        <v>4400.6000000000004</v>
      </c>
      <c r="G57" s="671">
        <v>1116</v>
      </c>
      <c r="H57" s="4">
        <v>0</v>
      </c>
      <c r="I57" s="671">
        <v>396</v>
      </c>
      <c r="J57" s="672">
        <f t="shared" si="1"/>
        <v>1512</v>
      </c>
      <c r="K57" s="289">
        <f t="shared" si="2"/>
        <v>5912.6</v>
      </c>
      <c r="L57" s="290">
        <v>21.226446501098607</v>
      </c>
      <c r="M57" s="290"/>
      <c r="O57" s="671"/>
      <c r="P57" s="672"/>
      <c r="Q57" s="289"/>
      <c r="R57" s="289"/>
      <c r="S57" s="62"/>
      <c r="T57" s="672"/>
      <c r="U57" s="672"/>
      <c r="V57" s="672"/>
      <c r="W57" s="672"/>
      <c r="X57" s="289"/>
    </row>
    <row r="58" spans="1:24" x14ac:dyDescent="0.2">
      <c r="B58" s="4">
        <v>1909</v>
      </c>
      <c r="C58" s="671">
        <v>366</v>
      </c>
      <c r="D58" s="62">
        <v>99.8</v>
      </c>
      <c r="E58" s="62">
        <v>4080</v>
      </c>
      <c r="F58" s="62">
        <f t="shared" si="0"/>
        <v>4545.8</v>
      </c>
      <c r="G58" s="671">
        <v>1114</v>
      </c>
      <c r="H58" s="4">
        <v>0</v>
      </c>
      <c r="I58" s="671">
        <v>506</v>
      </c>
      <c r="J58" s="672">
        <f t="shared" si="1"/>
        <v>1620</v>
      </c>
      <c r="K58" s="289">
        <f t="shared" si="2"/>
        <v>6165.8</v>
      </c>
      <c r="L58" s="290">
        <v>21.225626740947074</v>
      </c>
      <c r="M58" s="290"/>
      <c r="O58" s="671"/>
      <c r="P58" s="672"/>
      <c r="Q58" s="289"/>
      <c r="R58" s="289"/>
      <c r="S58" s="62"/>
      <c r="T58" s="672"/>
      <c r="U58" s="672"/>
      <c r="V58" s="672"/>
      <c r="W58" s="672"/>
      <c r="X58" s="289"/>
    </row>
    <row r="59" spans="1:24" x14ac:dyDescent="0.2">
      <c r="B59" s="4">
        <v>1910</v>
      </c>
      <c r="C59" s="671">
        <v>416</v>
      </c>
      <c r="D59" s="62">
        <v>110.8</v>
      </c>
      <c r="E59" s="62">
        <v>4320</v>
      </c>
      <c r="F59" s="62">
        <f t="shared" si="0"/>
        <v>4846.8</v>
      </c>
      <c r="G59" s="671">
        <v>1210</v>
      </c>
      <c r="H59" s="4">
        <v>0</v>
      </c>
      <c r="I59" s="671">
        <v>602</v>
      </c>
      <c r="J59" s="672">
        <f t="shared" si="1"/>
        <v>1812</v>
      </c>
      <c r="K59" s="289">
        <f t="shared" si="2"/>
        <v>6658.8</v>
      </c>
      <c r="L59" s="290">
        <v>20.47487291680072</v>
      </c>
      <c r="M59" s="290"/>
      <c r="O59" s="671"/>
      <c r="P59" s="672"/>
      <c r="Q59" s="289"/>
      <c r="R59" s="289"/>
      <c r="S59" s="62"/>
      <c r="T59" s="672"/>
      <c r="U59" s="672"/>
      <c r="V59" s="672"/>
      <c r="W59" s="672"/>
      <c r="X59" s="289"/>
    </row>
    <row r="60" spans="1:24" x14ac:dyDescent="0.2">
      <c r="B60" s="4">
        <v>1911</v>
      </c>
      <c r="C60" s="671">
        <v>464</v>
      </c>
      <c r="D60" s="62">
        <v>128.80000000000001</v>
      </c>
      <c r="E60" s="62">
        <v>4686</v>
      </c>
      <c r="F60" s="62">
        <f t="shared" si="0"/>
        <v>5278.8</v>
      </c>
      <c r="G60" s="671">
        <v>1298</v>
      </c>
      <c r="H60" s="4">
        <v>0</v>
      </c>
      <c r="I60" s="671">
        <v>708</v>
      </c>
      <c r="J60" s="672">
        <f t="shared" si="1"/>
        <v>2006</v>
      </c>
      <c r="K60" s="289">
        <f t="shared" si="2"/>
        <v>7284.8</v>
      </c>
      <c r="L60" s="290">
        <v>18.680851063829788</v>
      </c>
      <c r="M60" s="290"/>
      <c r="O60" s="671"/>
      <c r="P60" s="672"/>
      <c r="Q60" s="289"/>
      <c r="R60" s="289"/>
      <c r="S60" s="62"/>
      <c r="T60" s="672"/>
      <c r="U60" s="672"/>
      <c r="V60" s="672"/>
      <c r="W60" s="672"/>
      <c r="X60" s="289"/>
    </row>
    <row r="61" spans="1:24" x14ac:dyDescent="0.2">
      <c r="B61" s="4">
        <v>1912</v>
      </c>
      <c r="C61" s="671">
        <v>536</v>
      </c>
      <c r="D61" s="62">
        <v>128.80000000000001</v>
      </c>
      <c r="E61" s="62">
        <v>4882</v>
      </c>
      <c r="F61" s="62">
        <f t="shared" si="0"/>
        <v>5546.8</v>
      </c>
      <c r="G61" s="671">
        <v>1418</v>
      </c>
      <c r="H61" s="4">
        <v>0</v>
      </c>
      <c r="I61" s="671">
        <v>792</v>
      </c>
      <c r="J61" s="672">
        <f t="shared" si="1"/>
        <v>2210</v>
      </c>
      <c r="K61" s="289">
        <f t="shared" si="2"/>
        <v>7756.8</v>
      </c>
      <c r="L61" s="290">
        <v>18.375590053043943</v>
      </c>
      <c r="M61" s="290"/>
      <c r="O61" s="671"/>
      <c r="P61" s="672"/>
      <c r="Q61" s="289"/>
      <c r="R61" s="289"/>
      <c r="S61" s="62"/>
      <c r="T61" s="672"/>
      <c r="U61" s="672"/>
      <c r="V61" s="672"/>
      <c r="W61" s="672"/>
      <c r="X61" s="289"/>
    </row>
    <row r="62" spans="1:24" x14ac:dyDescent="0.2">
      <c r="B62" s="4">
        <v>1913</v>
      </c>
      <c r="C62" s="671">
        <v>508</v>
      </c>
      <c r="D62" s="62">
        <v>131</v>
      </c>
      <c r="E62" s="62">
        <v>4928</v>
      </c>
      <c r="F62" s="62">
        <f t="shared" si="0"/>
        <v>5567</v>
      </c>
      <c r="G62" s="671">
        <v>1514</v>
      </c>
      <c r="H62" s="289">
        <v>0</v>
      </c>
      <c r="I62" s="671">
        <v>846</v>
      </c>
      <c r="J62" s="672">
        <f t="shared" si="1"/>
        <v>2360</v>
      </c>
      <c r="K62" s="289">
        <f t="shared" si="2"/>
        <v>7927</v>
      </c>
      <c r="L62" s="290">
        <v>17.834482128999863</v>
      </c>
      <c r="M62" s="290"/>
      <c r="O62" s="671"/>
      <c r="P62" s="672"/>
      <c r="Q62" s="289"/>
      <c r="R62" s="289"/>
      <c r="S62" s="62"/>
      <c r="T62" s="672"/>
      <c r="U62" s="289"/>
      <c r="V62" s="672"/>
      <c r="W62" s="672"/>
      <c r="X62" s="289"/>
    </row>
    <row r="63" spans="1:24" x14ac:dyDescent="0.2">
      <c r="B63" s="4">
        <v>1914</v>
      </c>
      <c r="C63" s="220" t="s">
        <v>8</v>
      </c>
      <c r="D63" s="376" t="s">
        <v>8</v>
      </c>
      <c r="E63" s="376" t="s">
        <v>8</v>
      </c>
      <c r="F63" s="376" t="s">
        <v>8</v>
      </c>
      <c r="G63" s="220" t="s">
        <v>8</v>
      </c>
      <c r="H63" s="376">
        <v>0</v>
      </c>
      <c r="I63" s="220" t="s">
        <v>8</v>
      </c>
      <c r="J63" s="220" t="s">
        <v>8</v>
      </c>
      <c r="K63" s="220" t="s">
        <v>8</v>
      </c>
      <c r="L63" s="491" t="s">
        <v>8</v>
      </c>
      <c r="M63" s="290"/>
      <c r="O63" s="671"/>
      <c r="P63" s="220"/>
      <c r="Q63" s="376"/>
      <c r="R63" s="376"/>
      <c r="S63" s="376"/>
      <c r="T63" s="220"/>
      <c r="U63" s="376"/>
      <c r="V63" s="220"/>
      <c r="W63" s="220"/>
      <c r="X63" s="220"/>
    </row>
    <row r="64" spans="1:24" x14ac:dyDescent="0.2">
      <c r="B64" s="4">
        <v>1915</v>
      </c>
      <c r="C64" s="671">
        <v>434</v>
      </c>
      <c r="D64" s="62">
        <v>121.8</v>
      </c>
      <c r="E64" s="62">
        <v>5234</v>
      </c>
      <c r="F64" s="62">
        <f t="shared" si="0"/>
        <v>5789.8</v>
      </c>
      <c r="G64" s="671">
        <v>2410</v>
      </c>
      <c r="H64" s="289">
        <v>0</v>
      </c>
      <c r="I64" s="671">
        <v>1030</v>
      </c>
      <c r="J64" s="672">
        <f t="shared" si="1"/>
        <v>3440</v>
      </c>
      <c r="K64" s="289">
        <f t="shared" si="2"/>
        <v>9229.7999999999993</v>
      </c>
      <c r="L64" s="290">
        <v>20.602140945584299</v>
      </c>
      <c r="M64" s="290"/>
      <c r="O64" s="671"/>
      <c r="P64" s="672"/>
      <c r="Q64" s="289"/>
      <c r="R64" s="289"/>
      <c r="S64" s="62"/>
      <c r="T64" s="672"/>
      <c r="U64" s="289"/>
      <c r="V64" s="672"/>
      <c r="W64" s="672"/>
      <c r="X64" s="289"/>
    </row>
    <row r="65" spans="2:24" x14ac:dyDescent="0.2">
      <c r="B65" s="4">
        <v>1916</v>
      </c>
      <c r="C65" s="671">
        <v>316</v>
      </c>
      <c r="D65" s="62">
        <v>94.6</v>
      </c>
      <c r="E65" s="62">
        <v>4488</v>
      </c>
      <c r="F65" s="62">
        <f t="shared" si="0"/>
        <v>4898.6000000000004</v>
      </c>
      <c r="G65" s="671">
        <v>2970</v>
      </c>
      <c r="H65" s="289">
        <v>0</v>
      </c>
      <c r="I65" s="671">
        <v>1258</v>
      </c>
      <c r="J65" s="672">
        <f t="shared" si="1"/>
        <v>4228</v>
      </c>
      <c r="K65" s="289">
        <f t="shared" si="2"/>
        <v>9126.6</v>
      </c>
      <c r="L65" s="290">
        <v>14.999024770821142</v>
      </c>
      <c r="M65" s="290"/>
      <c r="O65" s="671"/>
      <c r="P65" s="672"/>
      <c r="Q65" s="289"/>
      <c r="R65" s="289"/>
      <c r="S65" s="62"/>
      <c r="T65" s="672"/>
      <c r="U65" s="289"/>
      <c r="V65" s="672"/>
      <c r="W65" s="672"/>
      <c r="X65" s="289"/>
    </row>
    <row r="66" spans="2:24" x14ac:dyDescent="0.2">
      <c r="B66" s="4">
        <v>1917</v>
      </c>
      <c r="C66" s="671">
        <v>154</v>
      </c>
      <c r="D66" s="62">
        <v>85.2</v>
      </c>
      <c r="E66" s="62">
        <v>3648</v>
      </c>
      <c r="F66" s="62">
        <f t="shared" si="0"/>
        <v>3887.2</v>
      </c>
      <c r="G66" s="671">
        <v>2774</v>
      </c>
      <c r="H66" s="289">
        <v>0</v>
      </c>
      <c r="I66" s="671">
        <v>1342</v>
      </c>
      <c r="J66" s="672">
        <f t="shared" si="1"/>
        <v>4116</v>
      </c>
      <c r="K66" s="289">
        <f t="shared" si="2"/>
        <v>8003.2</v>
      </c>
      <c r="L66" s="290">
        <v>11.870725335368538</v>
      </c>
      <c r="M66" s="290"/>
      <c r="O66" s="671"/>
      <c r="P66" s="672"/>
      <c r="Q66" s="289"/>
      <c r="R66" s="289"/>
      <c r="S66" s="62"/>
      <c r="T66" s="672"/>
      <c r="U66" s="289"/>
      <c r="V66" s="672"/>
      <c r="W66" s="672"/>
      <c r="X66" s="289"/>
    </row>
    <row r="67" spans="2:24" x14ac:dyDescent="0.2">
      <c r="B67" s="4">
        <v>1918</v>
      </c>
      <c r="C67" s="671">
        <v>52</v>
      </c>
      <c r="D67" s="62">
        <v>68</v>
      </c>
      <c r="E67" s="62">
        <v>3198</v>
      </c>
      <c r="F67" s="62">
        <f t="shared" si="0"/>
        <v>3318</v>
      </c>
      <c r="G67" s="671">
        <v>3408</v>
      </c>
      <c r="H67" s="289">
        <v>0</v>
      </c>
      <c r="I67" s="671">
        <v>1606</v>
      </c>
      <c r="J67" s="672">
        <f t="shared" si="1"/>
        <v>5014</v>
      </c>
      <c r="K67" s="289">
        <f t="shared" si="2"/>
        <v>8332</v>
      </c>
      <c r="L67" s="290">
        <v>11.406080347448427</v>
      </c>
      <c r="M67" s="290"/>
      <c r="O67" s="671"/>
      <c r="P67" s="672"/>
      <c r="Q67" s="289"/>
      <c r="R67" s="289"/>
      <c r="S67" s="62"/>
      <c r="T67" s="672"/>
      <c r="U67" s="289"/>
      <c r="V67" s="672"/>
      <c r="W67" s="672"/>
      <c r="X67" s="289"/>
    </row>
    <row r="68" spans="2:24" x14ac:dyDescent="0.2">
      <c r="B68" s="4">
        <v>1919</v>
      </c>
      <c r="C68" s="671">
        <v>40</v>
      </c>
      <c r="D68" s="62">
        <v>62.4</v>
      </c>
      <c r="E68" s="62">
        <v>2730</v>
      </c>
      <c r="F68" s="62">
        <f t="shared" si="0"/>
        <v>2832.4</v>
      </c>
      <c r="G68" s="671">
        <v>5726</v>
      </c>
      <c r="H68" s="289">
        <v>0</v>
      </c>
      <c r="I68" s="671">
        <v>2202</v>
      </c>
      <c r="J68" s="672">
        <f t="shared" si="1"/>
        <v>7928</v>
      </c>
      <c r="K68" s="289">
        <f t="shared" si="2"/>
        <v>10760.4</v>
      </c>
      <c r="L68" s="290">
        <v>12.113961133349733</v>
      </c>
      <c r="M68" s="290"/>
      <c r="O68" s="671"/>
      <c r="P68" s="672"/>
      <c r="Q68" s="289"/>
      <c r="R68" s="289"/>
      <c r="S68" s="62"/>
      <c r="T68" s="672"/>
      <c r="U68" s="289"/>
      <c r="V68" s="672"/>
      <c r="W68" s="672"/>
      <c r="X68" s="289"/>
    </row>
    <row r="69" spans="2:24" x14ac:dyDescent="0.2">
      <c r="B69" s="4">
        <v>1920</v>
      </c>
      <c r="C69" s="671">
        <v>72</v>
      </c>
      <c r="D69" s="62">
        <v>128.6</v>
      </c>
      <c r="E69" s="62">
        <v>3436</v>
      </c>
      <c r="F69" s="62">
        <f t="shared" si="0"/>
        <v>3636.6</v>
      </c>
      <c r="G69" s="671">
        <v>7414</v>
      </c>
      <c r="H69" s="289">
        <v>0</v>
      </c>
      <c r="I69" s="671">
        <v>3208</v>
      </c>
      <c r="J69" s="672">
        <f t="shared" si="1"/>
        <v>10622</v>
      </c>
      <c r="K69" s="289">
        <f t="shared" si="2"/>
        <v>14258.6</v>
      </c>
      <c r="L69" s="290">
        <v>13.625599151241877</v>
      </c>
      <c r="M69" s="290"/>
      <c r="O69" s="671"/>
      <c r="P69" s="672"/>
      <c r="Q69" s="289"/>
      <c r="R69" s="289"/>
      <c r="S69" s="62"/>
      <c r="T69" s="672"/>
      <c r="U69" s="289"/>
      <c r="V69" s="672"/>
      <c r="W69" s="672"/>
      <c r="X69" s="289"/>
    </row>
    <row r="70" spans="2:24" x14ac:dyDescent="0.2">
      <c r="B70" s="4">
        <v>1921</v>
      </c>
      <c r="C70" s="671">
        <v>100</v>
      </c>
      <c r="D70" s="62">
        <v>106</v>
      </c>
      <c r="E70" s="62">
        <v>3158</v>
      </c>
      <c r="F70" s="62">
        <f t="shared" si="0"/>
        <v>3364</v>
      </c>
      <c r="G70" s="671">
        <v>10878</v>
      </c>
      <c r="H70" s="289">
        <v>0</v>
      </c>
      <c r="I70" s="671">
        <v>3118</v>
      </c>
      <c r="J70" s="672">
        <f t="shared" si="1"/>
        <v>13996</v>
      </c>
      <c r="K70" s="289">
        <f t="shared" si="2"/>
        <v>17360</v>
      </c>
      <c r="L70" s="290">
        <v>13.387160780243597</v>
      </c>
      <c r="M70" s="290"/>
      <c r="O70" s="671"/>
      <c r="P70" s="672"/>
      <c r="Q70" s="289"/>
      <c r="R70" s="289"/>
      <c r="S70" s="62"/>
      <c r="T70" s="672"/>
      <c r="U70" s="289"/>
      <c r="V70" s="672"/>
      <c r="W70" s="672"/>
      <c r="X70" s="289"/>
    </row>
    <row r="71" spans="2:24" x14ac:dyDescent="0.2">
      <c r="B71" s="4">
        <v>1922</v>
      </c>
      <c r="C71" s="671">
        <v>110</v>
      </c>
      <c r="D71" s="62">
        <v>100.8</v>
      </c>
      <c r="E71" s="62">
        <v>3638</v>
      </c>
      <c r="F71" s="62">
        <f t="shared" si="0"/>
        <v>3848.8</v>
      </c>
      <c r="G71" s="671">
        <v>10944</v>
      </c>
      <c r="H71" s="289">
        <v>0</v>
      </c>
      <c r="I71" s="671">
        <v>3022</v>
      </c>
      <c r="J71" s="672">
        <f t="shared" si="1"/>
        <v>13966</v>
      </c>
      <c r="K71" s="289">
        <f t="shared" si="2"/>
        <v>17814.8</v>
      </c>
      <c r="L71" s="290">
        <v>13.815738786076398</v>
      </c>
      <c r="M71" s="290"/>
      <c r="O71" s="671"/>
      <c r="P71" s="672"/>
      <c r="Q71" s="289"/>
      <c r="R71" s="289"/>
      <c r="S71" s="62"/>
      <c r="T71" s="672"/>
      <c r="U71" s="289"/>
      <c r="V71" s="672"/>
      <c r="W71" s="672"/>
      <c r="X71" s="289"/>
    </row>
    <row r="72" spans="2:24" x14ac:dyDescent="0.2">
      <c r="B72" s="4">
        <v>1923</v>
      </c>
      <c r="C72" s="671">
        <v>148</v>
      </c>
      <c r="D72" s="62">
        <v>116</v>
      </c>
      <c r="E72" s="62">
        <v>4174</v>
      </c>
      <c r="F72" s="62">
        <f t="shared" si="0"/>
        <v>4438</v>
      </c>
      <c r="G72" s="671">
        <v>10996</v>
      </c>
      <c r="H72" s="289">
        <v>0</v>
      </c>
      <c r="I72" s="671">
        <v>3228</v>
      </c>
      <c r="J72" s="672">
        <f t="shared" si="1"/>
        <v>14224</v>
      </c>
      <c r="K72" s="289">
        <f t="shared" si="2"/>
        <v>18662</v>
      </c>
      <c r="L72" s="290">
        <v>14.540875450008498</v>
      </c>
      <c r="M72" s="290"/>
      <c r="O72" s="671"/>
      <c r="P72" s="672"/>
      <c r="Q72" s="289"/>
      <c r="R72" s="289"/>
      <c r="S72" s="62"/>
      <c r="T72" s="672"/>
      <c r="U72" s="289"/>
      <c r="V72" s="672"/>
      <c r="W72" s="672"/>
      <c r="X72" s="289"/>
    </row>
    <row r="73" spans="2:24" x14ac:dyDescent="0.2">
      <c r="B73" s="4">
        <v>1924</v>
      </c>
      <c r="C73" s="671">
        <v>174</v>
      </c>
      <c r="D73" s="62">
        <v>142.19999999999999</v>
      </c>
      <c r="E73" s="62">
        <v>4726</v>
      </c>
      <c r="F73" s="62">
        <f t="shared" si="0"/>
        <v>5042.2</v>
      </c>
      <c r="G73" s="671">
        <v>11006</v>
      </c>
      <c r="H73" s="289">
        <v>0</v>
      </c>
      <c r="I73" s="671">
        <v>3514</v>
      </c>
      <c r="J73" s="672">
        <f t="shared" si="1"/>
        <v>14520</v>
      </c>
      <c r="K73" s="289">
        <f t="shared" si="2"/>
        <v>19562.2</v>
      </c>
      <c r="L73" s="290">
        <v>14.940091188633231</v>
      </c>
      <c r="M73" s="290"/>
      <c r="O73" s="671"/>
      <c r="P73" s="672"/>
      <c r="Q73" s="289"/>
      <c r="R73" s="289"/>
      <c r="S73" s="62"/>
      <c r="T73" s="672"/>
      <c r="U73" s="289"/>
      <c r="V73" s="672"/>
      <c r="W73" s="672"/>
      <c r="X73" s="289"/>
    </row>
    <row r="74" spans="2:24" x14ac:dyDescent="0.2">
      <c r="B74" s="4">
        <v>1925</v>
      </c>
      <c r="C74" s="671">
        <v>182</v>
      </c>
      <c r="D74" s="62">
        <v>149</v>
      </c>
      <c r="E74" s="62">
        <v>4982</v>
      </c>
      <c r="F74" s="62">
        <f t="shared" si="0"/>
        <v>5313</v>
      </c>
      <c r="G74" s="671">
        <v>11284</v>
      </c>
      <c r="H74" s="289">
        <v>0</v>
      </c>
      <c r="I74" s="671">
        <v>3518</v>
      </c>
      <c r="J74" s="672">
        <f t="shared" si="1"/>
        <v>14802</v>
      </c>
      <c r="K74" s="289">
        <f t="shared" si="2"/>
        <v>20115</v>
      </c>
      <c r="L74" s="290">
        <v>14.739670321690509</v>
      </c>
      <c r="M74" s="290"/>
      <c r="O74" s="671"/>
      <c r="P74" s="672"/>
      <c r="Q74" s="289"/>
      <c r="R74" s="289"/>
      <c r="S74" s="62"/>
      <c r="T74" s="672"/>
      <c r="U74" s="289"/>
      <c r="V74" s="672"/>
      <c r="W74" s="672"/>
      <c r="X74" s="289"/>
    </row>
    <row r="75" spans="2:24" x14ac:dyDescent="0.2">
      <c r="B75" s="4">
        <v>1926</v>
      </c>
      <c r="C75" s="671">
        <v>190</v>
      </c>
      <c r="D75" s="62">
        <v>159</v>
      </c>
      <c r="E75" s="62">
        <v>5352</v>
      </c>
      <c r="F75" s="62">
        <f t="shared" si="0"/>
        <v>5701</v>
      </c>
      <c r="G75" s="671">
        <v>11696</v>
      </c>
      <c r="H75" s="289">
        <v>0</v>
      </c>
      <c r="I75" s="671">
        <v>4052</v>
      </c>
      <c r="J75" s="672">
        <f t="shared" si="1"/>
        <v>15748</v>
      </c>
      <c r="K75" s="289">
        <f t="shared" si="2"/>
        <v>21449</v>
      </c>
      <c r="L75" s="290">
        <v>14.966936889577513</v>
      </c>
      <c r="M75" s="290"/>
      <c r="O75" s="671"/>
      <c r="P75" s="672"/>
      <c r="Q75" s="289"/>
      <c r="R75" s="289"/>
      <c r="S75" s="62"/>
      <c r="T75" s="672"/>
      <c r="U75" s="289"/>
      <c r="V75" s="672"/>
      <c r="W75" s="672"/>
      <c r="X75" s="289"/>
    </row>
    <row r="76" spans="2:24" x14ac:dyDescent="0.2">
      <c r="B76" s="4">
        <v>1927</v>
      </c>
      <c r="C76" s="671">
        <v>192</v>
      </c>
      <c r="D76" s="62">
        <v>165.2</v>
      </c>
      <c r="E76" s="62">
        <v>5252</v>
      </c>
      <c r="F76" s="62">
        <f t="shared" si="0"/>
        <v>5609.2</v>
      </c>
      <c r="G76" s="671">
        <v>12208</v>
      </c>
      <c r="H76" s="289">
        <v>0</v>
      </c>
      <c r="I76" s="671">
        <v>5330</v>
      </c>
      <c r="J76" s="672">
        <f t="shared" si="1"/>
        <v>17538</v>
      </c>
      <c r="K76" s="289">
        <f t="shared" si="2"/>
        <v>23147.200000000001</v>
      </c>
      <c r="L76" s="290">
        <v>14.166922525841777</v>
      </c>
      <c r="M76" s="290"/>
      <c r="O76" s="671"/>
      <c r="P76" s="672"/>
      <c r="Q76" s="289"/>
      <c r="R76" s="289"/>
      <c r="S76" s="62"/>
      <c r="T76" s="672"/>
      <c r="U76" s="289"/>
      <c r="V76" s="672"/>
      <c r="W76" s="672"/>
      <c r="X76" s="289"/>
    </row>
    <row r="77" spans="2:24" x14ac:dyDescent="0.2">
      <c r="B77" s="4">
        <v>1928</v>
      </c>
      <c r="C77" s="671">
        <v>186</v>
      </c>
      <c r="D77" s="62">
        <v>153.6</v>
      </c>
      <c r="E77" s="62">
        <v>5130</v>
      </c>
      <c r="F77" s="62">
        <f t="shared" si="0"/>
        <v>5469.6</v>
      </c>
      <c r="G77" s="671">
        <v>12310</v>
      </c>
      <c r="H77" s="289">
        <v>0</v>
      </c>
      <c r="I77" s="671">
        <v>3742</v>
      </c>
      <c r="J77" s="672">
        <f t="shared" si="1"/>
        <v>16052</v>
      </c>
      <c r="K77" s="289">
        <f t="shared" si="2"/>
        <v>21521.599999999999</v>
      </c>
      <c r="L77" s="290">
        <v>14.160688665710186</v>
      </c>
      <c r="M77" s="290"/>
      <c r="O77" s="671"/>
      <c r="P77" s="672"/>
      <c r="Q77" s="289"/>
      <c r="R77" s="289"/>
      <c r="S77" s="62"/>
      <c r="T77" s="672"/>
      <c r="U77" s="289"/>
      <c r="V77" s="672"/>
      <c r="W77" s="672"/>
      <c r="X77" s="289"/>
    </row>
    <row r="78" spans="2:24" x14ac:dyDescent="0.2">
      <c r="B78" s="4">
        <v>1929</v>
      </c>
      <c r="C78" s="220" t="s">
        <v>8</v>
      </c>
      <c r="D78" s="376" t="s">
        <v>8</v>
      </c>
      <c r="E78" s="376" t="s">
        <v>8</v>
      </c>
      <c r="F78" s="671">
        <v>5276</v>
      </c>
      <c r="G78" s="671">
        <v>12382</v>
      </c>
      <c r="H78" s="289">
        <v>0</v>
      </c>
      <c r="I78" s="671">
        <v>3512</v>
      </c>
      <c r="J78" s="672">
        <f t="shared" si="1"/>
        <v>15894</v>
      </c>
      <c r="K78" s="289">
        <f t="shared" si="2"/>
        <v>21170</v>
      </c>
      <c r="L78" s="290">
        <v>13.428036057935785</v>
      </c>
      <c r="M78" s="290"/>
      <c r="O78" s="671"/>
      <c r="P78" s="220"/>
      <c r="Q78" s="376"/>
      <c r="R78" s="376"/>
      <c r="S78" s="672"/>
      <c r="T78" s="672"/>
      <c r="U78" s="289"/>
      <c r="V78" s="672"/>
      <c r="W78" s="672"/>
      <c r="X78" s="289"/>
    </row>
    <row r="79" spans="2:24" x14ac:dyDescent="0.2">
      <c r="B79" s="4">
        <v>1930</v>
      </c>
      <c r="C79" s="220" t="s">
        <v>8</v>
      </c>
      <c r="D79" s="376" t="s">
        <v>8</v>
      </c>
      <c r="E79" s="376" t="s">
        <v>8</v>
      </c>
      <c r="F79" s="671">
        <v>5158</v>
      </c>
      <c r="G79" s="671">
        <v>12208</v>
      </c>
      <c r="H79" s="289">
        <v>0</v>
      </c>
      <c r="I79" s="671">
        <v>3764</v>
      </c>
      <c r="J79" s="672">
        <f t="shared" si="1"/>
        <v>15972</v>
      </c>
      <c r="K79" s="289">
        <f t="shared" si="2"/>
        <v>21130</v>
      </c>
      <c r="L79" s="290">
        <v>10.296282574996832</v>
      </c>
      <c r="M79" s="290"/>
      <c r="O79" s="671"/>
      <c r="P79" s="220"/>
      <c r="Q79" s="376"/>
      <c r="R79" s="376"/>
      <c r="S79" s="672"/>
      <c r="T79" s="672"/>
      <c r="U79" s="289"/>
      <c r="V79" s="672"/>
      <c r="W79" s="672"/>
      <c r="X79" s="289"/>
    </row>
    <row r="80" spans="2:24" x14ac:dyDescent="0.2">
      <c r="B80" s="4">
        <v>1931</v>
      </c>
      <c r="C80" s="220" t="s">
        <v>8</v>
      </c>
      <c r="D80" s="376" t="s">
        <v>8</v>
      </c>
      <c r="E80" s="376" t="s">
        <v>8</v>
      </c>
      <c r="F80" s="671">
        <v>2092</v>
      </c>
      <c r="G80" s="671">
        <v>10402</v>
      </c>
      <c r="H80" s="289">
        <v>0</v>
      </c>
      <c r="I80" s="671">
        <v>2638</v>
      </c>
      <c r="J80" s="672">
        <f t="shared" si="1"/>
        <v>13040</v>
      </c>
      <c r="K80" s="289">
        <f t="shared" si="2"/>
        <v>15132</v>
      </c>
      <c r="L80" s="290">
        <v>10.77522388488795</v>
      </c>
      <c r="M80" s="290"/>
      <c r="O80" s="671"/>
      <c r="P80" s="220"/>
      <c r="Q80" s="376"/>
      <c r="R80" s="376"/>
      <c r="S80" s="672"/>
      <c r="T80" s="672"/>
      <c r="U80" s="289"/>
      <c r="V80" s="672"/>
      <c r="W80" s="672"/>
      <c r="X80" s="289"/>
    </row>
    <row r="81" spans="2:24" x14ac:dyDescent="0.2">
      <c r="B81" s="4">
        <v>1932</v>
      </c>
      <c r="C81" s="220" t="s">
        <v>8</v>
      </c>
      <c r="D81" s="376" t="s">
        <v>8</v>
      </c>
      <c r="E81" s="376" t="s">
        <v>8</v>
      </c>
      <c r="F81" s="671">
        <v>1934</v>
      </c>
      <c r="G81" s="671">
        <v>9478</v>
      </c>
      <c r="H81" s="289">
        <v>0</v>
      </c>
      <c r="I81" s="671">
        <v>2904</v>
      </c>
      <c r="J81" s="672">
        <f t="shared" si="1"/>
        <v>12382</v>
      </c>
      <c r="K81" s="289">
        <f t="shared" si="2"/>
        <v>14316</v>
      </c>
      <c r="L81" s="290">
        <v>9.8375552200413807</v>
      </c>
      <c r="M81" s="290"/>
      <c r="O81" s="671"/>
      <c r="P81" s="220"/>
      <c r="Q81" s="376"/>
      <c r="R81" s="376"/>
      <c r="S81" s="672"/>
      <c r="T81" s="672"/>
      <c r="U81" s="289"/>
      <c r="V81" s="672"/>
      <c r="W81" s="672"/>
      <c r="X81" s="289"/>
    </row>
    <row r="82" spans="2:24" x14ac:dyDescent="0.2">
      <c r="B82" s="4">
        <v>1933</v>
      </c>
      <c r="C82" s="220" t="s">
        <v>8</v>
      </c>
      <c r="D82" s="376" t="s">
        <v>8</v>
      </c>
      <c r="E82" s="376" t="s">
        <v>8</v>
      </c>
      <c r="F82" s="671">
        <v>2054</v>
      </c>
      <c r="G82" s="671">
        <v>9736</v>
      </c>
      <c r="H82" s="289">
        <v>0</v>
      </c>
      <c r="I82" s="671">
        <v>2788</v>
      </c>
      <c r="J82" s="672">
        <f t="shared" si="1"/>
        <v>12524</v>
      </c>
      <c r="K82" s="289">
        <f t="shared" si="2"/>
        <v>14578</v>
      </c>
      <c r="L82" s="290">
        <v>9.7873845442302727</v>
      </c>
      <c r="M82" s="290"/>
      <c r="O82" s="671"/>
      <c r="P82" s="220"/>
      <c r="Q82" s="376"/>
      <c r="R82" s="376"/>
      <c r="S82" s="672"/>
      <c r="T82" s="672"/>
      <c r="U82" s="289"/>
      <c r="V82" s="672"/>
      <c r="W82" s="672"/>
      <c r="X82" s="289"/>
    </row>
    <row r="83" spans="2:24" x14ac:dyDescent="0.2">
      <c r="B83" s="4">
        <v>1934</v>
      </c>
      <c r="C83" s="220" t="s">
        <v>8</v>
      </c>
      <c r="D83" s="376" t="s">
        <v>8</v>
      </c>
      <c r="E83" s="376" t="s">
        <v>8</v>
      </c>
      <c r="F83" s="671">
        <v>2104</v>
      </c>
      <c r="G83" s="671">
        <v>9540</v>
      </c>
      <c r="H83" s="289">
        <v>0</v>
      </c>
      <c r="I83" s="671">
        <v>3028</v>
      </c>
      <c r="J83" s="672">
        <f t="shared" si="1"/>
        <v>12568</v>
      </c>
      <c r="K83" s="289">
        <f t="shared" si="2"/>
        <v>14672</v>
      </c>
      <c r="L83" s="290">
        <v>9.7062562549024918</v>
      </c>
      <c r="M83" s="290"/>
      <c r="O83" s="671"/>
      <c r="P83" s="220"/>
      <c r="Q83" s="376"/>
      <c r="R83" s="376"/>
      <c r="S83" s="672"/>
      <c r="T83" s="672"/>
      <c r="U83" s="289"/>
      <c r="V83" s="672"/>
      <c r="W83" s="672"/>
      <c r="X83" s="289"/>
    </row>
    <row r="84" spans="2:24" x14ac:dyDescent="0.2">
      <c r="B84" s="4">
        <v>1935</v>
      </c>
      <c r="C84" s="220" t="s">
        <v>8</v>
      </c>
      <c r="D84" s="376" t="s">
        <v>8</v>
      </c>
      <c r="E84" s="376" t="s">
        <v>8</v>
      </c>
      <c r="F84" s="671">
        <v>3780</v>
      </c>
      <c r="G84" s="671">
        <v>10188</v>
      </c>
      <c r="H84" s="289">
        <v>0</v>
      </c>
      <c r="I84" s="671">
        <v>3154</v>
      </c>
      <c r="J84" s="672">
        <f t="shared" si="1"/>
        <v>13342</v>
      </c>
      <c r="K84" s="289">
        <f t="shared" si="2"/>
        <v>17122</v>
      </c>
      <c r="L84" s="290">
        <v>9.8191782238364205</v>
      </c>
      <c r="M84" s="290"/>
      <c r="O84" s="671"/>
      <c r="P84" s="220"/>
      <c r="Q84" s="376"/>
      <c r="R84" s="376"/>
      <c r="S84" s="672"/>
      <c r="T84" s="672"/>
      <c r="U84" s="289"/>
      <c r="V84" s="672"/>
      <c r="W84" s="672"/>
      <c r="X84" s="289"/>
    </row>
    <row r="85" spans="2:24" x14ac:dyDescent="0.2">
      <c r="B85" s="4">
        <v>1936</v>
      </c>
      <c r="C85" s="220" t="s">
        <v>8</v>
      </c>
      <c r="D85" s="376" t="s">
        <v>8</v>
      </c>
      <c r="E85" s="376" t="s">
        <v>8</v>
      </c>
      <c r="F85" s="671">
        <v>2282</v>
      </c>
      <c r="G85" s="671">
        <v>11244</v>
      </c>
      <c r="H85" s="289">
        <v>0</v>
      </c>
      <c r="I85" s="671">
        <v>3336</v>
      </c>
      <c r="J85" s="672">
        <f t="shared" si="1"/>
        <v>14580</v>
      </c>
      <c r="K85" s="289">
        <f t="shared" si="2"/>
        <v>16862</v>
      </c>
      <c r="L85" s="290">
        <v>10.025181562716689</v>
      </c>
      <c r="M85" s="290"/>
      <c r="O85" s="671"/>
      <c r="P85" s="220"/>
      <c r="Q85" s="376"/>
      <c r="R85" s="376"/>
      <c r="S85" s="672"/>
      <c r="T85" s="672"/>
      <c r="U85" s="289"/>
      <c r="V85" s="672"/>
      <c r="W85" s="672"/>
      <c r="X85" s="289"/>
    </row>
    <row r="86" spans="2:24" x14ac:dyDescent="0.2">
      <c r="B86" s="4">
        <v>1937</v>
      </c>
      <c r="C86" s="220" t="s">
        <v>8</v>
      </c>
      <c r="D86" s="376" t="s">
        <v>8</v>
      </c>
      <c r="E86" s="376" t="s">
        <v>8</v>
      </c>
      <c r="F86" s="671">
        <v>2316</v>
      </c>
      <c r="G86" s="671">
        <v>12218</v>
      </c>
      <c r="H86" s="289">
        <v>0</v>
      </c>
      <c r="I86" s="671">
        <v>3384</v>
      </c>
      <c r="J86" s="672">
        <f t="shared" si="1"/>
        <v>15602</v>
      </c>
      <c r="K86" s="289">
        <f t="shared" si="2"/>
        <v>17918</v>
      </c>
      <c r="L86" s="290">
        <v>10.84051084051084</v>
      </c>
      <c r="M86" s="290"/>
      <c r="O86" s="671"/>
      <c r="P86" s="220"/>
      <c r="Q86" s="376"/>
      <c r="R86" s="376"/>
      <c r="S86" s="672"/>
      <c r="T86" s="672"/>
      <c r="U86" s="289"/>
      <c r="V86" s="672"/>
      <c r="W86" s="672"/>
      <c r="X86" s="289"/>
    </row>
    <row r="87" spans="2:24" x14ac:dyDescent="0.2">
      <c r="B87" s="4">
        <v>1938</v>
      </c>
      <c r="C87" s="220" t="s">
        <v>8</v>
      </c>
      <c r="D87" s="376" t="s">
        <v>8</v>
      </c>
      <c r="E87" s="376" t="s">
        <v>8</v>
      </c>
      <c r="F87" s="671">
        <v>2348</v>
      </c>
      <c r="G87" s="671">
        <v>13788</v>
      </c>
      <c r="H87" s="289">
        <v>0</v>
      </c>
      <c r="I87" s="671">
        <v>3550</v>
      </c>
      <c r="J87" s="672">
        <f t="shared" si="1"/>
        <v>17338</v>
      </c>
      <c r="K87" s="289">
        <f t="shared" si="2"/>
        <v>19686</v>
      </c>
      <c r="L87" s="290">
        <v>10.783831518701513</v>
      </c>
      <c r="M87" s="290"/>
      <c r="O87" s="671"/>
      <c r="P87" s="220"/>
      <c r="Q87" s="376"/>
      <c r="R87" s="376"/>
      <c r="S87" s="672"/>
      <c r="T87" s="672"/>
      <c r="U87" s="289"/>
      <c r="V87" s="672"/>
      <c r="W87" s="672"/>
      <c r="X87" s="289"/>
    </row>
    <row r="88" spans="2:24" x14ac:dyDescent="0.2">
      <c r="B88" s="4">
        <v>1939</v>
      </c>
      <c r="C88" s="220" t="s">
        <v>8</v>
      </c>
      <c r="D88" s="376" t="s">
        <v>8</v>
      </c>
      <c r="E88" s="376" t="s">
        <v>8</v>
      </c>
      <c r="F88" s="671">
        <v>2332</v>
      </c>
      <c r="G88" s="671">
        <v>14578</v>
      </c>
      <c r="H88" s="289">
        <v>0</v>
      </c>
      <c r="I88" s="671">
        <v>3592</v>
      </c>
      <c r="J88" s="672">
        <f t="shared" si="1"/>
        <v>18170</v>
      </c>
      <c r="K88" s="289">
        <f t="shared" si="2"/>
        <v>20502</v>
      </c>
      <c r="L88" s="290">
        <v>10.559091148161784</v>
      </c>
      <c r="M88" s="290"/>
      <c r="O88" s="671"/>
      <c r="P88" s="220"/>
      <c r="Q88" s="376"/>
      <c r="R88" s="376"/>
      <c r="S88" s="672"/>
      <c r="T88" s="672"/>
      <c r="U88" s="289"/>
      <c r="V88" s="672"/>
      <c r="W88" s="672"/>
      <c r="X88" s="289"/>
    </row>
    <row r="89" spans="2:24" x14ac:dyDescent="0.2">
      <c r="B89" s="4">
        <v>1940</v>
      </c>
      <c r="C89" s="220" t="s">
        <v>8</v>
      </c>
      <c r="D89" s="376" t="s">
        <v>8</v>
      </c>
      <c r="E89" s="376" t="s">
        <v>8</v>
      </c>
      <c r="F89" s="671">
        <v>2900</v>
      </c>
      <c r="G89" s="671">
        <v>17560</v>
      </c>
      <c r="H89" s="289">
        <v>0</v>
      </c>
      <c r="I89" s="671">
        <v>4232</v>
      </c>
      <c r="J89" s="672">
        <f t="shared" si="1"/>
        <v>21792</v>
      </c>
      <c r="K89" s="289">
        <f t="shared" si="2"/>
        <v>24692</v>
      </c>
      <c r="L89" s="290">
        <v>10.838679700484301</v>
      </c>
      <c r="M89" s="290"/>
      <c r="O89" s="671"/>
      <c r="P89" s="220"/>
      <c r="Q89" s="376"/>
      <c r="R89" s="376"/>
      <c r="S89" s="672"/>
      <c r="T89" s="672"/>
      <c r="U89" s="289"/>
      <c r="V89" s="672"/>
      <c r="W89" s="672"/>
      <c r="X89" s="289"/>
    </row>
    <row r="90" spans="2:24" x14ac:dyDescent="0.2">
      <c r="B90" s="4">
        <v>1941</v>
      </c>
      <c r="C90" s="220" t="s">
        <v>8</v>
      </c>
      <c r="D90" s="376" t="s">
        <v>8</v>
      </c>
      <c r="E90" s="376" t="s">
        <v>8</v>
      </c>
      <c r="F90" s="671">
        <v>1928</v>
      </c>
      <c r="G90" s="671">
        <v>22458</v>
      </c>
      <c r="H90" s="289">
        <v>0</v>
      </c>
      <c r="I90" s="671">
        <v>5064</v>
      </c>
      <c r="J90" s="672">
        <f t="shared" si="1"/>
        <v>27522</v>
      </c>
      <c r="K90" s="289">
        <f t="shared" si="2"/>
        <v>29450</v>
      </c>
      <c r="L90" s="290">
        <v>9.6762403476827803</v>
      </c>
      <c r="M90" s="290"/>
      <c r="O90" s="671"/>
      <c r="P90" s="220"/>
      <c r="Q90" s="376"/>
      <c r="R90" s="376"/>
      <c r="S90" s="672"/>
      <c r="T90" s="672"/>
      <c r="U90" s="289"/>
      <c r="V90" s="672"/>
      <c r="W90" s="672"/>
      <c r="X90" s="289"/>
    </row>
    <row r="91" spans="2:24" x14ac:dyDescent="0.2">
      <c r="B91" s="4">
        <v>1942</v>
      </c>
      <c r="C91" s="220" t="s">
        <v>8</v>
      </c>
      <c r="D91" s="376" t="s">
        <v>8</v>
      </c>
      <c r="E91" s="376" t="s">
        <v>8</v>
      </c>
      <c r="F91" s="671">
        <v>1770</v>
      </c>
      <c r="G91" s="671">
        <v>28606</v>
      </c>
      <c r="H91" s="289">
        <v>0</v>
      </c>
      <c r="I91" s="671">
        <v>6070</v>
      </c>
      <c r="J91" s="672">
        <f t="shared" si="1"/>
        <v>34676</v>
      </c>
      <c r="K91" s="289">
        <f t="shared" si="2"/>
        <v>36446</v>
      </c>
      <c r="L91" s="290">
        <v>8.6049866454644572</v>
      </c>
      <c r="M91" s="290"/>
      <c r="O91" s="671"/>
      <c r="P91" s="220"/>
      <c r="Q91" s="376"/>
      <c r="R91" s="376"/>
      <c r="S91" s="672"/>
      <c r="T91" s="672"/>
      <c r="U91" s="289"/>
      <c r="V91" s="672"/>
      <c r="W91" s="672"/>
      <c r="X91" s="289"/>
    </row>
    <row r="92" spans="2:24" x14ac:dyDescent="0.2">
      <c r="B92" s="4">
        <v>1943</v>
      </c>
      <c r="C92" s="220" t="s">
        <v>8</v>
      </c>
      <c r="D92" s="376" t="s">
        <v>8</v>
      </c>
      <c r="E92" s="376" t="s">
        <v>8</v>
      </c>
      <c r="F92" s="671">
        <v>1500</v>
      </c>
      <c r="G92" s="671">
        <v>39224</v>
      </c>
      <c r="H92" s="289">
        <v>0</v>
      </c>
      <c r="I92" s="671">
        <v>8812</v>
      </c>
      <c r="J92" s="672">
        <f t="shared" si="1"/>
        <v>48036</v>
      </c>
      <c r="K92" s="289">
        <f t="shared" si="2"/>
        <v>49536</v>
      </c>
      <c r="L92" s="290">
        <v>8.4113577781626638</v>
      </c>
      <c r="M92" s="290"/>
      <c r="O92" s="671"/>
      <c r="P92" s="220"/>
      <c r="Q92" s="376"/>
      <c r="R92" s="376"/>
      <c r="S92" s="672"/>
      <c r="T92" s="672"/>
      <c r="U92" s="289"/>
      <c r="V92" s="672"/>
      <c r="W92" s="672"/>
      <c r="X92" s="289"/>
    </row>
    <row r="93" spans="2:24" x14ac:dyDescent="0.2">
      <c r="B93" s="4">
        <v>1944</v>
      </c>
      <c r="C93" s="220" t="s">
        <v>8</v>
      </c>
      <c r="D93" s="376" t="s">
        <v>8</v>
      </c>
      <c r="E93" s="376" t="s">
        <v>8</v>
      </c>
      <c r="F93" s="671">
        <v>936</v>
      </c>
      <c r="G93" s="671">
        <v>43176</v>
      </c>
      <c r="H93" s="289">
        <v>0</v>
      </c>
      <c r="I93" s="671">
        <v>10388</v>
      </c>
      <c r="J93" s="672">
        <f t="shared" si="1"/>
        <v>53564</v>
      </c>
      <c r="K93" s="289">
        <f t="shared" si="2"/>
        <v>54500</v>
      </c>
      <c r="L93" s="290">
        <v>7.9634586835306918</v>
      </c>
      <c r="M93" s="290"/>
      <c r="O93" s="671"/>
      <c r="P93" s="220"/>
      <c r="Q93" s="376"/>
      <c r="R93" s="376"/>
      <c r="S93" s="672"/>
      <c r="T93" s="672"/>
      <c r="U93" s="289"/>
      <c r="V93" s="672"/>
      <c r="W93" s="672"/>
      <c r="X93" s="289"/>
    </row>
    <row r="94" spans="2:24" x14ac:dyDescent="0.2">
      <c r="B94" s="4">
        <v>1945</v>
      </c>
      <c r="C94" s="220" t="s">
        <v>8</v>
      </c>
      <c r="D94" s="376" t="s">
        <v>8</v>
      </c>
      <c r="E94" s="376" t="s">
        <v>8</v>
      </c>
      <c r="F94" s="671">
        <v>1010</v>
      </c>
      <c r="G94" s="671">
        <v>43024</v>
      </c>
      <c r="H94" s="289">
        <v>0</v>
      </c>
      <c r="I94" s="671">
        <v>10512</v>
      </c>
      <c r="J94" s="672">
        <f t="shared" si="1"/>
        <v>53536</v>
      </c>
      <c r="K94" s="289">
        <f t="shared" si="2"/>
        <v>54546</v>
      </c>
      <c r="L94" s="290">
        <v>7.2370201722683065</v>
      </c>
      <c r="M94" s="290"/>
      <c r="O94" s="671"/>
      <c r="P94" s="220"/>
      <c r="Q94" s="376"/>
      <c r="R94" s="376"/>
      <c r="S94" s="672"/>
      <c r="T94" s="672"/>
      <c r="U94" s="289"/>
      <c r="V94" s="672"/>
      <c r="W94" s="672"/>
      <c r="X94" s="289"/>
    </row>
    <row r="95" spans="2:24" x14ac:dyDescent="0.2">
      <c r="B95" s="4">
        <v>1946</v>
      </c>
      <c r="C95" s="220" t="s">
        <v>8</v>
      </c>
      <c r="D95" s="376" t="s">
        <v>8</v>
      </c>
      <c r="E95" s="376" t="s">
        <v>8</v>
      </c>
      <c r="F95" s="671">
        <v>1176</v>
      </c>
      <c r="G95" s="671">
        <v>45040</v>
      </c>
      <c r="H95" s="289">
        <v>0</v>
      </c>
      <c r="I95" s="671">
        <v>14210</v>
      </c>
      <c r="J95" s="672">
        <f t="shared" si="1"/>
        <v>59250</v>
      </c>
      <c r="K95" s="289">
        <f t="shared" si="2"/>
        <v>60426</v>
      </c>
      <c r="L95" s="290">
        <v>7.639336711192998</v>
      </c>
      <c r="M95" s="290"/>
      <c r="O95" s="671"/>
      <c r="P95" s="220"/>
      <c r="Q95" s="376"/>
      <c r="R95" s="376"/>
      <c r="S95" s="672"/>
      <c r="T95" s="672"/>
      <c r="U95" s="289"/>
      <c r="V95" s="672"/>
      <c r="W95" s="672"/>
      <c r="X95" s="289"/>
    </row>
    <row r="96" spans="2:24" x14ac:dyDescent="0.2">
      <c r="B96" s="4">
        <v>1947</v>
      </c>
      <c r="C96" s="220" t="s">
        <v>8</v>
      </c>
      <c r="D96" s="376" t="s">
        <v>8</v>
      </c>
      <c r="E96" s="376" t="s">
        <v>8</v>
      </c>
      <c r="F96" s="671">
        <v>1390</v>
      </c>
      <c r="G96" s="671">
        <v>54494</v>
      </c>
      <c r="H96" s="289">
        <v>0</v>
      </c>
      <c r="I96" s="671">
        <v>12202</v>
      </c>
      <c r="J96" s="672">
        <f t="shared" si="1"/>
        <v>66696</v>
      </c>
      <c r="K96" s="289">
        <f t="shared" si="2"/>
        <v>68086</v>
      </c>
      <c r="L96" s="290">
        <v>7.9122661857126921</v>
      </c>
      <c r="M96" s="290"/>
      <c r="O96" s="671"/>
      <c r="P96" s="220"/>
      <c r="Q96" s="376"/>
      <c r="R96" s="376"/>
      <c r="S96" s="672"/>
      <c r="T96" s="672"/>
      <c r="U96" s="289"/>
      <c r="V96" s="672"/>
      <c r="W96" s="672"/>
      <c r="X96" s="289"/>
    </row>
    <row r="97" spans="2:24" x14ac:dyDescent="0.2">
      <c r="B97" s="4">
        <v>1948</v>
      </c>
      <c r="C97" s="220" t="s">
        <v>8</v>
      </c>
      <c r="D97" s="376" t="s">
        <v>8</v>
      </c>
      <c r="E97" s="376" t="s">
        <v>8</v>
      </c>
      <c r="F97" s="671">
        <v>1880</v>
      </c>
      <c r="G97" s="671">
        <v>54088</v>
      </c>
      <c r="H97" s="289">
        <v>0</v>
      </c>
      <c r="I97" s="671">
        <v>13440</v>
      </c>
      <c r="J97" s="672">
        <f t="shared" si="1"/>
        <v>67528</v>
      </c>
      <c r="K97" s="289">
        <f t="shared" si="2"/>
        <v>69408</v>
      </c>
      <c r="L97" s="290">
        <v>7.4294115753211489</v>
      </c>
      <c r="M97" s="290"/>
      <c r="O97" s="671"/>
      <c r="P97" s="220"/>
      <c r="Q97" s="376"/>
      <c r="R97" s="376"/>
      <c r="S97" s="672"/>
      <c r="T97" s="672"/>
      <c r="U97" s="289"/>
      <c r="V97" s="672"/>
      <c r="W97" s="672"/>
      <c r="X97" s="289"/>
    </row>
    <row r="98" spans="2:24" x14ac:dyDescent="0.2">
      <c r="B98" s="4">
        <v>1949</v>
      </c>
      <c r="C98" s="220" t="s">
        <v>8</v>
      </c>
      <c r="D98" s="376" t="s">
        <v>8</v>
      </c>
      <c r="E98" s="376" t="s">
        <v>8</v>
      </c>
      <c r="F98" s="671">
        <v>2342</v>
      </c>
      <c r="G98" s="671">
        <v>63614</v>
      </c>
      <c r="H98" s="289">
        <v>0</v>
      </c>
      <c r="I98" s="671">
        <v>14046</v>
      </c>
      <c r="J98" s="672">
        <f t="shared" si="1"/>
        <v>77660</v>
      </c>
      <c r="K98" s="289">
        <f t="shared" si="2"/>
        <v>80002</v>
      </c>
      <c r="L98" s="290">
        <v>7.2154869339817491</v>
      </c>
      <c r="M98" s="290"/>
      <c r="O98" s="671"/>
      <c r="P98" s="220"/>
      <c r="Q98" s="376"/>
      <c r="R98" s="376"/>
      <c r="S98" s="672"/>
      <c r="T98" s="672"/>
      <c r="U98" s="289"/>
      <c r="V98" s="672"/>
      <c r="W98" s="672"/>
      <c r="X98" s="289"/>
    </row>
    <row r="99" spans="2:24" x14ac:dyDescent="0.2">
      <c r="B99" s="4">
        <v>1950</v>
      </c>
      <c r="C99" s="4">
        <v>549</v>
      </c>
      <c r="D99" s="4">
        <v>16</v>
      </c>
      <c r="E99" s="4">
        <v>2038</v>
      </c>
      <c r="F99" s="241">
        <v>2603</v>
      </c>
      <c r="G99" s="241">
        <v>66804</v>
      </c>
      <c r="H99" s="289">
        <v>0</v>
      </c>
      <c r="I99" s="241">
        <v>13852</v>
      </c>
      <c r="J99" s="4">
        <v>80656</v>
      </c>
      <c r="K99" s="4">
        <v>83259</v>
      </c>
      <c r="L99" s="290">
        <v>7.1713178294573643</v>
      </c>
      <c r="M99" s="290"/>
    </row>
    <row r="100" spans="2:24" x14ac:dyDescent="0.2">
      <c r="B100" s="672">
        <v>1951</v>
      </c>
      <c r="C100" s="672">
        <v>637</v>
      </c>
      <c r="D100" s="672">
        <v>27</v>
      </c>
      <c r="E100" s="672">
        <v>2866</v>
      </c>
      <c r="F100" s="241">
        <v>3530</v>
      </c>
      <c r="G100" s="241">
        <v>74486</v>
      </c>
      <c r="H100" s="289">
        <v>0</v>
      </c>
      <c r="I100" s="241">
        <v>16258</v>
      </c>
      <c r="J100" s="672">
        <v>90744</v>
      </c>
      <c r="K100" s="672">
        <v>94274</v>
      </c>
      <c r="L100" s="290">
        <v>5.6015448603683895</v>
      </c>
      <c r="M100" s="290"/>
    </row>
    <row r="101" spans="2:24" ht="13.5" x14ac:dyDescent="0.2">
      <c r="B101" s="4">
        <v>1952</v>
      </c>
      <c r="C101" s="4">
        <v>1508</v>
      </c>
      <c r="D101" s="4">
        <v>45</v>
      </c>
      <c r="E101" s="4">
        <v>3692</v>
      </c>
      <c r="F101" s="241">
        <v>5245</v>
      </c>
      <c r="G101" s="241">
        <v>113882</v>
      </c>
      <c r="H101" s="289">
        <v>0</v>
      </c>
      <c r="I101" s="241">
        <v>17780</v>
      </c>
      <c r="J101" s="4">
        <v>131662</v>
      </c>
      <c r="K101" s="4">
        <v>136907</v>
      </c>
      <c r="L101" s="290">
        <v>6.7342351205115589</v>
      </c>
      <c r="M101" s="290"/>
      <c r="P101" s="62"/>
      <c r="Q101" s="348"/>
      <c r="R101" s="62"/>
      <c r="S101" s="296"/>
      <c r="T101" s="62"/>
    </row>
    <row r="102" spans="2:24" ht="13.5" x14ac:dyDescent="0.2">
      <c r="B102" s="4">
        <v>1953</v>
      </c>
      <c r="C102" s="4">
        <v>327</v>
      </c>
      <c r="D102" s="4">
        <v>14</v>
      </c>
      <c r="E102" s="4">
        <v>3613</v>
      </c>
      <c r="F102" s="241">
        <v>3954</v>
      </c>
      <c r="G102" s="241">
        <v>131652</v>
      </c>
      <c r="H102" s="289">
        <v>0</v>
      </c>
      <c r="I102" s="241">
        <v>13360</v>
      </c>
      <c r="J102" s="4">
        <v>145012</v>
      </c>
      <c r="K102" s="4">
        <v>148966</v>
      </c>
      <c r="L102" s="290">
        <v>7.1618269230769238</v>
      </c>
      <c r="M102" s="290"/>
      <c r="P102" s="62"/>
      <c r="Q102" s="348"/>
      <c r="R102" s="62"/>
      <c r="S102" s="296"/>
      <c r="T102" s="62"/>
    </row>
    <row r="103" spans="2:24" ht="13.5" x14ac:dyDescent="0.2">
      <c r="B103" s="4">
        <v>1954</v>
      </c>
      <c r="C103" s="4">
        <v>119</v>
      </c>
      <c r="D103" s="4">
        <v>28</v>
      </c>
      <c r="E103" s="4">
        <v>4344</v>
      </c>
      <c r="F103" s="241">
        <v>4491</v>
      </c>
      <c r="G103" s="241">
        <v>142120</v>
      </c>
      <c r="H103" s="289">
        <v>0</v>
      </c>
      <c r="I103" s="241">
        <v>12710</v>
      </c>
      <c r="J103" s="4">
        <v>154830</v>
      </c>
      <c r="K103" s="4">
        <v>159321</v>
      </c>
      <c r="L103" s="290">
        <v>7.7907579462102694</v>
      </c>
      <c r="M103" s="290"/>
      <c r="P103" s="62"/>
      <c r="Q103" s="348"/>
      <c r="R103" s="62"/>
      <c r="S103" s="296"/>
      <c r="T103" s="62"/>
    </row>
    <row r="104" spans="2:24" ht="13.5" x14ac:dyDescent="0.2">
      <c r="B104" s="4">
        <v>1955</v>
      </c>
      <c r="C104" s="4">
        <v>73</v>
      </c>
      <c r="D104" s="4">
        <v>43</v>
      </c>
      <c r="E104" s="4">
        <v>5090</v>
      </c>
      <c r="F104" s="241">
        <v>5206</v>
      </c>
      <c r="G104" s="241">
        <v>152724</v>
      </c>
      <c r="H104" s="289">
        <v>0</v>
      </c>
      <c r="I104" s="241">
        <v>12992</v>
      </c>
      <c r="J104" s="4">
        <v>165716</v>
      </c>
      <c r="K104" s="4">
        <v>170922</v>
      </c>
      <c r="L104" s="290">
        <v>8.0057142857142853</v>
      </c>
      <c r="M104" s="290"/>
      <c r="P104" s="62"/>
      <c r="Q104" s="348"/>
      <c r="R104" s="62"/>
      <c r="S104" s="296"/>
      <c r="T104" s="62"/>
    </row>
    <row r="105" spans="2:24" ht="13.5" x14ac:dyDescent="0.2">
      <c r="B105" s="4">
        <v>1956</v>
      </c>
      <c r="C105" s="4">
        <v>54</v>
      </c>
      <c r="D105" s="4">
        <v>45</v>
      </c>
      <c r="E105" s="4">
        <v>5302</v>
      </c>
      <c r="F105" s="241">
        <v>5401</v>
      </c>
      <c r="G105" s="241">
        <v>170630</v>
      </c>
      <c r="H105" s="241">
        <v>0</v>
      </c>
      <c r="I105" s="241">
        <v>14650</v>
      </c>
      <c r="J105" s="4">
        <v>185280</v>
      </c>
      <c r="K105" s="4">
        <v>190681</v>
      </c>
      <c r="L105" s="290">
        <v>8.3778998242530758</v>
      </c>
      <c r="M105" s="290"/>
      <c r="P105" s="62"/>
      <c r="Q105" s="348"/>
      <c r="R105" s="62"/>
      <c r="S105" s="296"/>
      <c r="T105" s="62"/>
    </row>
    <row r="106" spans="2:24" ht="13.5" x14ac:dyDescent="0.2">
      <c r="B106" s="4">
        <v>1957</v>
      </c>
      <c r="C106" s="4">
        <v>43</v>
      </c>
      <c r="D106" s="4">
        <v>30</v>
      </c>
      <c r="E106" s="4">
        <v>5320</v>
      </c>
      <c r="F106" s="241">
        <v>5393</v>
      </c>
      <c r="G106" s="241">
        <v>207032</v>
      </c>
      <c r="H106" s="241">
        <v>0</v>
      </c>
      <c r="I106" s="241">
        <v>16276</v>
      </c>
      <c r="J106" s="4">
        <v>223308</v>
      </c>
      <c r="K106" s="4">
        <v>228701</v>
      </c>
      <c r="L106" s="290">
        <v>8.7223874904652945</v>
      </c>
      <c r="M106" s="290"/>
      <c r="P106" s="62"/>
      <c r="Q106" s="348"/>
      <c r="R106" s="62"/>
      <c r="S106" s="296"/>
      <c r="T106" s="62"/>
    </row>
    <row r="107" spans="2:24" ht="13.5" x14ac:dyDescent="0.2">
      <c r="B107" s="4">
        <v>1958</v>
      </c>
      <c r="C107" s="4">
        <v>51</v>
      </c>
      <c r="D107" s="4">
        <v>39</v>
      </c>
      <c r="E107" s="4">
        <v>5988</v>
      </c>
      <c r="F107" s="241">
        <v>6078</v>
      </c>
      <c r="G107" s="241">
        <v>211994</v>
      </c>
      <c r="H107" s="241">
        <v>0</v>
      </c>
      <c r="I107" s="241">
        <v>16294</v>
      </c>
      <c r="J107" s="4">
        <v>228288</v>
      </c>
      <c r="K107" s="4">
        <v>234366</v>
      </c>
      <c r="L107" s="290">
        <v>8.8540234227427277</v>
      </c>
      <c r="M107" s="290"/>
      <c r="P107" s="62"/>
      <c r="Q107" s="348"/>
      <c r="R107" s="62"/>
      <c r="S107" s="296"/>
      <c r="T107" s="62"/>
    </row>
    <row r="108" spans="2:24" ht="13.5" x14ac:dyDescent="0.2">
      <c r="B108" s="4">
        <v>1959</v>
      </c>
      <c r="C108" s="4">
        <v>55</v>
      </c>
      <c r="D108" s="4">
        <v>42</v>
      </c>
      <c r="E108" s="4">
        <v>6434</v>
      </c>
      <c r="F108" s="241">
        <v>6531</v>
      </c>
      <c r="G108" s="241">
        <v>210572</v>
      </c>
      <c r="H108" s="241">
        <v>0</v>
      </c>
      <c r="I108" s="241">
        <v>17384</v>
      </c>
      <c r="J108" s="4">
        <v>227956</v>
      </c>
      <c r="K108" s="4">
        <v>234487</v>
      </c>
      <c r="L108" s="290">
        <v>9.0465663580246911</v>
      </c>
      <c r="M108" s="290"/>
      <c r="P108" s="62"/>
      <c r="Q108" s="348"/>
      <c r="R108" s="62"/>
      <c r="S108" s="296"/>
      <c r="T108" s="62"/>
    </row>
    <row r="109" spans="2:24" ht="13.5" x14ac:dyDescent="0.2">
      <c r="B109" s="4">
        <v>1960</v>
      </c>
      <c r="C109" s="4">
        <v>58</v>
      </c>
      <c r="D109" s="4">
        <v>72</v>
      </c>
      <c r="E109" s="4">
        <v>9401</v>
      </c>
      <c r="F109" s="241">
        <v>9531</v>
      </c>
      <c r="G109" s="241">
        <v>219448</v>
      </c>
      <c r="H109" s="241">
        <v>0</v>
      </c>
      <c r="I109" s="241">
        <v>17366</v>
      </c>
      <c r="J109" s="4">
        <v>236814</v>
      </c>
      <c r="K109" s="4">
        <v>246345</v>
      </c>
      <c r="L109" s="290">
        <v>8.5655424200278159</v>
      </c>
      <c r="M109" s="290"/>
      <c r="P109" s="62"/>
      <c r="Q109" s="348"/>
      <c r="R109" s="62"/>
      <c r="S109" s="296"/>
      <c r="T109" s="62"/>
    </row>
    <row r="110" spans="2:24" ht="15" x14ac:dyDescent="0.25">
      <c r="B110" s="4">
        <v>1961</v>
      </c>
      <c r="C110" s="4">
        <v>65</v>
      </c>
      <c r="D110" s="4">
        <v>116</v>
      </c>
      <c r="E110" s="4">
        <v>10222</v>
      </c>
      <c r="F110" s="241">
        <v>10403</v>
      </c>
      <c r="G110" s="241">
        <v>223480</v>
      </c>
      <c r="H110" s="241">
        <v>0</v>
      </c>
      <c r="I110" s="241">
        <v>17172</v>
      </c>
      <c r="J110" s="4">
        <v>240652</v>
      </c>
      <c r="K110" s="4">
        <v>251055</v>
      </c>
      <c r="L110" s="290">
        <v>7.6634615384615383</v>
      </c>
      <c r="M110" s="290"/>
      <c r="P110" s="287"/>
      <c r="Q110" s="348"/>
      <c r="R110" s="62"/>
    </row>
    <row r="111" spans="2:24" ht="15" x14ac:dyDescent="0.25">
      <c r="B111" s="4">
        <v>1962</v>
      </c>
      <c r="C111" s="4">
        <v>74</v>
      </c>
      <c r="D111" s="4">
        <v>113</v>
      </c>
      <c r="E111" s="4">
        <v>11508</v>
      </c>
      <c r="F111" s="241">
        <v>11695</v>
      </c>
      <c r="G111" s="241">
        <v>227008</v>
      </c>
      <c r="H111" s="241">
        <v>0</v>
      </c>
      <c r="I111" s="241">
        <v>16836</v>
      </c>
      <c r="J111" s="4">
        <v>243844</v>
      </c>
      <c r="K111" s="4">
        <v>255539</v>
      </c>
      <c r="L111" s="290">
        <v>7.4263004940424304</v>
      </c>
      <c r="M111" s="290"/>
      <c r="P111" s="287"/>
      <c r="Q111" s="348"/>
      <c r="R111" s="62"/>
    </row>
    <row r="112" spans="2:24" ht="15" x14ac:dyDescent="0.25">
      <c r="B112" s="4">
        <v>1963</v>
      </c>
      <c r="C112" s="4">
        <v>86</v>
      </c>
      <c r="D112" s="4">
        <v>124</v>
      </c>
      <c r="E112" s="4">
        <v>10772</v>
      </c>
      <c r="F112" s="241">
        <v>10982</v>
      </c>
      <c r="G112" s="241">
        <v>234526</v>
      </c>
      <c r="H112" s="241">
        <v>0</v>
      </c>
      <c r="I112" s="241">
        <v>17164</v>
      </c>
      <c r="J112" s="4">
        <v>251690</v>
      </c>
      <c r="K112" s="4">
        <v>262672</v>
      </c>
      <c r="L112" s="290">
        <v>7.3680785413744747</v>
      </c>
      <c r="M112" s="290"/>
      <c r="P112" s="287"/>
      <c r="Q112" s="348"/>
      <c r="R112" s="62"/>
    </row>
    <row r="113" spans="2:18" ht="15" x14ac:dyDescent="0.25">
      <c r="B113" s="4">
        <v>1964</v>
      </c>
      <c r="C113" s="4">
        <v>77</v>
      </c>
      <c r="D113" s="4">
        <v>158</v>
      </c>
      <c r="E113" s="4">
        <v>12274</v>
      </c>
      <c r="F113" s="241">
        <v>12509</v>
      </c>
      <c r="G113" s="241">
        <v>247169</v>
      </c>
      <c r="H113" s="241">
        <v>0</v>
      </c>
      <c r="I113" s="241">
        <v>18306</v>
      </c>
      <c r="J113" s="4">
        <v>265475</v>
      </c>
      <c r="K113" s="4">
        <v>277984</v>
      </c>
      <c r="L113" s="290">
        <v>6.9617831204608054</v>
      </c>
      <c r="M113" s="290"/>
      <c r="P113" s="287"/>
      <c r="Q113" s="348"/>
      <c r="R113" s="62"/>
    </row>
    <row r="114" spans="2:18" ht="15" x14ac:dyDescent="0.25">
      <c r="B114" s="4">
        <v>1965</v>
      </c>
      <c r="C114" s="4">
        <v>37</v>
      </c>
      <c r="D114" s="4">
        <v>201</v>
      </c>
      <c r="E114" s="4">
        <v>14489</v>
      </c>
      <c r="F114" s="241">
        <v>14727</v>
      </c>
      <c r="G114" s="241">
        <v>260214</v>
      </c>
      <c r="H114" s="241">
        <v>0</v>
      </c>
      <c r="I114" s="241">
        <v>19207</v>
      </c>
      <c r="J114" s="4">
        <v>279421</v>
      </c>
      <c r="K114" s="4">
        <v>294148</v>
      </c>
      <c r="L114" s="290">
        <v>6.3572076939701754</v>
      </c>
      <c r="M114" s="290"/>
      <c r="P114" s="287"/>
      <c r="Q114" s="348"/>
      <c r="R114" s="62"/>
    </row>
    <row r="115" spans="2:18" ht="15" x14ac:dyDescent="0.25">
      <c r="B115" s="4">
        <v>1966</v>
      </c>
      <c r="C115" s="4">
        <v>42</v>
      </c>
      <c r="D115" s="4">
        <v>209</v>
      </c>
      <c r="E115" s="4">
        <v>15043</v>
      </c>
      <c r="F115" s="241">
        <v>15294</v>
      </c>
      <c r="G115" s="241">
        <v>302104</v>
      </c>
      <c r="H115" s="241">
        <v>0</v>
      </c>
      <c r="I115" s="241">
        <v>22871</v>
      </c>
      <c r="J115" s="4">
        <v>324975</v>
      </c>
      <c r="K115" s="4">
        <v>340269</v>
      </c>
      <c r="L115" s="290">
        <v>6.6355109204368175</v>
      </c>
      <c r="M115" s="290"/>
      <c r="P115" s="287"/>
      <c r="Q115" s="348"/>
      <c r="R115" s="62"/>
    </row>
    <row r="116" spans="2:18" ht="15" x14ac:dyDescent="0.25">
      <c r="B116" s="4">
        <v>1967</v>
      </c>
      <c r="C116" s="4">
        <v>52</v>
      </c>
      <c r="D116" s="4">
        <v>263</v>
      </c>
      <c r="E116" s="4">
        <v>18030</v>
      </c>
      <c r="F116" s="241">
        <v>18345</v>
      </c>
      <c r="G116" s="241">
        <v>320832</v>
      </c>
      <c r="H116" s="241">
        <v>0</v>
      </c>
      <c r="I116" s="241">
        <v>24873</v>
      </c>
      <c r="J116" s="4">
        <v>345705</v>
      </c>
      <c r="K116" s="4">
        <v>364050</v>
      </c>
      <c r="L116" s="290">
        <v>8.1044078361531611</v>
      </c>
      <c r="M116" s="290"/>
      <c r="P116" s="287"/>
      <c r="Q116" s="348"/>
      <c r="R116" s="62"/>
    </row>
    <row r="117" spans="2:18" ht="15" x14ac:dyDescent="0.25">
      <c r="B117" s="4">
        <v>1968</v>
      </c>
      <c r="C117" s="4">
        <v>75</v>
      </c>
      <c r="D117" s="4">
        <v>397</v>
      </c>
      <c r="E117" s="4">
        <v>21930</v>
      </c>
      <c r="F117" s="241">
        <v>22402</v>
      </c>
      <c r="G117" s="241">
        <v>338614</v>
      </c>
      <c r="H117" s="241">
        <v>0</v>
      </c>
      <c r="I117" s="241">
        <v>26783</v>
      </c>
      <c r="J117" s="4">
        <v>365397</v>
      </c>
      <c r="K117" s="4">
        <v>387799</v>
      </c>
      <c r="L117" s="290">
        <v>6.9151034236804563</v>
      </c>
      <c r="M117" s="290"/>
      <c r="P117" s="287"/>
      <c r="Q117" s="348"/>
      <c r="R117" s="62"/>
    </row>
    <row r="118" spans="2:18" ht="15" x14ac:dyDescent="0.25">
      <c r="B118" s="4">
        <v>1969</v>
      </c>
      <c r="C118" s="4">
        <v>119</v>
      </c>
      <c r="D118" s="4">
        <v>525</v>
      </c>
      <c r="E118" s="4">
        <v>23607</v>
      </c>
      <c r="F118" s="241">
        <v>24251</v>
      </c>
      <c r="G118" s="241">
        <v>355001</v>
      </c>
      <c r="H118" s="241">
        <v>0</v>
      </c>
      <c r="I118" s="241">
        <v>24440</v>
      </c>
      <c r="J118" s="4">
        <v>379441</v>
      </c>
      <c r="K118" s="4">
        <v>403692</v>
      </c>
      <c r="L118" s="290">
        <v>6.4611395646606908</v>
      </c>
      <c r="M118" s="290"/>
      <c r="P118" s="287"/>
      <c r="Q118" s="348"/>
    </row>
    <row r="119" spans="2:18" ht="15" x14ac:dyDescent="0.25">
      <c r="B119" s="4">
        <v>1970</v>
      </c>
      <c r="C119" s="4">
        <v>161</v>
      </c>
      <c r="D119" s="4">
        <v>616</v>
      </c>
      <c r="E119" s="4">
        <v>28099</v>
      </c>
      <c r="F119" s="241">
        <v>28876</v>
      </c>
      <c r="G119" s="241">
        <v>369937</v>
      </c>
      <c r="H119" s="241">
        <v>0</v>
      </c>
      <c r="I119" s="241">
        <v>26525</v>
      </c>
      <c r="J119" s="4">
        <v>396462</v>
      </c>
      <c r="K119" s="4">
        <v>425338</v>
      </c>
      <c r="L119" s="290">
        <v>5.917334446299388</v>
      </c>
      <c r="M119" s="290"/>
      <c r="P119" s="287"/>
      <c r="Q119" s="348"/>
    </row>
    <row r="120" spans="2:18" ht="15" x14ac:dyDescent="0.25">
      <c r="B120" s="4">
        <v>1971</v>
      </c>
      <c r="C120" s="4">
        <v>240</v>
      </c>
      <c r="D120" s="4">
        <v>836</v>
      </c>
      <c r="E120" s="4">
        <v>29771</v>
      </c>
      <c r="F120" s="241">
        <v>30847</v>
      </c>
      <c r="G120" s="241">
        <v>382479</v>
      </c>
      <c r="H120" s="241">
        <v>9290</v>
      </c>
      <c r="I120" s="241">
        <v>25923</v>
      </c>
      <c r="J120" s="4">
        <v>417104</v>
      </c>
      <c r="K120" s="4">
        <v>447951</v>
      </c>
      <c r="L120" s="290">
        <v>5.5207172787774219</v>
      </c>
      <c r="M120" s="290"/>
      <c r="P120" s="287"/>
      <c r="Q120" s="348"/>
    </row>
    <row r="121" spans="2:18" ht="15" x14ac:dyDescent="0.25">
      <c r="B121" s="4">
        <v>1972</v>
      </c>
      <c r="C121" s="4">
        <v>282</v>
      </c>
      <c r="D121" s="4">
        <v>1009</v>
      </c>
      <c r="E121" s="4">
        <v>33312</v>
      </c>
      <c r="F121" s="241">
        <v>34603</v>
      </c>
      <c r="G121" s="241">
        <v>398330</v>
      </c>
      <c r="H121" s="241">
        <v>11534</v>
      </c>
      <c r="I121" s="241">
        <v>27180</v>
      </c>
      <c r="J121" s="4">
        <v>437026</v>
      </c>
      <c r="K121" s="4">
        <v>471629</v>
      </c>
      <c r="L121" s="290">
        <v>5.2896926873037238</v>
      </c>
      <c r="M121" s="290"/>
      <c r="P121" s="287"/>
      <c r="Q121" s="348"/>
    </row>
    <row r="122" spans="2:18" ht="15" x14ac:dyDescent="0.25">
      <c r="B122" s="4">
        <v>1973</v>
      </c>
      <c r="C122" s="4">
        <v>318</v>
      </c>
      <c r="D122" s="4">
        <v>931</v>
      </c>
      <c r="E122" s="4">
        <v>38892</v>
      </c>
      <c r="F122" s="241">
        <v>40141</v>
      </c>
      <c r="G122" s="241">
        <v>419954</v>
      </c>
      <c r="H122" s="241">
        <v>3354</v>
      </c>
      <c r="I122" s="241">
        <v>30501</v>
      </c>
      <c r="J122" s="4">
        <v>453730</v>
      </c>
      <c r="K122" s="4">
        <v>493871</v>
      </c>
      <c r="L122" s="290">
        <v>5.2079616155225139</v>
      </c>
      <c r="M122" s="290"/>
      <c r="P122" s="287"/>
      <c r="Q122" s="348"/>
    </row>
    <row r="123" spans="2:18" ht="15" x14ac:dyDescent="0.25">
      <c r="B123" s="4">
        <v>1974</v>
      </c>
      <c r="C123" s="4">
        <v>390</v>
      </c>
      <c r="D123" s="4">
        <v>1192</v>
      </c>
      <c r="E123" s="4">
        <v>57872</v>
      </c>
      <c r="F123" s="241">
        <v>59454</v>
      </c>
      <c r="G123" s="241">
        <v>462400</v>
      </c>
      <c r="H123" s="241">
        <v>0</v>
      </c>
      <c r="I123" s="241">
        <v>46037</v>
      </c>
      <c r="J123" s="4">
        <v>508437</v>
      </c>
      <c r="K123" s="4">
        <v>567891</v>
      </c>
      <c r="L123" s="290">
        <v>4.7570028480482494</v>
      </c>
      <c r="M123" s="290"/>
      <c r="P123" s="287"/>
      <c r="Q123" s="348"/>
    </row>
    <row r="124" spans="2:18" ht="15" x14ac:dyDescent="0.25">
      <c r="B124" s="4">
        <v>1975</v>
      </c>
      <c r="C124" s="4">
        <v>393</v>
      </c>
      <c r="D124" s="4">
        <v>1533</v>
      </c>
      <c r="E124" s="4">
        <v>84013</v>
      </c>
      <c r="F124" s="241">
        <v>85939</v>
      </c>
      <c r="G124" s="241">
        <v>475963</v>
      </c>
      <c r="H124" s="4">
        <v>0</v>
      </c>
      <c r="I124" s="241">
        <v>62847</v>
      </c>
      <c r="J124" s="4">
        <v>538810</v>
      </c>
      <c r="K124" s="4">
        <v>624749</v>
      </c>
      <c r="L124" s="290">
        <v>4.0905454069272578</v>
      </c>
      <c r="M124" s="290"/>
      <c r="P124" s="287"/>
      <c r="Q124" s="348"/>
    </row>
    <row r="125" spans="2:18" ht="15" x14ac:dyDescent="0.25">
      <c r="B125" s="4">
        <v>1976</v>
      </c>
      <c r="C125" s="4">
        <v>547</v>
      </c>
      <c r="D125" s="4">
        <v>2053</v>
      </c>
      <c r="E125" s="4">
        <v>96890</v>
      </c>
      <c r="F125" s="241">
        <v>99490</v>
      </c>
      <c r="G125" s="241">
        <v>694014</v>
      </c>
      <c r="H125" s="4">
        <v>0</v>
      </c>
      <c r="I125" s="241">
        <v>66941</v>
      </c>
      <c r="J125" s="4">
        <v>760955</v>
      </c>
      <c r="K125" s="4">
        <v>860445</v>
      </c>
      <c r="L125" s="290">
        <v>4.7080597504924491</v>
      </c>
      <c r="M125" s="290"/>
      <c r="P125" s="287"/>
      <c r="Q125" s="348"/>
    </row>
    <row r="126" spans="2:18" ht="15" x14ac:dyDescent="0.25">
      <c r="B126" s="4">
        <v>1977</v>
      </c>
      <c r="C126" s="4">
        <v>505</v>
      </c>
      <c r="D126" s="4">
        <v>2455</v>
      </c>
      <c r="E126" s="4">
        <v>115920</v>
      </c>
      <c r="F126" s="241">
        <v>118880</v>
      </c>
      <c r="G126" s="241">
        <v>745170</v>
      </c>
      <c r="H126" s="4">
        <v>0</v>
      </c>
      <c r="I126" s="241">
        <v>71625</v>
      </c>
      <c r="J126" s="4">
        <v>816094</v>
      </c>
      <c r="K126" s="4">
        <v>934974</v>
      </c>
      <c r="L126" s="290">
        <v>4.3725108731235096</v>
      </c>
      <c r="M126" s="290"/>
      <c r="P126" s="287"/>
      <c r="Q126" s="348"/>
    </row>
    <row r="127" spans="2:18" ht="15" x14ac:dyDescent="0.25">
      <c r="B127" s="4">
        <v>1978</v>
      </c>
      <c r="C127" s="4">
        <v>388</v>
      </c>
      <c r="D127" s="4">
        <v>2422</v>
      </c>
      <c r="E127" s="4">
        <v>124132</v>
      </c>
      <c r="F127" s="241">
        <v>126942</v>
      </c>
      <c r="G127" s="241">
        <v>757815</v>
      </c>
      <c r="H127" s="4">
        <v>0</v>
      </c>
      <c r="I127" s="241">
        <v>75886</v>
      </c>
      <c r="J127" s="4">
        <v>832685</v>
      </c>
      <c r="K127" s="4">
        <v>959627</v>
      </c>
      <c r="L127" s="290">
        <v>4.0890872677688765</v>
      </c>
      <c r="M127" s="290"/>
      <c r="P127" s="287"/>
      <c r="Q127" s="348"/>
    </row>
    <row r="128" spans="2:18" ht="15" x14ac:dyDescent="0.25">
      <c r="B128" s="4">
        <v>1979</v>
      </c>
      <c r="C128" s="4">
        <v>627</v>
      </c>
      <c r="D128" s="4">
        <v>2408</v>
      </c>
      <c r="E128" s="4">
        <v>151877</v>
      </c>
      <c r="F128" s="241">
        <v>154576</v>
      </c>
      <c r="G128" s="241">
        <v>947627</v>
      </c>
      <c r="H128" s="4">
        <v>0</v>
      </c>
      <c r="I128" s="241">
        <v>100058</v>
      </c>
      <c r="J128" s="4">
        <v>1046669</v>
      </c>
      <c r="K128" s="4">
        <v>1201245</v>
      </c>
      <c r="L128" s="290">
        <v>4.6984198380725148</v>
      </c>
      <c r="M128" s="290"/>
      <c r="P128" s="287"/>
      <c r="Q128" s="348"/>
    </row>
    <row r="129" spans="2:17" ht="15" x14ac:dyDescent="0.25">
      <c r="B129" s="4">
        <v>1980</v>
      </c>
      <c r="C129" s="4">
        <v>496</v>
      </c>
      <c r="D129" s="4">
        <v>2282</v>
      </c>
      <c r="E129" s="4">
        <v>174879</v>
      </c>
      <c r="F129" s="241">
        <v>177404</v>
      </c>
      <c r="G129" s="241">
        <v>1004256</v>
      </c>
      <c r="H129" s="4">
        <v>0</v>
      </c>
      <c r="I129" s="241">
        <v>100185</v>
      </c>
      <c r="J129" s="4">
        <v>1103472</v>
      </c>
      <c r="K129" s="4">
        <v>1280876</v>
      </c>
      <c r="L129" s="290">
        <v>4.3420997321943116</v>
      </c>
      <c r="M129" s="290"/>
      <c r="P129" s="287"/>
      <c r="Q129" s="348"/>
    </row>
    <row r="130" spans="2:17" ht="15" x14ac:dyDescent="0.25">
      <c r="B130" s="4">
        <v>1981</v>
      </c>
      <c r="C130" s="4">
        <v>776</v>
      </c>
      <c r="D130" s="4">
        <v>2435</v>
      </c>
      <c r="E130" s="4">
        <v>192218</v>
      </c>
      <c r="F130" s="241">
        <v>195429</v>
      </c>
      <c r="G130" s="241">
        <v>994994</v>
      </c>
      <c r="H130" s="4">
        <v>0</v>
      </c>
      <c r="I130" s="241">
        <v>111768</v>
      </c>
      <c r="J130" s="4">
        <v>1105290</v>
      </c>
      <c r="K130" s="4">
        <v>1300719</v>
      </c>
      <c r="L130" s="290">
        <v>3.7254940711462452</v>
      </c>
      <c r="M130" s="290"/>
      <c r="P130" s="70"/>
      <c r="Q130" s="348"/>
    </row>
    <row r="131" spans="2:17" ht="15" x14ac:dyDescent="0.25">
      <c r="B131" s="4">
        <v>1982</v>
      </c>
      <c r="C131" s="4">
        <v>898</v>
      </c>
      <c r="D131" s="4">
        <v>2674</v>
      </c>
      <c r="E131" s="4">
        <v>218776</v>
      </c>
      <c r="F131" s="241">
        <v>222044</v>
      </c>
      <c r="G131" s="241">
        <v>1005816</v>
      </c>
      <c r="H131" s="4">
        <v>0</v>
      </c>
      <c r="I131" s="241">
        <v>119606</v>
      </c>
      <c r="J131" s="4">
        <v>1124184</v>
      </c>
      <c r="K131" s="4">
        <v>1346228</v>
      </c>
      <c r="L131" s="290">
        <v>3.3133026506854373</v>
      </c>
      <c r="M131" s="290"/>
      <c r="P131" s="70"/>
      <c r="Q131" s="348"/>
    </row>
    <row r="132" spans="2:17" ht="15" x14ac:dyDescent="0.25">
      <c r="B132" s="4">
        <v>1983</v>
      </c>
      <c r="C132" s="4">
        <v>1239</v>
      </c>
      <c r="D132" s="4">
        <v>2517</v>
      </c>
      <c r="E132" s="4">
        <v>222315</v>
      </c>
      <c r="F132" s="241">
        <v>225878</v>
      </c>
      <c r="G132" s="241">
        <v>1090716</v>
      </c>
      <c r="H132" s="4">
        <v>0</v>
      </c>
      <c r="I132" s="241">
        <v>112649</v>
      </c>
      <c r="J132" s="4">
        <v>1202072</v>
      </c>
      <c r="K132" s="4">
        <v>1427950</v>
      </c>
      <c r="L132" s="290">
        <v>3.2200924568722518</v>
      </c>
      <c r="M132" s="290"/>
      <c r="P132" s="70"/>
      <c r="Q132" s="348"/>
    </row>
    <row r="133" spans="2:17" ht="15" x14ac:dyDescent="0.25">
      <c r="B133" s="4">
        <v>1984</v>
      </c>
      <c r="C133" s="4">
        <v>1644</v>
      </c>
      <c r="D133" s="4">
        <v>3151</v>
      </c>
      <c r="E133" s="4">
        <v>228164</v>
      </c>
      <c r="F133" s="241">
        <v>232906</v>
      </c>
      <c r="G133" s="241">
        <v>1155200</v>
      </c>
      <c r="H133" s="4">
        <v>0</v>
      </c>
      <c r="I133" s="241">
        <v>1121184</v>
      </c>
      <c r="J133" s="4">
        <v>1270313</v>
      </c>
      <c r="K133" s="4">
        <v>1503219</v>
      </c>
      <c r="L133" s="290">
        <v>3.099484525454133</v>
      </c>
      <c r="M133" s="290"/>
      <c r="P133" s="70"/>
      <c r="Q133" s="348"/>
    </row>
    <row r="134" spans="2:17" ht="15" x14ac:dyDescent="0.25">
      <c r="B134" s="4">
        <v>1985</v>
      </c>
      <c r="C134" s="4">
        <v>2881</v>
      </c>
      <c r="D134" s="4">
        <v>6957</v>
      </c>
      <c r="E134" s="4">
        <v>265031</v>
      </c>
      <c r="F134" s="241">
        <v>274286</v>
      </c>
      <c r="G134" s="241">
        <v>1177461</v>
      </c>
      <c r="H134" s="4">
        <v>53000</v>
      </c>
      <c r="I134" s="241">
        <v>122133</v>
      </c>
      <c r="J134" s="608">
        <f>SUM(G134:I134)</f>
        <v>1352594</v>
      </c>
      <c r="K134" s="241">
        <f>SUM(I134:J134)</f>
        <v>1474727</v>
      </c>
      <c r="L134" s="290">
        <v>2.8490000000000002</v>
      </c>
      <c r="M134" s="290"/>
      <c r="O134" s="609"/>
      <c r="P134" s="70"/>
      <c r="Q134" s="348"/>
    </row>
    <row r="135" spans="2:17" ht="15" x14ac:dyDescent="0.25">
      <c r="B135" s="60">
        <v>1986</v>
      </c>
      <c r="C135" s="60">
        <v>3956</v>
      </c>
      <c r="D135" s="220" t="s">
        <v>8</v>
      </c>
      <c r="E135" s="60">
        <v>311930</v>
      </c>
      <c r="F135" s="220" t="s">
        <v>8</v>
      </c>
      <c r="G135" s="60">
        <v>1279901</v>
      </c>
      <c r="H135" s="60">
        <v>54000</v>
      </c>
      <c r="I135" s="60">
        <v>132548</v>
      </c>
      <c r="J135" s="60">
        <f>SUM(G135:I135)</f>
        <v>1466449</v>
      </c>
      <c r="K135" s="220" t="s">
        <v>8</v>
      </c>
      <c r="L135" s="220" t="s">
        <v>8</v>
      </c>
      <c r="P135" s="70"/>
      <c r="Q135" s="348"/>
    </row>
    <row r="136" spans="2:17" ht="15" x14ac:dyDescent="0.25">
      <c r="B136" s="60">
        <v>1987</v>
      </c>
      <c r="C136" s="60">
        <v>5053</v>
      </c>
      <c r="D136" s="220" t="s">
        <v>8</v>
      </c>
      <c r="E136" s="60">
        <v>322244</v>
      </c>
      <c r="F136" s="220" t="s">
        <v>8</v>
      </c>
      <c r="G136" s="60">
        <v>1362872</v>
      </c>
      <c r="H136" s="60">
        <v>64000</v>
      </c>
      <c r="I136" s="60">
        <v>129731</v>
      </c>
      <c r="J136" s="60">
        <f>SUM(G136:I136)</f>
        <v>1556603</v>
      </c>
      <c r="K136" s="220" t="s">
        <v>8</v>
      </c>
      <c r="L136" s="220" t="s">
        <v>8</v>
      </c>
      <c r="P136" s="70"/>
      <c r="Q136" s="348"/>
    </row>
    <row r="137" spans="2:17" ht="15" x14ac:dyDescent="0.25">
      <c r="B137" s="33">
        <v>1988</v>
      </c>
      <c r="C137" s="33">
        <v>7175</v>
      </c>
      <c r="D137" s="673" t="s">
        <v>8</v>
      </c>
      <c r="E137" s="33">
        <v>369930</v>
      </c>
      <c r="F137" s="673" t="s">
        <v>8</v>
      </c>
      <c r="G137" s="33">
        <v>1493281</v>
      </c>
      <c r="H137" s="33">
        <v>72000</v>
      </c>
      <c r="I137" s="33">
        <v>145900</v>
      </c>
      <c r="J137" s="33">
        <f>SUM(G137:I137)</f>
        <v>1711181</v>
      </c>
      <c r="K137" s="673" t="s">
        <v>8</v>
      </c>
      <c r="L137" s="673" t="s">
        <v>8</v>
      </c>
      <c r="P137" s="70"/>
      <c r="Q137" s="348"/>
    </row>
    <row r="138" spans="2:17" ht="15" x14ac:dyDescent="0.25">
      <c r="P138" s="70"/>
      <c r="Q138" s="348"/>
    </row>
  </sheetData>
  <mergeCells count="9">
    <mergeCell ref="B1:J1"/>
    <mergeCell ref="B2:J2"/>
    <mergeCell ref="B48:L48"/>
    <mergeCell ref="B49:L49"/>
    <mergeCell ref="C50:F50"/>
    <mergeCell ref="G50:J50"/>
    <mergeCell ref="C3:F3"/>
    <mergeCell ref="G3:I3"/>
    <mergeCell ref="J3:J4"/>
  </mergeCells>
  <pageMargins left="0.7" right="0.7" top="0.75" bottom="0.75" header="0.3" footer="0.3"/>
  <pageSetup paperSize="9" scale="90" orientation="portrait" r:id="rId1"/>
  <rowBreaks count="1" manualBreakCount="1">
    <brk id="4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election activeCell="L26" sqref="L26"/>
    </sheetView>
  </sheetViews>
  <sheetFormatPr defaultRowHeight="15.75" x14ac:dyDescent="0.25"/>
  <cols>
    <col min="1" max="1" width="9.42578125" style="123" customWidth="1"/>
    <col min="2" max="2" width="12.140625" style="123" customWidth="1"/>
    <col min="3" max="3" width="9.28515625" style="123" customWidth="1"/>
    <col min="4" max="5" width="11.7109375" style="123" customWidth="1"/>
    <col min="6" max="6" width="16.85546875" style="123" customWidth="1"/>
    <col min="7" max="7" width="16.140625" style="123" customWidth="1"/>
    <col min="8" max="8" width="11.7109375" style="123" customWidth="1"/>
    <col min="9" max="9" width="12.7109375" style="123" customWidth="1"/>
    <col min="10" max="10" width="14.140625" style="123" customWidth="1"/>
    <col min="11" max="16384" width="9.140625" style="123"/>
  </cols>
  <sheetData>
    <row r="1" spans="1:12" ht="17.25" customHeight="1" x14ac:dyDescent="0.25">
      <c r="A1" s="748" t="s">
        <v>1054</v>
      </c>
      <c r="B1" s="749"/>
      <c r="C1" s="749"/>
      <c r="D1" s="749"/>
      <c r="E1" s="749"/>
      <c r="F1" s="749"/>
      <c r="G1" s="749"/>
      <c r="H1" s="749"/>
      <c r="I1" s="749"/>
      <c r="J1" s="749"/>
    </row>
    <row r="2" spans="1:12" ht="60.75" customHeight="1" x14ac:dyDescent="0.25">
      <c r="A2" s="124" t="s">
        <v>6</v>
      </c>
      <c r="B2" s="125" t="s">
        <v>55</v>
      </c>
      <c r="C2" s="126" t="s">
        <v>56</v>
      </c>
      <c r="D2" s="126" t="s">
        <v>710</v>
      </c>
      <c r="E2" s="126" t="s">
        <v>57</v>
      </c>
      <c r="F2" s="126" t="s">
        <v>1018</v>
      </c>
      <c r="G2" s="126" t="s">
        <v>1019</v>
      </c>
      <c r="H2" s="126" t="s">
        <v>58</v>
      </c>
      <c r="I2" s="126" t="s">
        <v>1020</v>
      </c>
      <c r="J2" s="125" t="s">
        <v>1021</v>
      </c>
    </row>
    <row r="3" spans="1:12" x14ac:dyDescent="0.25">
      <c r="A3" s="132" t="s">
        <v>269</v>
      </c>
      <c r="B3" s="123">
        <v>56834</v>
      </c>
      <c r="C3" s="128">
        <v>4007</v>
      </c>
      <c r="D3" s="128">
        <v>378</v>
      </c>
      <c r="E3" s="130">
        <f>D3/C3*100</f>
        <v>9.4334913900673811</v>
      </c>
      <c r="F3" s="128">
        <v>2.8</v>
      </c>
      <c r="G3" s="123">
        <v>8.8000000000000007</v>
      </c>
      <c r="H3" s="129">
        <v>15.026</v>
      </c>
      <c r="I3" s="130">
        <v>0</v>
      </c>
      <c r="J3" s="130">
        <v>0</v>
      </c>
      <c r="K3" s="131"/>
      <c r="L3" s="632"/>
    </row>
    <row r="4" spans="1:12" x14ac:dyDescent="0.25">
      <c r="A4" s="132" t="s">
        <v>270</v>
      </c>
      <c r="B4" s="123">
        <v>434218</v>
      </c>
      <c r="C4" s="128">
        <v>7831</v>
      </c>
      <c r="D4" s="128">
        <v>744</v>
      </c>
      <c r="E4" s="130">
        <f t="shared" ref="E4:E23" si="0">D4/C4*100</f>
        <v>9.5007023368663006</v>
      </c>
      <c r="F4" s="128">
        <v>2.8</v>
      </c>
      <c r="G4" s="123">
        <v>8.8000000000000007</v>
      </c>
      <c r="H4" s="129">
        <v>58.362634408602155</v>
      </c>
      <c r="I4" s="123">
        <v>8.8000000000000007</v>
      </c>
      <c r="J4" s="130">
        <v>2.2000000000000002</v>
      </c>
      <c r="K4" s="131"/>
      <c r="L4" s="632"/>
    </row>
    <row r="5" spans="1:12" x14ac:dyDescent="0.25">
      <c r="A5" s="127" t="s">
        <v>271</v>
      </c>
      <c r="B5" s="123">
        <v>884820</v>
      </c>
      <c r="C5" s="128">
        <v>14010</v>
      </c>
      <c r="D5" s="128">
        <v>1668</v>
      </c>
      <c r="E5" s="130">
        <f t="shared" si="0"/>
        <v>11.90578158458244</v>
      </c>
      <c r="F5" s="128">
        <v>2.8</v>
      </c>
      <c r="G5" s="123">
        <v>8.8000000000000007</v>
      </c>
      <c r="H5" s="129">
        <v>53.046762589928065</v>
      </c>
      <c r="I5" s="123">
        <v>8.8000000000000007</v>
      </c>
      <c r="J5" s="130">
        <v>2.2000000000000002</v>
      </c>
      <c r="K5" s="131"/>
      <c r="L5" s="632"/>
    </row>
    <row r="6" spans="1:12" x14ac:dyDescent="0.25">
      <c r="A6" s="132" t="s">
        <v>272</v>
      </c>
      <c r="B6" s="123">
        <v>965686</v>
      </c>
      <c r="C6" s="128">
        <v>17151</v>
      </c>
      <c r="D6" s="128">
        <v>2124</v>
      </c>
      <c r="E6" s="130">
        <f t="shared" si="0"/>
        <v>12.38411754416652</v>
      </c>
      <c r="F6" s="128">
        <v>2.8</v>
      </c>
      <c r="G6" s="123">
        <v>6.6</v>
      </c>
      <c r="H6" s="129">
        <v>45.465442561205272</v>
      </c>
      <c r="I6" s="123">
        <v>8.8000000000000007</v>
      </c>
      <c r="J6" s="130">
        <v>2.2000000000000002</v>
      </c>
      <c r="K6" s="131"/>
      <c r="L6" s="632"/>
    </row>
    <row r="7" spans="1:12" x14ac:dyDescent="0.25">
      <c r="A7" s="132" t="s">
        <v>273</v>
      </c>
      <c r="B7" s="123">
        <v>152910</v>
      </c>
      <c r="C7" s="128">
        <v>7914</v>
      </c>
      <c r="D7" s="128">
        <v>1002</v>
      </c>
      <c r="E7" s="130">
        <f t="shared" si="0"/>
        <v>12.661106899166036</v>
      </c>
      <c r="F7" s="128">
        <v>2.8</v>
      </c>
      <c r="G7" s="123">
        <v>6.6</v>
      </c>
      <c r="H7" s="129">
        <v>15.260479041916167</v>
      </c>
      <c r="I7" s="123">
        <v>8.8000000000000007</v>
      </c>
      <c r="J7" s="130">
        <v>2.2000000000000002</v>
      </c>
      <c r="K7" s="131"/>
      <c r="L7" s="632"/>
    </row>
    <row r="8" spans="1:12" x14ac:dyDescent="0.25">
      <c r="A8" s="127" t="s">
        <v>274</v>
      </c>
      <c r="B8" s="123">
        <v>166420</v>
      </c>
      <c r="C8" s="128">
        <v>9927</v>
      </c>
      <c r="D8" s="128">
        <v>1112</v>
      </c>
      <c r="E8" s="130">
        <f t="shared" si="0"/>
        <v>11.201772942480105</v>
      </c>
      <c r="F8" s="128">
        <v>2.8</v>
      </c>
      <c r="G8" s="123">
        <v>6.6</v>
      </c>
      <c r="H8" s="129">
        <v>14.965827338129497</v>
      </c>
      <c r="I8" s="123">
        <v>8.8000000000000007</v>
      </c>
      <c r="J8" s="130">
        <v>2.2000000000000002</v>
      </c>
      <c r="K8" s="131"/>
      <c r="L8" s="632"/>
    </row>
    <row r="9" spans="1:12" x14ac:dyDescent="0.25">
      <c r="A9" s="132" t="s">
        <v>275</v>
      </c>
      <c r="B9" s="123">
        <v>330018</v>
      </c>
      <c r="C9" s="128">
        <v>10039</v>
      </c>
      <c r="D9" s="128">
        <v>1020</v>
      </c>
      <c r="E9" s="130">
        <f t="shared" si="0"/>
        <v>10.160374539296743</v>
      </c>
      <c r="F9" s="128">
        <v>2.8</v>
      </c>
      <c r="G9" s="123">
        <v>6.6</v>
      </c>
      <c r="H9" s="129">
        <v>32.354705882352938</v>
      </c>
      <c r="I9" s="123">
        <v>8.8000000000000007</v>
      </c>
      <c r="J9" s="130">
        <v>2.2000000000000002</v>
      </c>
      <c r="K9" s="131"/>
      <c r="L9" s="632"/>
    </row>
    <row r="10" spans="1:12" x14ac:dyDescent="0.25">
      <c r="A10" s="132" t="s">
        <v>276</v>
      </c>
      <c r="B10" s="123">
        <v>402536</v>
      </c>
      <c r="C10" s="128">
        <v>15801</v>
      </c>
      <c r="D10" s="128">
        <v>1818</v>
      </c>
      <c r="E10" s="130">
        <f t="shared" si="0"/>
        <v>11.505600911334726</v>
      </c>
      <c r="F10" s="128">
        <v>2.8</v>
      </c>
      <c r="G10" s="123">
        <v>6.6</v>
      </c>
      <c r="H10" s="129">
        <v>22.141694169416944</v>
      </c>
      <c r="I10" s="123">
        <v>8.8000000000000007</v>
      </c>
      <c r="J10" s="130">
        <v>2.2000000000000002</v>
      </c>
      <c r="K10" s="131"/>
      <c r="L10" s="632"/>
    </row>
    <row r="11" spans="1:12" x14ac:dyDescent="0.25">
      <c r="A11" s="127" t="s">
        <v>277</v>
      </c>
      <c r="B11" s="123">
        <v>356982</v>
      </c>
      <c r="C11" s="128">
        <v>14059</v>
      </c>
      <c r="D11" s="128">
        <v>1582</v>
      </c>
      <c r="E11" s="130">
        <f t="shared" si="0"/>
        <v>11.252578419517747</v>
      </c>
      <c r="F11" s="128">
        <v>2.8</v>
      </c>
      <c r="G11" s="123">
        <v>6.6</v>
      </c>
      <c r="H11" s="129">
        <v>22.565233881163085</v>
      </c>
      <c r="I11" s="123">
        <v>8.8000000000000007</v>
      </c>
      <c r="J11" s="130">
        <v>4.4000000000000004</v>
      </c>
      <c r="K11" s="131"/>
      <c r="L11" s="632"/>
    </row>
    <row r="12" spans="1:12" x14ac:dyDescent="0.25">
      <c r="A12" s="132" t="s">
        <v>278</v>
      </c>
      <c r="B12" s="123">
        <v>367962</v>
      </c>
      <c r="C12" s="128">
        <v>13941</v>
      </c>
      <c r="D12" s="128">
        <v>1606</v>
      </c>
      <c r="E12" s="130">
        <f t="shared" si="0"/>
        <v>11.519977046122946</v>
      </c>
      <c r="F12" s="128">
        <v>2.8</v>
      </c>
      <c r="G12" s="123">
        <v>6.6</v>
      </c>
      <c r="H12" s="129">
        <v>22.911706102117062</v>
      </c>
      <c r="I12" s="123">
        <v>8.8000000000000007</v>
      </c>
      <c r="J12" s="130">
        <v>4.4000000000000004</v>
      </c>
      <c r="K12" s="131"/>
      <c r="L12" s="632"/>
    </row>
    <row r="13" spans="1:12" x14ac:dyDescent="0.25">
      <c r="A13" s="132" t="s">
        <v>279</v>
      </c>
      <c r="B13" s="123">
        <v>368660</v>
      </c>
      <c r="C13" s="128">
        <v>15432</v>
      </c>
      <c r="D13" s="128">
        <v>1624</v>
      </c>
      <c r="E13" s="130">
        <f t="shared" si="0"/>
        <v>10.523587350959046</v>
      </c>
      <c r="F13" s="128">
        <v>2.8</v>
      </c>
      <c r="G13" s="123">
        <v>6.6</v>
      </c>
      <c r="H13" s="129">
        <v>22.700738916256157</v>
      </c>
      <c r="I13" s="123">
        <v>8.8000000000000007</v>
      </c>
      <c r="J13" s="130">
        <v>4.4000000000000004</v>
      </c>
      <c r="K13" s="131"/>
      <c r="L13" s="632"/>
    </row>
    <row r="14" spans="1:12" x14ac:dyDescent="0.25">
      <c r="A14" s="127" t="s">
        <v>280</v>
      </c>
      <c r="B14" s="123">
        <v>388934</v>
      </c>
      <c r="C14" s="128">
        <v>16865</v>
      </c>
      <c r="D14" s="128">
        <v>1870</v>
      </c>
      <c r="E14" s="130">
        <f t="shared" si="0"/>
        <v>11.088052179069079</v>
      </c>
      <c r="F14" s="128">
        <v>2.8</v>
      </c>
      <c r="G14" s="123">
        <v>6.6</v>
      </c>
      <c r="H14" s="129">
        <v>20.798609625668451</v>
      </c>
      <c r="I14" s="123">
        <v>8.8000000000000007</v>
      </c>
      <c r="J14" s="130">
        <v>4.4000000000000004</v>
      </c>
      <c r="K14" s="131"/>
      <c r="L14" s="632"/>
    </row>
    <row r="15" spans="1:12" x14ac:dyDescent="0.25">
      <c r="A15" s="132" t="s">
        <v>281</v>
      </c>
      <c r="B15" s="123">
        <v>429772</v>
      </c>
      <c r="C15" s="128">
        <v>18583</v>
      </c>
      <c r="D15" s="128">
        <v>2088</v>
      </c>
      <c r="E15" s="130">
        <f t="shared" si="0"/>
        <v>11.236075983425712</v>
      </c>
      <c r="F15" s="128">
        <v>2.8</v>
      </c>
      <c r="G15" s="123">
        <v>6.6</v>
      </c>
      <c r="H15" s="129">
        <v>20.58295019157088</v>
      </c>
      <c r="I15" s="123">
        <v>8.8000000000000007</v>
      </c>
      <c r="J15" s="130">
        <v>4.4000000000000004</v>
      </c>
      <c r="K15" s="131"/>
      <c r="L15" s="632"/>
    </row>
    <row r="16" spans="1:12" x14ac:dyDescent="0.25">
      <c r="A16" s="132" t="s">
        <v>282</v>
      </c>
      <c r="B16" s="123">
        <v>369386</v>
      </c>
      <c r="C16" s="128">
        <v>17716</v>
      </c>
      <c r="D16" s="128">
        <v>1890</v>
      </c>
      <c r="E16" s="130">
        <f t="shared" si="0"/>
        <v>10.668322420410927</v>
      </c>
      <c r="F16" s="128">
        <v>2.8</v>
      </c>
      <c r="G16" s="123">
        <v>6.6</v>
      </c>
      <c r="H16" s="129">
        <v>19.544232804232802</v>
      </c>
      <c r="I16" s="123">
        <v>8.8000000000000007</v>
      </c>
      <c r="J16" s="130">
        <v>4.4000000000000004</v>
      </c>
      <c r="K16" s="131"/>
      <c r="L16" s="632"/>
    </row>
    <row r="17" spans="1:12" x14ac:dyDescent="0.25">
      <c r="A17" s="127" t="s">
        <v>283</v>
      </c>
      <c r="B17" s="123">
        <v>335744</v>
      </c>
      <c r="C17" s="128">
        <v>16862</v>
      </c>
      <c r="D17" s="128">
        <v>1964</v>
      </c>
      <c r="E17" s="130">
        <f t="shared" si="0"/>
        <v>11.647491400782824</v>
      </c>
      <c r="F17" s="128">
        <v>2.8</v>
      </c>
      <c r="G17" s="123">
        <v>6.6</v>
      </c>
      <c r="H17" s="129">
        <v>17.094908350305499</v>
      </c>
      <c r="I17" s="123">
        <v>8.8000000000000007</v>
      </c>
      <c r="J17" s="130">
        <v>4.4000000000000004</v>
      </c>
      <c r="K17" s="131"/>
      <c r="L17" s="632"/>
    </row>
    <row r="18" spans="1:12" x14ac:dyDescent="0.25">
      <c r="A18" s="132" t="s">
        <v>284</v>
      </c>
      <c r="B18" s="123">
        <v>293184</v>
      </c>
      <c r="C18" s="128">
        <v>16456</v>
      </c>
      <c r="D18" s="128">
        <v>1916</v>
      </c>
      <c r="E18" s="130">
        <f t="shared" si="0"/>
        <v>11.643169664560039</v>
      </c>
      <c r="F18" s="128">
        <v>2.8</v>
      </c>
      <c r="G18" s="133">
        <v>5</v>
      </c>
      <c r="H18" s="129">
        <v>15.301878914405012</v>
      </c>
      <c r="I18" s="123">
        <v>8.8000000000000007</v>
      </c>
      <c r="J18" s="130">
        <v>4.4000000000000004</v>
      </c>
      <c r="K18" s="131"/>
      <c r="L18" s="632"/>
    </row>
    <row r="19" spans="1:12" x14ac:dyDescent="0.25">
      <c r="A19" s="132" t="s">
        <v>285</v>
      </c>
      <c r="B19" s="123">
        <v>113094</v>
      </c>
      <c r="C19" s="128">
        <v>7537</v>
      </c>
      <c r="D19" s="128">
        <v>1032</v>
      </c>
      <c r="E19" s="130">
        <f t="shared" si="0"/>
        <v>13.692450577152712</v>
      </c>
      <c r="F19" s="128">
        <v>2.8</v>
      </c>
      <c r="G19" s="133">
        <v>5</v>
      </c>
      <c r="H19" s="129">
        <v>10.958720930232557</v>
      </c>
      <c r="I19" s="123">
        <v>8.8000000000000007</v>
      </c>
      <c r="J19" s="130">
        <v>4.4000000000000004</v>
      </c>
      <c r="K19" s="131"/>
      <c r="L19" s="632"/>
    </row>
    <row r="20" spans="1:12" x14ac:dyDescent="0.25">
      <c r="A20" s="127" t="s">
        <v>286</v>
      </c>
      <c r="B20" s="123">
        <v>77220</v>
      </c>
      <c r="C20" s="128">
        <v>6336</v>
      </c>
      <c r="D20" s="128">
        <v>996</v>
      </c>
      <c r="E20" s="130">
        <f t="shared" si="0"/>
        <v>15.719696969696969</v>
      </c>
      <c r="F20" s="128">
        <v>2.8</v>
      </c>
      <c r="G20" s="133">
        <v>5</v>
      </c>
      <c r="H20" s="129">
        <v>7.7530120481927716</v>
      </c>
      <c r="I20" s="123">
        <v>8.8000000000000007</v>
      </c>
      <c r="J20" s="130">
        <v>4.4000000000000004</v>
      </c>
      <c r="K20" s="131"/>
      <c r="L20" s="632"/>
    </row>
    <row r="21" spans="1:12" x14ac:dyDescent="0.25">
      <c r="A21" s="132" t="s">
        <v>287</v>
      </c>
      <c r="B21" s="123">
        <v>30098</v>
      </c>
      <c r="C21" s="128">
        <v>3714</v>
      </c>
      <c r="D21" s="128">
        <v>594</v>
      </c>
      <c r="E21" s="130">
        <f t="shared" si="0"/>
        <v>15.993537964458804</v>
      </c>
      <c r="F21" s="128">
        <v>2.8</v>
      </c>
      <c r="G21" s="133">
        <v>5</v>
      </c>
      <c r="H21" s="129">
        <v>5.067003367003367</v>
      </c>
      <c r="I21" s="123">
        <v>8.8000000000000007</v>
      </c>
      <c r="J21" s="130">
        <v>4.4000000000000004</v>
      </c>
      <c r="K21" s="131"/>
      <c r="L21" s="632"/>
    </row>
    <row r="22" spans="1:12" x14ac:dyDescent="0.25">
      <c r="A22" s="132" t="s">
        <v>288</v>
      </c>
      <c r="B22" s="123">
        <v>45012</v>
      </c>
      <c r="C22" s="128">
        <v>5662</v>
      </c>
      <c r="D22" s="128">
        <v>846</v>
      </c>
      <c r="E22" s="130">
        <f t="shared" si="0"/>
        <v>14.941716707877076</v>
      </c>
      <c r="F22" s="128">
        <v>2.8</v>
      </c>
      <c r="G22" s="133">
        <v>5</v>
      </c>
      <c r="H22" s="129">
        <v>5.3205673758865242</v>
      </c>
      <c r="I22" s="123">
        <v>8.8000000000000007</v>
      </c>
      <c r="J22" s="130">
        <v>4.4000000000000004</v>
      </c>
      <c r="K22" s="131"/>
      <c r="L22" s="632"/>
    </row>
    <row r="23" spans="1:12" x14ac:dyDescent="0.25">
      <c r="A23" s="134" t="s">
        <v>289</v>
      </c>
      <c r="B23" s="135">
        <v>69226</v>
      </c>
      <c r="C23" s="136">
        <v>7051</v>
      </c>
      <c r="D23" s="136">
        <v>1190</v>
      </c>
      <c r="E23" s="137">
        <f t="shared" si="0"/>
        <v>16.877038717912352</v>
      </c>
      <c r="F23" s="136">
        <v>2.8</v>
      </c>
      <c r="G23" s="138">
        <v>5</v>
      </c>
      <c r="H23" s="139">
        <v>5.8173109243697478</v>
      </c>
      <c r="I23" s="135">
        <v>8.8000000000000007</v>
      </c>
      <c r="J23" s="137">
        <v>4.4000000000000004</v>
      </c>
      <c r="K23" s="131"/>
      <c r="L23" s="632"/>
    </row>
    <row r="24" spans="1:12" x14ac:dyDescent="0.25">
      <c r="A24" s="633" t="s">
        <v>290</v>
      </c>
      <c r="B24" s="135">
        <v>107298</v>
      </c>
      <c r="C24" s="634">
        <v>8112</v>
      </c>
      <c r="D24" s="105">
        <v>1482</v>
      </c>
      <c r="E24" s="183">
        <v>18.26923076923077</v>
      </c>
      <c r="F24" s="136">
        <v>2.8</v>
      </c>
      <c r="G24" s="138">
        <v>5</v>
      </c>
      <c r="H24" s="139">
        <v>7.2400809716599177</v>
      </c>
      <c r="I24" s="135">
        <v>8.8000000000000007</v>
      </c>
      <c r="J24" s="137">
        <v>4.4000000000000004</v>
      </c>
      <c r="K24" s="131"/>
      <c r="L24" s="632"/>
    </row>
    <row r="25" spans="1:12" x14ac:dyDescent="0.25">
      <c r="A25" s="633" t="s">
        <v>1052</v>
      </c>
      <c r="B25" s="123">
        <v>130492</v>
      </c>
      <c r="C25" s="634">
        <v>12368</v>
      </c>
      <c r="D25" s="105">
        <v>2364</v>
      </c>
      <c r="E25" s="183">
        <v>19.113842173350584</v>
      </c>
      <c r="F25" s="136">
        <v>2.8</v>
      </c>
      <c r="G25" s="138">
        <v>5</v>
      </c>
      <c r="H25" s="139">
        <v>6</v>
      </c>
      <c r="I25" s="135">
        <v>8.8000000000000007</v>
      </c>
      <c r="J25" s="137">
        <v>4.4000000000000004</v>
      </c>
      <c r="K25" s="131"/>
      <c r="L25" s="632"/>
    </row>
    <row r="26" spans="1:12" x14ac:dyDescent="0.25">
      <c r="A26" s="633" t="s">
        <v>1053</v>
      </c>
      <c r="B26" s="123">
        <v>27788</v>
      </c>
      <c r="C26" s="634">
        <v>12221</v>
      </c>
      <c r="D26" s="105">
        <v>2860</v>
      </c>
      <c r="E26" s="183">
        <v>23.402340234023402</v>
      </c>
      <c r="F26" s="136"/>
      <c r="G26" s="138"/>
      <c r="H26" s="139">
        <v>1</v>
      </c>
      <c r="I26" s="135"/>
      <c r="J26" s="137"/>
      <c r="K26" s="131"/>
      <c r="L26" s="632"/>
    </row>
    <row r="27" spans="1:12" x14ac:dyDescent="0.25">
      <c r="A27" s="750" t="s">
        <v>617</v>
      </c>
      <c r="B27" s="750"/>
      <c r="C27" s="750"/>
      <c r="D27" s="750"/>
      <c r="E27" s="750"/>
      <c r="F27" s="750"/>
      <c r="G27" s="750"/>
      <c r="H27" s="750"/>
      <c r="I27" s="750"/>
      <c r="J27" s="750"/>
      <c r="L27" s="632"/>
    </row>
    <row r="28" spans="1:12" x14ac:dyDescent="0.25">
      <c r="A28" s="751"/>
      <c r="B28" s="751"/>
      <c r="C28" s="751"/>
      <c r="D28" s="751"/>
      <c r="E28" s="751"/>
      <c r="F28" s="751"/>
      <c r="G28" s="751"/>
      <c r="H28" s="751"/>
      <c r="I28" s="751"/>
      <c r="J28" s="751"/>
      <c r="L28" s="632"/>
    </row>
    <row r="29" spans="1:12" x14ac:dyDescent="0.25">
      <c r="A29" s="140"/>
      <c r="L29" s="632"/>
    </row>
    <row r="30" spans="1:12" x14ac:dyDescent="0.25">
      <c r="A30" s="140"/>
      <c r="L30" s="635"/>
    </row>
    <row r="31" spans="1:12" x14ac:dyDescent="0.25">
      <c r="A31" s="140"/>
    </row>
    <row r="32" spans="1:12" x14ac:dyDescent="0.25">
      <c r="A32" s="140"/>
    </row>
    <row r="33" spans="1:1" x14ac:dyDescent="0.25">
      <c r="A33" s="140"/>
    </row>
    <row r="34" spans="1:1" x14ac:dyDescent="0.25">
      <c r="A34" s="140"/>
    </row>
    <row r="35" spans="1:1" x14ac:dyDescent="0.25">
      <c r="A35" s="140"/>
    </row>
    <row r="36" spans="1:1" x14ac:dyDescent="0.25">
      <c r="A36" s="140"/>
    </row>
    <row r="37" spans="1:1" x14ac:dyDescent="0.25">
      <c r="A37" s="140"/>
    </row>
    <row r="38" spans="1:1" x14ac:dyDescent="0.25">
      <c r="A38" s="140"/>
    </row>
    <row r="39" spans="1:1" x14ac:dyDescent="0.25">
      <c r="A39" s="140"/>
    </row>
    <row r="40" spans="1:1" x14ac:dyDescent="0.25">
      <c r="A40" s="140"/>
    </row>
    <row r="41" spans="1:1" x14ac:dyDescent="0.25">
      <c r="A41" s="140"/>
    </row>
    <row r="42" spans="1:1" x14ac:dyDescent="0.25">
      <c r="A42" s="140"/>
    </row>
    <row r="43" spans="1:1" x14ac:dyDescent="0.25">
      <c r="A43" s="140"/>
    </row>
    <row r="44" spans="1:1" x14ac:dyDescent="0.25">
      <c r="A44" s="140"/>
    </row>
    <row r="45" spans="1:1" x14ac:dyDescent="0.25">
      <c r="A45" s="140"/>
    </row>
    <row r="46" spans="1:1" x14ac:dyDescent="0.25">
      <c r="A46" s="140"/>
    </row>
    <row r="47" spans="1:1" x14ac:dyDescent="0.25">
      <c r="A47" s="140"/>
    </row>
    <row r="48" spans="1:1" x14ac:dyDescent="0.25">
      <c r="A48" s="140"/>
    </row>
    <row r="49" spans="1:1" x14ac:dyDescent="0.25">
      <c r="A49" s="140"/>
    </row>
    <row r="50" spans="1:1" x14ac:dyDescent="0.25">
      <c r="A50" s="140"/>
    </row>
    <row r="51" spans="1:1" x14ac:dyDescent="0.25">
      <c r="A51" s="140"/>
    </row>
    <row r="52" spans="1:1" x14ac:dyDescent="0.25">
      <c r="A52" s="140"/>
    </row>
    <row r="53" spans="1:1" x14ac:dyDescent="0.25">
      <c r="A53" s="141"/>
    </row>
    <row r="54" spans="1:1" x14ac:dyDescent="0.25">
      <c r="A54" s="141"/>
    </row>
    <row r="55" spans="1:1" x14ac:dyDescent="0.25">
      <c r="A55" s="141"/>
    </row>
    <row r="56" spans="1:1" x14ac:dyDescent="0.25">
      <c r="A56" s="141"/>
    </row>
    <row r="57" spans="1:1" x14ac:dyDescent="0.25">
      <c r="A57" s="141"/>
    </row>
    <row r="58" spans="1:1" x14ac:dyDescent="0.25">
      <c r="A58" s="141"/>
    </row>
    <row r="59" spans="1:1" x14ac:dyDescent="0.25">
      <c r="A59" s="141"/>
    </row>
    <row r="60" spans="1:1" x14ac:dyDescent="0.25">
      <c r="A60" s="141"/>
    </row>
    <row r="61" spans="1:1" x14ac:dyDescent="0.25">
      <c r="A61" s="141"/>
    </row>
    <row r="62" spans="1:1" x14ac:dyDescent="0.25">
      <c r="A62" s="141"/>
    </row>
    <row r="63" spans="1:1" x14ac:dyDescent="0.25">
      <c r="A63" s="141"/>
    </row>
    <row r="64" spans="1:1" x14ac:dyDescent="0.25">
      <c r="A64" s="141"/>
    </row>
    <row r="65" spans="1:1" x14ac:dyDescent="0.25">
      <c r="A65" s="141"/>
    </row>
    <row r="66" spans="1:1" x14ac:dyDescent="0.25">
      <c r="A66" s="141"/>
    </row>
    <row r="67" spans="1:1" x14ac:dyDescent="0.25">
      <c r="A67" s="141"/>
    </row>
    <row r="68" spans="1:1" x14ac:dyDescent="0.25">
      <c r="A68" s="141"/>
    </row>
    <row r="69" spans="1:1" x14ac:dyDescent="0.25">
      <c r="A69" s="141"/>
    </row>
    <row r="70" spans="1:1" x14ac:dyDescent="0.25">
      <c r="A70" s="141"/>
    </row>
    <row r="71" spans="1:1" x14ac:dyDescent="0.25">
      <c r="A71" s="141"/>
    </row>
    <row r="72" spans="1:1" x14ac:dyDescent="0.25">
      <c r="A72" s="141"/>
    </row>
    <row r="73" spans="1:1" x14ac:dyDescent="0.25">
      <c r="A73" s="141"/>
    </row>
    <row r="74" spans="1:1" x14ac:dyDescent="0.25">
      <c r="A74" s="141"/>
    </row>
    <row r="75" spans="1:1" x14ac:dyDescent="0.25">
      <c r="A75" s="141"/>
    </row>
    <row r="76" spans="1:1" x14ac:dyDescent="0.25">
      <c r="A76" s="141"/>
    </row>
    <row r="77" spans="1:1" x14ac:dyDescent="0.25">
      <c r="A77" s="141"/>
    </row>
    <row r="78" spans="1:1" x14ac:dyDescent="0.25">
      <c r="A78" s="141"/>
    </row>
    <row r="79" spans="1:1" x14ac:dyDescent="0.25">
      <c r="A79" s="141"/>
    </row>
    <row r="80" spans="1:1" x14ac:dyDescent="0.25">
      <c r="A80" s="141"/>
    </row>
    <row r="81" spans="1:1" x14ac:dyDescent="0.25">
      <c r="A81" s="141"/>
    </row>
    <row r="82" spans="1:1" x14ac:dyDescent="0.25">
      <c r="A82" s="141"/>
    </row>
    <row r="83" spans="1:1" x14ac:dyDescent="0.25">
      <c r="A83" s="141"/>
    </row>
    <row r="84" spans="1:1" x14ac:dyDescent="0.25">
      <c r="A84" s="141"/>
    </row>
    <row r="85" spans="1:1" x14ac:dyDescent="0.25">
      <c r="A85" s="141"/>
    </row>
    <row r="86" spans="1:1" x14ac:dyDescent="0.25">
      <c r="A86" s="141"/>
    </row>
    <row r="87" spans="1:1" x14ac:dyDescent="0.25">
      <c r="A87" s="141"/>
    </row>
    <row r="88" spans="1:1" x14ac:dyDescent="0.25">
      <c r="A88" s="141"/>
    </row>
    <row r="89" spans="1:1" x14ac:dyDescent="0.25">
      <c r="A89" s="141"/>
    </row>
    <row r="90" spans="1:1" x14ac:dyDescent="0.25">
      <c r="A90" s="141"/>
    </row>
    <row r="91" spans="1:1" x14ac:dyDescent="0.25">
      <c r="A91" s="141"/>
    </row>
    <row r="92" spans="1:1" x14ac:dyDescent="0.25">
      <c r="A92" s="141"/>
    </row>
    <row r="93" spans="1:1" x14ac:dyDescent="0.25">
      <c r="A93" s="141"/>
    </row>
    <row r="94" spans="1:1" x14ac:dyDescent="0.25">
      <c r="A94" s="141"/>
    </row>
  </sheetData>
  <mergeCells count="2">
    <mergeCell ref="A1:J1"/>
    <mergeCell ref="A27:J28"/>
  </mergeCells>
  <pageMargins left="0.7" right="0.7" top="0.75" bottom="0.75" header="0.3" footer="0.3"/>
  <pageSetup paperSize="9" scale="9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opLeftCell="A19" workbookViewId="0">
      <selection activeCell="L50" sqref="L50"/>
    </sheetView>
  </sheetViews>
  <sheetFormatPr defaultRowHeight="15" x14ac:dyDescent="0.25"/>
  <cols>
    <col min="1" max="1" width="1.42578125" style="242" customWidth="1"/>
    <col min="2" max="2" width="9.140625" style="242" customWidth="1"/>
    <col min="3" max="3" width="9.42578125" style="242" customWidth="1"/>
    <col min="4" max="4" width="10" style="242" customWidth="1"/>
    <col min="5" max="10" width="9.42578125" style="242" customWidth="1"/>
    <col min="11" max="11" width="3.28515625" style="243" customWidth="1"/>
    <col min="12" max="12" width="22.28515625" style="242" customWidth="1"/>
    <col min="13" max="21" width="6.42578125" style="242" customWidth="1"/>
    <col min="22" max="16384" width="9.140625" style="242"/>
  </cols>
  <sheetData>
    <row r="1" spans="2:21" x14ac:dyDescent="0.25">
      <c r="B1" s="693" t="s">
        <v>674</v>
      </c>
      <c r="C1" s="694"/>
      <c r="D1" s="694"/>
      <c r="E1" s="694"/>
      <c r="F1" s="694"/>
      <c r="G1" s="694"/>
      <c r="H1" s="694"/>
      <c r="I1" s="694"/>
      <c r="J1" s="694"/>
      <c r="K1" s="216"/>
      <c r="L1" s="693" t="s">
        <v>950</v>
      </c>
      <c r="M1" s="693"/>
      <c r="N1" s="693"/>
      <c r="O1" s="693"/>
      <c r="P1" s="693"/>
      <c r="Q1" s="693"/>
      <c r="R1" s="693"/>
      <c r="S1" s="693"/>
      <c r="T1" s="693"/>
      <c r="U1" s="693"/>
    </row>
    <row r="2" spans="2:21" x14ac:dyDescent="0.25">
      <c r="B2" s="242" t="s">
        <v>951</v>
      </c>
      <c r="K2" s="154"/>
      <c r="L2" s="693" t="s">
        <v>952</v>
      </c>
      <c r="M2" s="694"/>
      <c r="N2" s="694"/>
      <c r="O2" s="694"/>
      <c r="P2" s="694"/>
      <c r="Q2" s="694"/>
      <c r="R2" s="694"/>
      <c r="S2" s="694"/>
      <c r="T2" s="694"/>
      <c r="U2" s="694"/>
    </row>
    <row r="3" spans="2:21" x14ac:dyDescent="0.25">
      <c r="B3" s="517" t="s">
        <v>6</v>
      </c>
      <c r="C3" s="251" t="s">
        <v>0</v>
      </c>
      <c r="D3" s="259" t="s">
        <v>664</v>
      </c>
      <c r="E3" s="251" t="s">
        <v>178</v>
      </c>
      <c r="F3" s="251" t="s">
        <v>3</v>
      </c>
      <c r="G3" s="251" t="s">
        <v>179</v>
      </c>
      <c r="H3" s="251" t="s">
        <v>180</v>
      </c>
      <c r="I3" s="251" t="s">
        <v>9</v>
      </c>
      <c r="J3" s="251" t="s">
        <v>11</v>
      </c>
      <c r="K3" s="154"/>
      <c r="L3" s="162"/>
      <c r="M3" s="162" t="s">
        <v>12</v>
      </c>
      <c r="N3" s="162" t="s">
        <v>1</v>
      </c>
      <c r="O3" s="162" t="s">
        <v>13</v>
      </c>
      <c r="P3" s="162" t="s">
        <v>4</v>
      </c>
      <c r="Q3" s="162" t="s">
        <v>0</v>
      </c>
      <c r="R3" s="162" t="s">
        <v>3</v>
      </c>
      <c r="S3" s="162" t="s">
        <v>5</v>
      </c>
      <c r="T3" s="162" t="s">
        <v>11</v>
      </c>
      <c r="U3" s="28"/>
    </row>
    <row r="4" spans="2:21" x14ac:dyDescent="0.25">
      <c r="B4" s="518">
        <v>1984</v>
      </c>
      <c r="C4" s="249">
        <v>146</v>
      </c>
      <c r="D4" s="249">
        <v>126</v>
      </c>
      <c r="E4" s="249">
        <v>110</v>
      </c>
      <c r="F4" s="249">
        <v>106</v>
      </c>
      <c r="G4" s="249">
        <v>7</v>
      </c>
      <c r="H4" s="249">
        <v>18</v>
      </c>
      <c r="I4" s="249">
        <v>2</v>
      </c>
      <c r="J4" s="249">
        <v>515</v>
      </c>
      <c r="K4" s="154"/>
      <c r="L4" s="163" t="s">
        <v>181</v>
      </c>
      <c r="M4" s="163">
        <v>1</v>
      </c>
      <c r="N4" s="163">
        <v>109</v>
      </c>
      <c r="O4" s="163">
        <v>200</v>
      </c>
      <c r="P4" s="163">
        <v>35</v>
      </c>
      <c r="Q4" s="163">
        <v>100</v>
      </c>
      <c r="R4" s="163">
        <v>62</v>
      </c>
      <c r="S4" s="163">
        <v>50</v>
      </c>
      <c r="T4" s="163">
        <v>557</v>
      </c>
    </row>
    <row r="5" spans="2:21" x14ac:dyDescent="0.25">
      <c r="B5" s="164">
        <v>1985</v>
      </c>
      <c r="C5" s="165">
        <v>147</v>
      </c>
      <c r="D5" s="165">
        <v>121</v>
      </c>
      <c r="E5" s="165">
        <v>109</v>
      </c>
      <c r="F5" s="165">
        <v>102</v>
      </c>
      <c r="G5" s="165">
        <v>7</v>
      </c>
      <c r="H5" s="165">
        <v>18</v>
      </c>
      <c r="I5" s="165">
        <v>2</v>
      </c>
      <c r="J5" s="165">
        <v>506</v>
      </c>
      <c r="K5" s="154"/>
      <c r="L5" s="163" t="s">
        <v>182</v>
      </c>
      <c r="M5" s="163"/>
      <c r="N5" s="163">
        <v>75</v>
      </c>
      <c r="O5" s="163">
        <v>164</v>
      </c>
      <c r="P5" s="163">
        <v>20</v>
      </c>
      <c r="Q5" s="163">
        <v>98</v>
      </c>
      <c r="R5" s="163">
        <v>58</v>
      </c>
      <c r="S5" s="163">
        <v>19</v>
      </c>
      <c r="T5" s="163">
        <v>434</v>
      </c>
    </row>
    <row r="6" spans="2:21" x14ac:dyDescent="0.25">
      <c r="B6" s="164">
        <v>1986</v>
      </c>
      <c r="C6" s="165">
        <v>163</v>
      </c>
      <c r="D6" s="165">
        <v>136</v>
      </c>
      <c r="E6" s="165">
        <v>134</v>
      </c>
      <c r="F6" s="165">
        <v>125</v>
      </c>
      <c r="G6" s="165">
        <v>10</v>
      </c>
      <c r="H6" s="165">
        <v>26</v>
      </c>
      <c r="I6" s="165">
        <v>2</v>
      </c>
      <c r="J6" s="165">
        <v>596</v>
      </c>
      <c r="K6" s="154"/>
      <c r="L6" s="163" t="s">
        <v>183</v>
      </c>
      <c r="M6" s="163">
        <v>2</v>
      </c>
      <c r="N6" s="163">
        <v>93</v>
      </c>
      <c r="O6" s="163">
        <v>159</v>
      </c>
      <c r="P6" s="163">
        <v>25</v>
      </c>
      <c r="Q6" s="163">
        <v>150</v>
      </c>
      <c r="R6" s="163">
        <v>91</v>
      </c>
      <c r="S6" s="163">
        <v>25</v>
      </c>
      <c r="T6" s="163">
        <v>545</v>
      </c>
    </row>
    <row r="7" spans="2:21" x14ac:dyDescent="0.25">
      <c r="B7" s="164">
        <v>1987</v>
      </c>
      <c r="C7" s="165">
        <v>159</v>
      </c>
      <c r="D7" s="165">
        <v>128</v>
      </c>
      <c r="E7" s="165">
        <v>132</v>
      </c>
      <c r="F7" s="165">
        <v>110</v>
      </c>
      <c r="G7" s="165">
        <v>12</v>
      </c>
      <c r="H7" s="165">
        <v>20</v>
      </c>
      <c r="I7" s="165">
        <v>1</v>
      </c>
      <c r="J7" s="165">
        <v>562</v>
      </c>
      <c r="K7" s="154"/>
      <c r="L7" s="163" t="s">
        <v>184</v>
      </c>
      <c r="M7" s="163">
        <v>1</v>
      </c>
      <c r="N7" s="163">
        <v>68</v>
      </c>
      <c r="O7" s="163">
        <v>90</v>
      </c>
      <c r="P7" s="163">
        <v>8</v>
      </c>
      <c r="Q7" s="163">
        <v>84</v>
      </c>
      <c r="R7" s="163">
        <v>59</v>
      </c>
      <c r="S7" s="163">
        <v>8</v>
      </c>
      <c r="T7" s="163">
        <v>318</v>
      </c>
    </row>
    <row r="8" spans="2:21" x14ac:dyDescent="0.25">
      <c r="B8" s="164">
        <v>1988</v>
      </c>
      <c r="C8" s="165">
        <v>153</v>
      </c>
      <c r="D8" s="165">
        <v>126</v>
      </c>
      <c r="E8" s="165">
        <v>138</v>
      </c>
      <c r="F8" s="165">
        <v>87</v>
      </c>
      <c r="G8" s="165">
        <v>14</v>
      </c>
      <c r="H8" s="165">
        <v>15</v>
      </c>
      <c r="I8" s="165">
        <v>1</v>
      </c>
      <c r="J8" s="165">
        <v>534</v>
      </c>
      <c r="K8" s="154"/>
      <c r="L8" s="163" t="s">
        <v>185</v>
      </c>
      <c r="M8" s="163"/>
      <c r="N8" s="163">
        <v>44</v>
      </c>
      <c r="O8" s="163">
        <v>59</v>
      </c>
      <c r="P8" s="163">
        <v>5</v>
      </c>
      <c r="Q8" s="163">
        <v>84</v>
      </c>
      <c r="R8" s="163">
        <v>49</v>
      </c>
      <c r="S8" s="163">
        <v>6</v>
      </c>
      <c r="T8" s="163">
        <v>247</v>
      </c>
    </row>
    <row r="9" spans="2:21" x14ac:dyDescent="0.25">
      <c r="B9" s="164">
        <v>1989</v>
      </c>
      <c r="C9" s="165">
        <v>160</v>
      </c>
      <c r="D9" s="165">
        <v>129</v>
      </c>
      <c r="E9" s="165">
        <v>149</v>
      </c>
      <c r="F9" s="165">
        <v>86</v>
      </c>
      <c r="G9" s="165">
        <v>13</v>
      </c>
      <c r="H9" s="165">
        <v>15</v>
      </c>
      <c r="I9" s="165">
        <v>1</v>
      </c>
      <c r="J9" s="165">
        <v>553</v>
      </c>
      <c r="K9" s="154"/>
      <c r="L9" s="163" t="s">
        <v>186</v>
      </c>
      <c r="M9" s="163"/>
      <c r="N9" s="163">
        <v>21</v>
      </c>
      <c r="O9" s="163">
        <v>24</v>
      </c>
      <c r="P9" s="163">
        <v>1</v>
      </c>
      <c r="Q9" s="163">
        <v>72</v>
      </c>
      <c r="R9" s="163">
        <v>23</v>
      </c>
      <c r="S9" s="163">
        <v>2</v>
      </c>
      <c r="T9" s="163">
        <v>143</v>
      </c>
    </row>
    <row r="10" spans="2:21" x14ac:dyDescent="0.25">
      <c r="B10" s="164">
        <v>1990</v>
      </c>
      <c r="C10" s="165">
        <v>171</v>
      </c>
      <c r="D10" s="165">
        <v>144</v>
      </c>
      <c r="E10" s="165">
        <v>169</v>
      </c>
      <c r="F10" s="165">
        <v>96</v>
      </c>
      <c r="G10" s="165">
        <v>22</v>
      </c>
      <c r="H10" s="165">
        <v>17</v>
      </c>
      <c r="I10" s="165">
        <v>1</v>
      </c>
      <c r="J10" s="165">
        <v>620</v>
      </c>
      <c r="K10" s="154"/>
      <c r="L10" s="163" t="s">
        <v>187</v>
      </c>
      <c r="M10" s="163"/>
      <c r="N10" s="163">
        <v>17</v>
      </c>
      <c r="O10" s="163">
        <v>11</v>
      </c>
      <c r="P10" s="163">
        <v>2</v>
      </c>
      <c r="Q10" s="163">
        <v>48</v>
      </c>
      <c r="R10" s="163">
        <v>6</v>
      </c>
      <c r="S10" s="163">
        <v>2</v>
      </c>
      <c r="T10" s="163">
        <v>86</v>
      </c>
    </row>
    <row r="11" spans="2:21" x14ac:dyDescent="0.25">
      <c r="B11" s="164">
        <v>1991</v>
      </c>
      <c r="C11" s="165">
        <v>164</v>
      </c>
      <c r="D11" s="165">
        <v>144</v>
      </c>
      <c r="E11" s="165">
        <v>177</v>
      </c>
      <c r="F11" s="165">
        <v>93</v>
      </c>
      <c r="G11" s="165">
        <v>22</v>
      </c>
      <c r="H11" s="165">
        <v>16</v>
      </c>
      <c r="I11" s="165">
        <v>1</v>
      </c>
      <c r="J11" s="165">
        <v>617</v>
      </c>
      <c r="K11" s="154"/>
      <c r="L11" s="163" t="s">
        <v>188</v>
      </c>
      <c r="M11" s="163"/>
      <c r="N11" s="163">
        <v>8</v>
      </c>
      <c r="O11" s="163">
        <v>8</v>
      </c>
      <c r="P11" s="163"/>
      <c r="Q11" s="163">
        <v>28</v>
      </c>
      <c r="R11" s="163">
        <v>12</v>
      </c>
      <c r="S11" s="163">
        <v>2</v>
      </c>
      <c r="T11" s="163">
        <v>58</v>
      </c>
    </row>
    <row r="12" spans="2:21" x14ac:dyDescent="0.25">
      <c r="B12" s="164">
        <v>1992</v>
      </c>
      <c r="C12" s="165">
        <v>183</v>
      </c>
      <c r="D12" s="165">
        <v>161</v>
      </c>
      <c r="E12" s="165">
        <v>204</v>
      </c>
      <c r="F12" s="165">
        <v>108</v>
      </c>
      <c r="G12" s="165">
        <v>25</v>
      </c>
      <c r="H12" s="165">
        <v>19</v>
      </c>
      <c r="I12" s="165">
        <v>1</v>
      </c>
      <c r="J12" s="165">
        <v>701</v>
      </c>
      <c r="K12" s="154"/>
      <c r="L12" s="163" t="s">
        <v>189</v>
      </c>
      <c r="M12" s="163"/>
      <c r="N12" s="163">
        <v>9</v>
      </c>
      <c r="O12" s="163">
        <v>13</v>
      </c>
      <c r="P12" s="163"/>
      <c r="Q12" s="163">
        <v>7</v>
      </c>
      <c r="R12" s="163">
        <v>4</v>
      </c>
      <c r="S12" s="163"/>
      <c r="T12" s="163">
        <v>33</v>
      </c>
    </row>
    <row r="13" spans="2:21" x14ac:dyDescent="0.25">
      <c r="B13" s="164">
        <v>1993</v>
      </c>
      <c r="C13" s="165">
        <v>188</v>
      </c>
      <c r="D13" s="165">
        <v>159</v>
      </c>
      <c r="E13" s="165">
        <v>220</v>
      </c>
      <c r="F13" s="165">
        <v>114</v>
      </c>
      <c r="G13" s="165">
        <v>34</v>
      </c>
      <c r="H13" s="165">
        <v>21</v>
      </c>
      <c r="I13" s="165">
        <v>1</v>
      </c>
      <c r="J13" s="165">
        <v>737</v>
      </c>
      <c r="K13" s="154"/>
      <c r="L13" s="163" t="s">
        <v>190</v>
      </c>
      <c r="M13" s="163"/>
      <c r="N13" s="163">
        <v>2</v>
      </c>
      <c r="O13" s="163">
        <v>4</v>
      </c>
      <c r="P13" s="163"/>
      <c r="Q13" s="163">
        <v>7</v>
      </c>
      <c r="R13" s="163">
        <v>1</v>
      </c>
      <c r="S13" s="163"/>
      <c r="T13" s="163">
        <v>14</v>
      </c>
    </row>
    <row r="14" spans="2:21" x14ac:dyDescent="0.25">
      <c r="B14" s="164">
        <v>1994</v>
      </c>
      <c r="C14" s="165">
        <v>194</v>
      </c>
      <c r="D14" s="165">
        <v>170</v>
      </c>
      <c r="E14" s="165">
        <v>243</v>
      </c>
      <c r="F14" s="165">
        <v>130</v>
      </c>
      <c r="G14" s="165">
        <v>43</v>
      </c>
      <c r="H14" s="165">
        <v>21</v>
      </c>
      <c r="I14" s="165">
        <v>1</v>
      </c>
      <c r="J14" s="165">
        <v>802</v>
      </c>
      <c r="K14" s="154"/>
      <c r="L14" s="163" t="s">
        <v>191</v>
      </c>
      <c r="M14" s="163"/>
      <c r="N14" s="163">
        <v>2</v>
      </c>
      <c r="O14" s="163">
        <v>2</v>
      </c>
      <c r="P14" s="163"/>
      <c r="Q14" s="163">
        <v>8</v>
      </c>
      <c r="R14" s="163">
        <v>3</v>
      </c>
      <c r="S14" s="163"/>
      <c r="T14" s="163">
        <v>15</v>
      </c>
    </row>
    <row r="15" spans="2:21" x14ac:dyDescent="0.25">
      <c r="B15" s="164">
        <v>1995</v>
      </c>
      <c r="C15" s="165">
        <v>199</v>
      </c>
      <c r="D15" s="165">
        <v>174</v>
      </c>
      <c r="E15" s="165">
        <v>256</v>
      </c>
      <c r="F15" s="165">
        <v>143</v>
      </c>
      <c r="G15" s="165">
        <v>51</v>
      </c>
      <c r="H15" s="165">
        <v>21</v>
      </c>
      <c r="I15" s="165">
        <v>1</v>
      </c>
      <c r="J15" s="165">
        <v>845</v>
      </c>
      <c r="K15" s="154"/>
      <c r="L15" s="163" t="s">
        <v>192</v>
      </c>
      <c r="M15" s="163"/>
      <c r="N15" s="163">
        <v>4</v>
      </c>
      <c r="O15" s="163">
        <v>4</v>
      </c>
      <c r="P15" s="163"/>
      <c r="Q15" s="163">
        <v>5</v>
      </c>
      <c r="R15" s="163"/>
      <c r="S15" s="163"/>
      <c r="T15" s="163">
        <v>13</v>
      </c>
    </row>
    <row r="16" spans="2:21" x14ac:dyDescent="0.25">
      <c r="B16" s="164">
        <v>1996</v>
      </c>
      <c r="C16" s="165">
        <v>211</v>
      </c>
      <c r="D16" s="165">
        <v>178</v>
      </c>
      <c r="E16" s="165">
        <v>274</v>
      </c>
      <c r="F16" s="165">
        <v>149</v>
      </c>
      <c r="G16" s="165">
        <v>50</v>
      </c>
      <c r="H16" s="165">
        <v>29</v>
      </c>
      <c r="I16" s="165">
        <v>1</v>
      </c>
      <c r="J16" s="165">
        <v>892</v>
      </c>
      <c r="K16" s="154"/>
      <c r="L16" s="163" t="s">
        <v>193</v>
      </c>
      <c r="M16" s="163"/>
      <c r="N16" s="163">
        <v>28</v>
      </c>
      <c r="O16" s="163">
        <v>35</v>
      </c>
      <c r="P16" s="163">
        <v>4</v>
      </c>
      <c r="Q16" s="163">
        <v>29</v>
      </c>
      <c r="R16" s="163">
        <v>11</v>
      </c>
      <c r="S16" s="163">
        <v>3</v>
      </c>
      <c r="T16" s="163">
        <v>110</v>
      </c>
    </row>
    <row r="17" spans="2:21" x14ac:dyDescent="0.25">
      <c r="B17" s="164">
        <v>1997</v>
      </c>
      <c r="C17" s="165">
        <v>222</v>
      </c>
      <c r="D17" s="165">
        <v>195</v>
      </c>
      <c r="E17" s="165">
        <v>279</v>
      </c>
      <c r="F17" s="165">
        <v>153</v>
      </c>
      <c r="G17" s="165">
        <v>51</v>
      </c>
      <c r="H17" s="165">
        <v>33</v>
      </c>
      <c r="I17" s="165">
        <v>1</v>
      </c>
      <c r="J17" s="165">
        <v>934</v>
      </c>
      <c r="K17" s="154"/>
      <c r="L17" s="166" t="s">
        <v>11</v>
      </c>
      <c r="M17" s="166">
        <v>4</v>
      </c>
      <c r="N17" s="166">
        <v>480</v>
      </c>
      <c r="O17" s="166">
        <v>773</v>
      </c>
      <c r="P17" s="166">
        <v>100</v>
      </c>
      <c r="Q17" s="166">
        <v>720</v>
      </c>
      <c r="R17" s="166">
        <v>379</v>
      </c>
      <c r="S17" s="166">
        <v>117</v>
      </c>
      <c r="T17" s="167">
        <v>2573</v>
      </c>
      <c r="U17" s="41"/>
    </row>
    <row r="18" spans="2:21" x14ac:dyDescent="0.25">
      <c r="B18" s="164">
        <v>1998</v>
      </c>
      <c r="C18" s="165">
        <v>236</v>
      </c>
      <c r="D18" s="165">
        <v>209</v>
      </c>
      <c r="E18" s="165">
        <v>298</v>
      </c>
      <c r="F18" s="165">
        <v>160</v>
      </c>
      <c r="G18" s="165">
        <v>56</v>
      </c>
      <c r="H18" s="165">
        <v>38</v>
      </c>
      <c r="I18" s="165">
        <v>1</v>
      </c>
      <c r="J18" s="165">
        <v>998</v>
      </c>
      <c r="K18" s="170"/>
    </row>
    <row r="19" spans="2:21" x14ac:dyDescent="0.25">
      <c r="B19" s="164">
        <v>1999</v>
      </c>
      <c r="C19" s="165">
        <v>257</v>
      </c>
      <c r="D19" s="165">
        <v>241</v>
      </c>
      <c r="E19" s="165">
        <v>322</v>
      </c>
      <c r="F19" s="165">
        <v>183</v>
      </c>
      <c r="G19" s="165">
        <v>56</v>
      </c>
      <c r="H19" s="165">
        <v>44</v>
      </c>
      <c r="I19" s="165">
        <v>1</v>
      </c>
      <c r="J19" s="168">
        <v>1104</v>
      </c>
      <c r="K19" s="170"/>
    </row>
    <row r="20" spans="2:21" x14ac:dyDescent="0.25">
      <c r="B20" s="164">
        <v>2000</v>
      </c>
      <c r="C20" s="165">
        <v>275</v>
      </c>
      <c r="D20" s="165">
        <v>273</v>
      </c>
      <c r="E20" s="165">
        <v>336</v>
      </c>
      <c r="F20" s="165">
        <v>195</v>
      </c>
      <c r="G20" s="165">
        <v>69</v>
      </c>
      <c r="H20" s="165">
        <v>48</v>
      </c>
      <c r="I20" s="165">
        <v>1</v>
      </c>
      <c r="J20" s="168">
        <v>1197</v>
      </c>
      <c r="K20" s="170"/>
      <c r="L20" s="613" t="s">
        <v>953</v>
      </c>
      <c r="M20" s="513"/>
      <c r="N20" s="513"/>
      <c r="O20" s="513"/>
      <c r="P20" s="513"/>
      <c r="Q20" s="513"/>
      <c r="R20" s="513"/>
      <c r="S20" s="513"/>
      <c r="T20" s="513"/>
      <c r="U20" s="513"/>
    </row>
    <row r="21" spans="2:21" x14ac:dyDescent="0.25">
      <c r="B21" s="164">
        <v>2001</v>
      </c>
      <c r="C21" s="165">
        <v>308</v>
      </c>
      <c r="D21" s="165">
        <v>293</v>
      </c>
      <c r="E21" s="165">
        <v>369</v>
      </c>
      <c r="F21" s="165">
        <v>208</v>
      </c>
      <c r="G21" s="165">
        <v>69</v>
      </c>
      <c r="H21" s="165">
        <v>70</v>
      </c>
      <c r="I21" s="165">
        <v>1</v>
      </c>
      <c r="J21" s="168">
        <v>1318</v>
      </c>
      <c r="K21" s="170"/>
      <c r="L21" s="162"/>
      <c r="M21" s="28">
        <v>1998</v>
      </c>
      <c r="N21" s="162">
        <v>2000</v>
      </c>
      <c r="O21" s="28">
        <v>2002</v>
      </c>
      <c r="P21" s="162">
        <v>2004</v>
      </c>
      <c r="Q21" s="162">
        <v>2006</v>
      </c>
      <c r="R21" s="162">
        <v>2008</v>
      </c>
      <c r="S21" s="162">
        <v>2010</v>
      </c>
      <c r="T21" s="162">
        <v>2012</v>
      </c>
      <c r="U21" s="162">
        <v>2014</v>
      </c>
    </row>
    <row r="22" spans="2:21" x14ac:dyDescent="0.25">
      <c r="B22" s="164">
        <v>2002</v>
      </c>
      <c r="C22" s="165">
        <v>353</v>
      </c>
      <c r="D22" s="165">
        <v>331</v>
      </c>
      <c r="E22" s="165">
        <v>416</v>
      </c>
      <c r="F22" s="165">
        <v>220</v>
      </c>
      <c r="G22" s="165">
        <v>70</v>
      </c>
      <c r="H22" s="165">
        <v>74</v>
      </c>
      <c r="I22" s="165">
        <v>1</v>
      </c>
      <c r="J22" s="168">
        <v>1465</v>
      </c>
      <c r="K22" s="170"/>
      <c r="L22" s="163" t="s">
        <v>181</v>
      </c>
      <c r="N22" s="163"/>
      <c r="P22" s="163"/>
      <c r="Q22" s="163">
        <v>277</v>
      </c>
      <c r="R22" s="163">
        <v>380</v>
      </c>
      <c r="S22" s="163">
        <v>438</v>
      </c>
      <c r="T22" s="163">
        <v>470</v>
      </c>
      <c r="U22" s="163">
        <v>557</v>
      </c>
    </row>
    <row r="23" spans="2:21" x14ac:dyDescent="0.25">
      <c r="B23" s="164">
        <v>2003</v>
      </c>
      <c r="C23" s="165">
        <v>391</v>
      </c>
      <c r="D23" s="165">
        <v>367</v>
      </c>
      <c r="E23" s="165">
        <v>461</v>
      </c>
      <c r="F23" s="165">
        <v>242</v>
      </c>
      <c r="G23" s="165">
        <v>75</v>
      </c>
      <c r="H23" s="165">
        <v>89</v>
      </c>
      <c r="I23" s="165">
        <v>0</v>
      </c>
      <c r="J23" s="168">
        <v>1625</v>
      </c>
      <c r="K23" s="170"/>
      <c r="L23" s="163" t="s">
        <v>182</v>
      </c>
      <c r="N23" s="163"/>
      <c r="P23" s="163"/>
      <c r="Q23" s="163">
        <v>324</v>
      </c>
      <c r="R23" s="163">
        <v>372</v>
      </c>
      <c r="S23" s="163">
        <v>395</v>
      </c>
      <c r="T23" s="163">
        <v>423</v>
      </c>
      <c r="U23" s="163">
        <v>434</v>
      </c>
    </row>
    <row r="24" spans="2:21" x14ac:dyDescent="0.25">
      <c r="B24" s="164">
        <v>2004</v>
      </c>
      <c r="C24" s="165">
        <v>432</v>
      </c>
      <c r="D24" s="165">
        <v>392</v>
      </c>
      <c r="E24" s="165">
        <v>521</v>
      </c>
      <c r="F24" s="165">
        <v>269</v>
      </c>
      <c r="G24" s="165">
        <v>83</v>
      </c>
      <c r="H24" s="165">
        <v>101</v>
      </c>
      <c r="I24" s="165">
        <v>0</v>
      </c>
      <c r="J24" s="168">
        <v>1798</v>
      </c>
      <c r="K24" s="170"/>
      <c r="L24" s="242" t="s">
        <v>663</v>
      </c>
      <c r="M24" s="242">
        <v>293</v>
      </c>
      <c r="N24" s="242">
        <v>337</v>
      </c>
      <c r="O24" s="242">
        <v>418</v>
      </c>
      <c r="P24" s="242">
        <v>582</v>
      </c>
    </row>
    <row r="25" spans="2:21" x14ac:dyDescent="0.25">
      <c r="B25" s="164">
        <v>2005</v>
      </c>
      <c r="C25" s="165">
        <v>471</v>
      </c>
      <c r="D25" s="165">
        <v>408</v>
      </c>
      <c r="E25" s="165">
        <v>560</v>
      </c>
      <c r="F25" s="165">
        <v>282</v>
      </c>
      <c r="G25" s="165">
        <v>77</v>
      </c>
      <c r="H25" s="165">
        <v>100</v>
      </c>
      <c r="I25" s="165">
        <v>1</v>
      </c>
      <c r="J25" s="168">
        <v>1899</v>
      </c>
      <c r="K25" s="170"/>
      <c r="L25" s="163" t="s">
        <v>183</v>
      </c>
      <c r="M25" s="242">
        <v>211</v>
      </c>
      <c r="N25" s="163">
        <v>259</v>
      </c>
      <c r="O25" s="242">
        <v>331</v>
      </c>
      <c r="P25" s="163">
        <v>414</v>
      </c>
      <c r="Q25" s="163">
        <v>481</v>
      </c>
      <c r="R25" s="163">
        <v>528</v>
      </c>
      <c r="S25" s="163">
        <v>515</v>
      </c>
      <c r="T25" s="163">
        <v>540</v>
      </c>
      <c r="U25" s="163">
        <v>545</v>
      </c>
    </row>
    <row r="26" spans="2:21" x14ac:dyDescent="0.25">
      <c r="B26" s="164">
        <v>2006</v>
      </c>
      <c r="C26" s="165">
        <v>502</v>
      </c>
      <c r="D26" s="165">
        <v>428</v>
      </c>
      <c r="E26" s="165">
        <v>583</v>
      </c>
      <c r="F26" s="165">
        <v>312</v>
      </c>
      <c r="G26" s="165">
        <v>77</v>
      </c>
      <c r="H26" s="165">
        <v>105</v>
      </c>
      <c r="I26" s="165">
        <v>1</v>
      </c>
      <c r="J26" s="168">
        <v>2008</v>
      </c>
      <c r="K26" s="170"/>
      <c r="L26" s="163" t="s">
        <v>184</v>
      </c>
      <c r="M26" s="242">
        <v>145</v>
      </c>
      <c r="N26" s="163">
        <v>180</v>
      </c>
      <c r="O26" s="242">
        <v>212</v>
      </c>
      <c r="P26" s="163">
        <v>254</v>
      </c>
      <c r="Q26" s="163">
        <v>303</v>
      </c>
      <c r="R26" s="163">
        <v>330</v>
      </c>
      <c r="S26" s="163">
        <v>349</v>
      </c>
      <c r="T26" s="163">
        <v>350</v>
      </c>
      <c r="U26" s="163">
        <v>318</v>
      </c>
    </row>
    <row r="27" spans="2:21" x14ac:dyDescent="0.25">
      <c r="B27" s="164">
        <v>2007</v>
      </c>
      <c r="C27" s="165">
        <v>563</v>
      </c>
      <c r="D27" s="165">
        <v>432</v>
      </c>
      <c r="E27" s="165">
        <v>628</v>
      </c>
      <c r="F27" s="165">
        <v>332</v>
      </c>
      <c r="G27" s="165">
        <v>81</v>
      </c>
      <c r="H27" s="165">
        <v>109</v>
      </c>
      <c r="I27" s="165">
        <v>1</v>
      </c>
      <c r="J27" s="168">
        <v>2146</v>
      </c>
      <c r="K27" s="170"/>
      <c r="L27" s="163" t="s">
        <v>185</v>
      </c>
      <c r="M27" s="242">
        <v>142</v>
      </c>
      <c r="N27" s="163">
        <v>157</v>
      </c>
      <c r="O27" s="242">
        <v>189</v>
      </c>
      <c r="P27" s="163">
        <v>211</v>
      </c>
      <c r="Q27" s="163">
        <v>242</v>
      </c>
      <c r="R27" s="163">
        <v>243</v>
      </c>
      <c r="S27" s="163">
        <v>262</v>
      </c>
      <c r="T27" s="163">
        <v>261</v>
      </c>
      <c r="U27" s="163">
        <v>247</v>
      </c>
    </row>
    <row r="28" spans="2:21" x14ac:dyDescent="0.25">
      <c r="B28" s="164">
        <v>2008</v>
      </c>
      <c r="C28" s="165">
        <v>607</v>
      </c>
      <c r="D28" s="165">
        <v>452</v>
      </c>
      <c r="E28" s="165">
        <v>687</v>
      </c>
      <c r="F28" s="165">
        <v>356</v>
      </c>
      <c r="G28" s="165">
        <v>90</v>
      </c>
      <c r="H28" s="165">
        <v>107</v>
      </c>
      <c r="I28" s="165">
        <v>0</v>
      </c>
      <c r="J28" s="168">
        <v>2299</v>
      </c>
      <c r="K28" s="170"/>
      <c r="L28" s="163" t="s">
        <v>186</v>
      </c>
      <c r="M28" s="242">
        <v>50</v>
      </c>
      <c r="N28" s="163">
        <v>78</v>
      </c>
      <c r="O28" s="242">
        <v>88</v>
      </c>
      <c r="P28" s="163">
        <v>106</v>
      </c>
      <c r="Q28" s="163">
        <v>126</v>
      </c>
      <c r="R28" s="163">
        <v>146</v>
      </c>
      <c r="S28" s="163">
        <v>155</v>
      </c>
      <c r="T28" s="163">
        <v>158</v>
      </c>
      <c r="U28" s="163">
        <v>143</v>
      </c>
    </row>
    <row r="29" spans="2:21" x14ac:dyDescent="0.25">
      <c r="B29" s="164">
        <v>2009</v>
      </c>
      <c r="C29" s="165">
        <v>620</v>
      </c>
      <c r="D29" s="165">
        <v>443</v>
      </c>
      <c r="E29" s="165">
        <v>698</v>
      </c>
      <c r="F29" s="165">
        <v>361</v>
      </c>
      <c r="G29" s="165">
        <v>92</v>
      </c>
      <c r="H29" s="165">
        <v>106</v>
      </c>
      <c r="I29" s="165">
        <v>0</v>
      </c>
      <c r="J29" s="168">
        <v>2320</v>
      </c>
      <c r="K29" s="170"/>
      <c r="L29" s="163" t="s">
        <v>187</v>
      </c>
      <c r="M29" s="242">
        <v>31</v>
      </c>
      <c r="N29" s="163">
        <v>40</v>
      </c>
      <c r="O29" s="242">
        <v>61</v>
      </c>
      <c r="P29" s="163">
        <v>72</v>
      </c>
      <c r="Q29" s="163">
        <v>74</v>
      </c>
      <c r="R29" s="163">
        <v>74</v>
      </c>
      <c r="S29" s="163">
        <v>82</v>
      </c>
      <c r="T29" s="163">
        <v>87</v>
      </c>
      <c r="U29" s="163">
        <v>86</v>
      </c>
    </row>
    <row r="30" spans="2:21" x14ac:dyDescent="0.25">
      <c r="B30" s="164">
        <v>2010</v>
      </c>
      <c r="C30" s="165">
        <v>648</v>
      </c>
      <c r="D30" s="165">
        <v>467</v>
      </c>
      <c r="E30" s="165">
        <v>724</v>
      </c>
      <c r="F30" s="165">
        <v>372</v>
      </c>
      <c r="G30" s="165">
        <v>98</v>
      </c>
      <c r="H30" s="165">
        <v>111</v>
      </c>
      <c r="I30" s="165">
        <v>0</v>
      </c>
      <c r="J30" s="168">
        <v>2420</v>
      </c>
      <c r="K30" s="170"/>
      <c r="L30" s="163" t="s">
        <v>188</v>
      </c>
      <c r="M30" s="242">
        <v>44</v>
      </c>
      <c r="N30" s="163">
        <v>45</v>
      </c>
      <c r="O30" s="242">
        <v>54</v>
      </c>
      <c r="P30" s="163">
        <v>45</v>
      </c>
      <c r="Q30" s="163">
        <v>69</v>
      </c>
      <c r="R30" s="163">
        <v>67</v>
      </c>
      <c r="S30" s="163">
        <v>62</v>
      </c>
      <c r="T30" s="163">
        <v>55</v>
      </c>
      <c r="U30" s="163">
        <v>58</v>
      </c>
    </row>
    <row r="31" spans="2:21" x14ac:dyDescent="0.25">
      <c r="B31" s="164">
        <v>2011</v>
      </c>
      <c r="C31" s="165">
        <v>667</v>
      </c>
      <c r="D31" s="165">
        <v>475</v>
      </c>
      <c r="E31" s="165">
        <v>738</v>
      </c>
      <c r="F31" s="165">
        <v>382</v>
      </c>
      <c r="G31" s="165">
        <v>104</v>
      </c>
      <c r="H31" s="165">
        <v>111</v>
      </c>
      <c r="I31" s="165">
        <v>0</v>
      </c>
      <c r="J31" s="168">
        <v>2477</v>
      </c>
      <c r="K31" s="170"/>
      <c r="L31" s="163" t="s">
        <v>189</v>
      </c>
      <c r="M31" s="242">
        <v>19</v>
      </c>
      <c r="N31" s="163">
        <v>29</v>
      </c>
      <c r="O31" s="242">
        <v>36</v>
      </c>
      <c r="P31" s="163">
        <v>40</v>
      </c>
      <c r="Q31" s="163">
        <v>27</v>
      </c>
      <c r="R31" s="163">
        <v>36</v>
      </c>
      <c r="S31" s="163">
        <v>35</v>
      </c>
      <c r="T31" s="163">
        <v>42</v>
      </c>
      <c r="U31" s="163">
        <v>33</v>
      </c>
    </row>
    <row r="32" spans="2:21" x14ac:dyDescent="0.25">
      <c r="B32" s="164">
        <v>2012</v>
      </c>
      <c r="C32" s="165">
        <v>695</v>
      </c>
      <c r="D32" s="165">
        <v>474</v>
      </c>
      <c r="E32" s="165">
        <v>750</v>
      </c>
      <c r="F32" s="165">
        <v>394</v>
      </c>
      <c r="G32" s="165">
        <v>112</v>
      </c>
      <c r="H32" s="165">
        <v>107</v>
      </c>
      <c r="I32" s="165">
        <v>0</v>
      </c>
      <c r="J32" s="168">
        <v>2532</v>
      </c>
      <c r="K32" s="170"/>
      <c r="L32" s="163" t="s">
        <v>190</v>
      </c>
      <c r="M32" s="242">
        <v>16</v>
      </c>
      <c r="N32" s="163">
        <v>20</v>
      </c>
      <c r="O32" s="242">
        <v>23</v>
      </c>
      <c r="P32" s="163">
        <v>24</v>
      </c>
      <c r="Q32" s="163">
        <v>28</v>
      </c>
      <c r="R32" s="163">
        <v>26</v>
      </c>
      <c r="S32" s="163">
        <v>21</v>
      </c>
      <c r="T32" s="163">
        <v>18</v>
      </c>
      <c r="U32" s="163">
        <v>14</v>
      </c>
    </row>
    <row r="33" spans="2:21" x14ac:dyDescent="0.25">
      <c r="B33" s="164">
        <v>2013</v>
      </c>
      <c r="C33" s="165">
        <v>704</v>
      </c>
      <c r="D33" s="165">
        <v>487</v>
      </c>
      <c r="E33" s="165">
        <v>776</v>
      </c>
      <c r="F33" s="165">
        <v>389</v>
      </c>
      <c r="G33" s="165">
        <v>115</v>
      </c>
      <c r="H33" s="165">
        <v>101</v>
      </c>
      <c r="I33" s="165">
        <v>0</v>
      </c>
      <c r="J33" s="168">
        <v>2572</v>
      </c>
      <c r="K33" s="170"/>
      <c r="L33" s="163" t="s">
        <v>191</v>
      </c>
      <c r="O33" s="242">
        <v>26</v>
      </c>
      <c r="P33" s="163">
        <v>21</v>
      </c>
      <c r="Q33" s="163">
        <v>18</v>
      </c>
      <c r="R33" s="163">
        <v>15</v>
      </c>
      <c r="S33" s="163">
        <v>14</v>
      </c>
      <c r="T33" s="163">
        <v>12</v>
      </c>
      <c r="U33" s="163">
        <v>15</v>
      </c>
    </row>
    <row r="34" spans="2:21" x14ac:dyDescent="0.25">
      <c r="B34" s="218">
        <v>2014</v>
      </c>
      <c r="C34" s="152">
        <v>720</v>
      </c>
      <c r="D34" s="152">
        <v>484</v>
      </c>
      <c r="E34" s="152">
        <v>773</v>
      </c>
      <c r="F34" s="152">
        <v>379</v>
      </c>
      <c r="G34" s="152">
        <v>117</v>
      </c>
      <c r="H34" s="152">
        <v>100</v>
      </c>
      <c r="I34" s="152">
        <v>0</v>
      </c>
      <c r="J34" s="169">
        <v>2573</v>
      </c>
      <c r="L34" s="163" t="s">
        <v>665</v>
      </c>
      <c r="M34" s="242">
        <v>34</v>
      </c>
      <c r="N34" s="163">
        <v>41</v>
      </c>
    </row>
    <row r="35" spans="2:21" x14ac:dyDescent="0.25">
      <c r="L35" s="163" t="s">
        <v>192</v>
      </c>
      <c r="O35" s="242">
        <v>15</v>
      </c>
      <c r="P35" s="163">
        <v>22</v>
      </c>
      <c r="Q35" s="163">
        <v>23</v>
      </c>
      <c r="R35" s="163">
        <v>20</v>
      </c>
      <c r="S35" s="163">
        <v>11</v>
      </c>
      <c r="T35" s="163">
        <v>19</v>
      </c>
      <c r="U35" s="163">
        <v>13</v>
      </c>
    </row>
    <row r="36" spans="2:21" x14ac:dyDescent="0.25">
      <c r="L36" s="163" t="s">
        <v>193</v>
      </c>
      <c r="M36" s="242">
        <v>13</v>
      </c>
      <c r="N36" s="163">
        <v>11</v>
      </c>
      <c r="O36" s="242">
        <v>12</v>
      </c>
      <c r="P36" s="163">
        <v>7</v>
      </c>
      <c r="Q36" s="163">
        <v>16</v>
      </c>
      <c r="R36" s="163">
        <v>62</v>
      </c>
      <c r="S36" s="163">
        <v>81</v>
      </c>
      <c r="T36" s="163">
        <v>97</v>
      </c>
      <c r="U36" s="163">
        <v>110</v>
      </c>
    </row>
    <row r="37" spans="2:21" x14ac:dyDescent="0.25">
      <c r="L37" s="166" t="s">
        <v>11</v>
      </c>
      <c r="M37" s="41">
        <v>998</v>
      </c>
      <c r="N37" s="167">
        <v>1197</v>
      </c>
      <c r="O37" s="516">
        <v>1465</v>
      </c>
      <c r="P37" s="167">
        <v>1798</v>
      </c>
      <c r="Q37" s="167">
        <v>2008</v>
      </c>
      <c r="R37" s="167">
        <v>2299</v>
      </c>
      <c r="S37" s="167">
        <v>2420</v>
      </c>
      <c r="T37" s="167">
        <v>2532</v>
      </c>
      <c r="U37" s="167">
        <v>2573</v>
      </c>
    </row>
    <row r="40" spans="2:21" x14ac:dyDescent="0.25">
      <c r="L40" s="242" t="s">
        <v>673</v>
      </c>
    </row>
    <row r="41" spans="2:21" x14ac:dyDescent="0.25">
      <c r="N41" s="242" t="s">
        <v>671</v>
      </c>
      <c r="R41" s="242" t="s">
        <v>672</v>
      </c>
      <c r="U41" s="242" t="s">
        <v>53</v>
      </c>
    </row>
    <row r="42" spans="2:21" x14ac:dyDescent="0.25">
      <c r="L42" s="28"/>
      <c r="M42" s="28">
        <v>1978</v>
      </c>
      <c r="N42" s="28">
        <v>1996</v>
      </c>
      <c r="O42" s="28">
        <v>2014</v>
      </c>
      <c r="Q42" s="28">
        <v>1978</v>
      </c>
      <c r="R42" s="28">
        <v>1996</v>
      </c>
      <c r="S42" s="28">
        <v>2009</v>
      </c>
      <c r="U42" s="28">
        <v>2009</v>
      </c>
    </row>
    <row r="43" spans="2:21" x14ac:dyDescent="0.25">
      <c r="L43" s="242" t="s">
        <v>666</v>
      </c>
      <c r="M43" s="242">
        <v>57</v>
      </c>
      <c r="N43" s="242">
        <v>79</v>
      </c>
      <c r="O43" s="242">
        <v>75</v>
      </c>
      <c r="Q43" s="242">
        <v>1</v>
      </c>
      <c r="R43" s="242">
        <v>3</v>
      </c>
      <c r="S43" s="242">
        <v>0.1</v>
      </c>
      <c r="U43" s="242">
        <v>0.2</v>
      </c>
    </row>
    <row r="44" spans="2:21" x14ac:dyDescent="0.25">
      <c r="L44" s="163" t="s">
        <v>667</v>
      </c>
      <c r="M44" s="242">
        <v>26</v>
      </c>
      <c r="N44" s="242">
        <v>17</v>
      </c>
      <c r="O44" s="242">
        <v>20</v>
      </c>
      <c r="Q44" s="242">
        <v>5</v>
      </c>
      <c r="R44" s="242">
        <v>6</v>
      </c>
      <c r="S44" s="242">
        <v>4</v>
      </c>
      <c r="U44" s="242">
        <v>3</v>
      </c>
    </row>
    <row r="45" spans="2:21" x14ac:dyDescent="0.25">
      <c r="L45" s="163" t="s">
        <v>668</v>
      </c>
      <c r="M45" s="242">
        <v>10</v>
      </c>
      <c r="N45" s="242">
        <v>3</v>
      </c>
      <c r="O45" s="242">
        <v>4</v>
      </c>
      <c r="Q45" s="242">
        <v>16</v>
      </c>
      <c r="R45" s="242">
        <v>13</v>
      </c>
      <c r="S45" s="242">
        <v>13</v>
      </c>
      <c r="U45" s="242">
        <v>12</v>
      </c>
    </row>
    <row r="46" spans="2:21" x14ac:dyDescent="0.25">
      <c r="L46" s="163" t="s">
        <v>669</v>
      </c>
      <c r="M46" s="242">
        <v>7</v>
      </c>
      <c r="N46" s="242">
        <v>1</v>
      </c>
      <c r="O46" s="242">
        <v>1</v>
      </c>
      <c r="Q46" s="242">
        <v>78</v>
      </c>
      <c r="R46" s="242">
        <v>78</v>
      </c>
      <c r="S46" s="242">
        <v>83</v>
      </c>
      <c r="U46" s="242">
        <v>85</v>
      </c>
    </row>
    <row r="47" spans="2:21" x14ac:dyDescent="0.25">
      <c r="L47" s="242" t="s">
        <v>670</v>
      </c>
      <c r="M47" s="242">
        <v>100</v>
      </c>
      <c r="N47" s="242">
        <v>100</v>
      </c>
      <c r="O47" s="242">
        <v>100</v>
      </c>
      <c r="Q47" s="242">
        <v>100</v>
      </c>
      <c r="R47" s="242">
        <v>100</v>
      </c>
      <c r="S47" s="242">
        <v>100</v>
      </c>
      <c r="U47" s="242">
        <v>100</v>
      </c>
    </row>
    <row r="48" spans="2:21" x14ac:dyDescent="0.25">
      <c r="L48" s="41" t="s">
        <v>675</v>
      </c>
      <c r="M48" s="41"/>
      <c r="N48" s="41"/>
      <c r="O48" s="41"/>
      <c r="P48" s="41"/>
      <c r="Q48" s="41"/>
      <c r="R48" s="41">
        <v>50</v>
      </c>
      <c r="S48" s="41">
        <v>41</v>
      </c>
      <c r="T48" s="41"/>
      <c r="U48" s="41">
        <v>40</v>
      </c>
    </row>
  </sheetData>
  <mergeCells count="3">
    <mergeCell ref="L2:U2"/>
    <mergeCell ref="L1:U1"/>
    <mergeCell ref="B1:J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16" workbookViewId="0">
      <selection activeCell="K27" sqref="K27"/>
    </sheetView>
  </sheetViews>
  <sheetFormatPr defaultRowHeight="15.75" x14ac:dyDescent="0.25"/>
  <cols>
    <col min="1" max="1" width="14" style="135" customWidth="1"/>
    <col min="2" max="16384" width="9.140625" style="135"/>
  </cols>
  <sheetData>
    <row r="1" spans="1:9" ht="15.75" customHeight="1" x14ac:dyDescent="0.25">
      <c r="A1" s="752" t="s">
        <v>949</v>
      </c>
      <c r="B1" s="753"/>
      <c r="C1" s="753"/>
      <c r="D1" s="753"/>
      <c r="E1" s="753"/>
      <c r="F1" s="753"/>
      <c r="G1" s="753"/>
      <c r="H1" s="753"/>
      <c r="I1" s="753"/>
    </row>
    <row r="2" spans="1:9" ht="45.75" customHeight="1" x14ac:dyDescent="0.25">
      <c r="A2" s="152"/>
      <c r="B2" s="217" t="s">
        <v>60</v>
      </c>
      <c r="C2" s="217" t="s">
        <v>59</v>
      </c>
      <c r="D2" s="217" t="s">
        <v>61</v>
      </c>
      <c r="E2" s="217" t="s">
        <v>62</v>
      </c>
      <c r="F2" s="217" t="s">
        <v>63</v>
      </c>
      <c r="G2" s="217" t="s">
        <v>64</v>
      </c>
      <c r="H2" s="217" t="s">
        <v>65</v>
      </c>
      <c r="I2" s="217" t="s">
        <v>66</v>
      </c>
    </row>
    <row r="3" spans="1:9" x14ac:dyDescent="0.25">
      <c r="A3" s="153" t="s">
        <v>901</v>
      </c>
      <c r="B3" s="252">
        <v>1</v>
      </c>
      <c r="C3" s="252">
        <v>2</v>
      </c>
      <c r="D3" s="252">
        <v>2</v>
      </c>
      <c r="E3" s="252">
        <v>2</v>
      </c>
      <c r="F3" s="252">
        <v>1</v>
      </c>
      <c r="G3" s="252">
        <v>1</v>
      </c>
      <c r="H3" s="252">
        <v>1</v>
      </c>
      <c r="I3" s="252">
        <v>1843</v>
      </c>
    </row>
    <row r="4" spans="1:9" x14ac:dyDescent="0.25">
      <c r="A4" s="153" t="s">
        <v>356</v>
      </c>
      <c r="B4" s="252">
        <v>2</v>
      </c>
      <c r="C4" s="252">
        <v>4</v>
      </c>
      <c r="D4" s="252">
        <v>4</v>
      </c>
      <c r="E4" s="252">
        <v>5</v>
      </c>
      <c r="F4" s="252">
        <v>4</v>
      </c>
      <c r="G4" s="252">
        <v>4</v>
      </c>
      <c r="H4" s="252">
        <v>4</v>
      </c>
      <c r="I4" s="252">
        <v>1828</v>
      </c>
    </row>
    <row r="5" spans="1:9" x14ac:dyDescent="0.25">
      <c r="A5" s="153" t="s">
        <v>67</v>
      </c>
      <c r="B5" s="252">
        <v>3</v>
      </c>
      <c r="C5" s="252">
        <v>1</v>
      </c>
      <c r="D5" s="252">
        <v>1</v>
      </c>
      <c r="E5" s="252">
        <v>1</v>
      </c>
      <c r="F5" s="252">
        <v>7</v>
      </c>
      <c r="G5" s="252">
        <v>3</v>
      </c>
      <c r="H5" s="252">
        <v>2</v>
      </c>
      <c r="I5" s="252">
        <v>1836</v>
      </c>
    </row>
    <row r="6" spans="1:9" x14ac:dyDescent="0.25">
      <c r="A6" s="153" t="s">
        <v>68</v>
      </c>
      <c r="B6" s="252">
        <v>4</v>
      </c>
      <c r="C6" s="252">
        <v>3</v>
      </c>
      <c r="D6" s="252">
        <v>3</v>
      </c>
      <c r="E6" s="252">
        <v>3</v>
      </c>
      <c r="F6" s="252" t="s">
        <v>69</v>
      </c>
      <c r="G6" s="252">
        <v>2</v>
      </c>
      <c r="H6" s="252">
        <v>3</v>
      </c>
      <c r="I6" s="252">
        <v>1969</v>
      </c>
    </row>
    <row r="7" spans="1:9" x14ac:dyDescent="0.25">
      <c r="A7" s="153" t="s">
        <v>70</v>
      </c>
      <c r="B7" s="252">
        <v>5</v>
      </c>
      <c r="C7" s="252">
        <v>5</v>
      </c>
      <c r="D7" s="252">
        <v>5</v>
      </c>
      <c r="E7" s="252">
        <v>4</v>
      </c>
      <c r="F7" s="252">
        <v>2</v>
      </c>
      <c r="G7" s="252">
        <v>5</v>
      </c>
      <c r="H7" s="252">
        <v>5</v>
      </c>
      <c r="I7" s="252">
        <v>1938</v>
      </c>
    </row>
    <row r="8" spans="1:9" x14ac:dyDescent="0.25">
      <c r="A8" s="153" t="s">
        <v>357</v>
      </c>
      <c r="B8" s="252">
        <v>6</v>
      </c>
      <c r="C8" s="252">
        <v>6</v>
      </c>
      <c r="D8" s="252">
        <v>7</v>
      </c>
      <c r="E8" s="252">
        <v>7</v>
      </c>
      <c r="F8" s="252">
        <v>10</v>
      </c>
      <c r="G8" s="252">
        <v>9</v>
      </c>
      <c r="H8" s="252">
        <v>7</v>
      </c>
      <c r="I8" s="252" t="s">
        <v>358</v>
      </c>
    </row>
    <row r="9" spans="1:9" x14ac:dyDescent="0.25">
      <c r="A9" s="153" t="s">
        <v>359</v>
      </c>
      <c r="B9" s="252">
        <v>7</v>
      </c>
      <c r="C9" s="252">
        <v>7</v>
      </c>
      <c r="D9" s="252">
        <v>8</v>
      </c>
      <c r="E9" s="252">
        <v>8</v>
      </c>
      <c r="F9" s="252">
        <v>8</v>
      </c>
      <c r="G9" s="252">
        <v>6</v>
      </c>
      <c r="H9" s="252">
        <v>8</v>
      </c>
      <c r="I9" s="252" t="s">
        <v>360</v>
      </c>
    </row>
    <row r="10" spans="1:9" x14ac:dyDescent="0.25">
      <c r="A10" s="153" t="s">
        <v>71</v>
      </c>
      <c r="B10" s="252">
        <v>8</v>
      </c>
      <c r="C10" s="252">
        <v>8</v>
      </c>
      <c r="D10" s="252">
        <v>9</v>
      </c>
      <c r="E10" s="252">
        <v>11</v>
      </c>
      <c r="F10" s="252">
        <v>6</v>
      </c>
      <c r="G10" s="252">
        <v>13</v>
      </c>
      <c r="H10" s="252">
        <v>11</v>
      </c>
      <c r="I10" s="252">
        <v>1959</v>
      </c>
    </row>
    <row r="11" spans="1:9" x14ac:dyDescent="0.25">
      <c r="A11" s="153" t="s">
        <v>361</v>
      </c>
      <c r="B11" s="252">
        <v>9</v>
      </c>
      <c r="C11" s="252">
        <v>10</v>
      </c>
      <c r="D11" s="252">
        <v>13</v>
      </c>
      <c r="E11" s="252">
        <v>12</v>
      </c>
      <c r="F11" s="252">
        <v>10</v>
      </c>
      <c r="G11" s="252">
        <v>7</v>
      </c>
      <c r="H11" s="252">
        <v>10</v>
      </c>
      <c r="I11" s="252" t="s">
        <v>362</v>
      </c>
    </row>
    <row r="12" spans="1:9" x14ac:dyDescent="0.25">
      <c r="A12" s="153" t="s">
        <v>363</v>
      </c>
      <c r="B12" s="252">
        <v>10</v>
      </c>
      <c r="C12" s="252">
        <v>12</v>
      </c>
      <c r="D12" s="252">
        <v>18</v>
      </c>
      <c r="E12" s="252">
        <v>18</v>
      </c>
      <c r="F12" s="252">
        <v>9</v>
      </c>
      <c r="G12" s="252">
        <v>16</v>
      </c>
      <c r="H12" s="252">
        <v>17</v>
      </c>
      <c r="I12" s="252" t="s">
        <v>364</v>
      </c>
    </row>
    <row r="13" spans="1:9" x14ac:dyDescent="0.25">
      <c r="A13" s="153" t="s">
        <v>365</v>
      </c>
      <c r="B13" s="252">
        <v>11</v>
      </c>
      <c r="C13" s="252">
        <v>17</v>
      </c>
      <c r="D13" s="252">
        <v>20</v>
      </c>
      <c r="E13" s="252">
        <v>20</v>
      </c>
      <c r="F13" s="252">
        <v>13</v>
      </c>
      <c r="G13" s="252">
        <v>19</v>
      </c>
      <c r="H13" s="252">
        <v>19</v>
      </c>
      <c r="I13" s="252" t="s">
        <v>366</v>
      </c>
    </row>
    <row r="14" spans="1:9" x14ac:dyDescent="0.25">
      <c r="A14" s="153" t="s">
        <v>74</v>
      </c>
      <c r="B14" s="252">
        <v>12</v>
      </c>
      <c r="C14" s="252">
        <v>13</v>
      </c>
      <c r="D14" s="252">
        <v>6</v>
      </c>
      <c r="E14" s="252">
        <v>6</v>
      </c>
      <c r="F14" s="252" t="s">
        <v>69</v>
      </c>
      <c r="G14" s="252">
        <v>8</v>
      </c>
      <c r="H14" s="252">
        <v>9</v>
      </c>
      <c r="I14" s="252">
        <v>1979</v>
      </c>
    </row>
    <row r="15" spans="1:9" x14ac:dyDescent="0.25">
      <c r="A15" s="153" t="s">
        <v>367</v>
      </c>
      <c r="B15" s="252">
        <v>13</v>
      </c>
      <c r="C15" s="252">
        <v>16</v>
      </c>
      <c r="D15" s="252">
        <v>21</v>
      </c>
      <c r="E15" s="252" t="s">
        <v>77</v>
      </c>
      <c r="F15" s="252">
        <v>19</v>
      </c>
      <c r="G15" s="252">
        <v>12</v>
      </c>
      <c r="H15" s="252">
        <v>18</v>
      </c>
      <c r="I15" s="252">
        <v>1865</v>
      </c>
    </row>
    <row r="16" spans="1:9" x14ac:dyDescent="0.25">
      <c r="A16" s="153" t="s">
        <v>75</v>
      </c>
      <c r="B16" s="252">
        <v>14</v>
      </c>
      <c r="C16" s="252">
        <v>14</v>
      </c>
      <c r="D16" s="252">
        <v>15</v>
      </c>
      <c r="E16" s="252">
        <v>15</v>
      </c>
      <c r="F16" s="252" t="s">
        <v>69</v>
      </c>
      <c r="G16" s="252">
        <v>15</v>
      </c>
      <c r="H16" s="252">
        <v>13</v>
      </c>
      <c r="I16" s="252">
        <v>1889</v>
      </c>
    </row>
    <row r="17" spans="1:9" x14ac:dyDescent="0.25">
      <c r="A17" s="153" t="s">
        <v>81</v>
      </c>
      <c r="B17" s="252">
        <v>15</v>
      </c>
      <c r="C17" s="252" t="s">
        <v>77</v>
      </c>
      <c r="D17" s="252">
        <v>10</v>
      </c>
      <c r="E17" s="252">
        <v>9</v>
      </c>
      <c r="F17" s="252" t="s">
        <v>69</v>
      </c>
      <c r="G17" s="252">
        <v>21</v>
      </c>
      <c r="H17" s="252">
        <v>20</v>
      </c>
      <c r="I17" s="252">
        <v>2009</v>
      </c>
    </row>
    <row r="18" spans="1:9" x14ac:dyDescent="0.25">
      <c r="A18" s="455" t="s">
        <v>368</v>
      </c>
      <c r="B18" s="252">
        <v>16</v>
      </c>
      <c r="C18" s="252">
        <v>18</v>
      </c>
      <c r="D18" s="252">
        <v>22</v>
      </c>
      <c r="E18" s="252" t="s">
        <v>77</v>
      </c>
      <c r="F18" s="252" t="s">
        <v>69</v>
      </c>
      <c r="G18" s="252">
        <v>10</v>
      </c>
      <c r="H18" s="252">
        <v>14</v>
      </c>
      <c r="I18" s="252">
        <v>1979</v>
      </c>
    </row>
    <row r="19" spans="1:9" x14ac:dyDescent="0.25">
      <c r="A19" s="153" t="s">
        <v>72</v>
      </c>
      <c r="B19" s="252">
        <v>17</v>
      </c>
      <c r="C19" s="252">
        <v>9</v>
      </c>
      <c r="D19" s="252">
        <v>14</v>
      </c>
      <c r="E19" s="252">
        <v>14</v>
      </c>
      <c r="F19" s="252">
        <v>3</v>
      </c>
      <c r="G19" s="252">
        <v>20</v>
      </c>
      <c r="H19" s="252">
        <v>16</v>
      </c>
      <c r="I19" s="252">
        <v>2008</v>
      </c>
    </row>
    <row r="20" spans="1:9" ht="19.5" customHeight="1" x14ac:dyDescent="0.25">
      <c r="A20" s="153" t="s">
        <v>82</v>
      </c>
      <c r="B20" s="252">
        <v>18</v>
      </c>
      <c r="C20" s="252" t="s">
        <v>77</v>
      </c>
      <c r="D20" s="252">
        <v>11</v>
      </c>
      <c r="E20" s="252">
        <v>10</v>
      </c>
      <c r="F20" s="252">
        <v>12</v>
      </c>
      <c r="G20" s="252" t="s">
        <v>79</v>
      </c>
      <c r="H20" s="252" t="s">
        <v>79</v>
      </c>
      <c r="I20" s="252">
        <v>1999</v>
      </c>
    </row>
    <row r="21" spans="1:9" x14ac:dyDescent="0.25">
      <c r="A21" s="153" t="s">
        <v>76</v>
      </c>
      <c r="B21" s="252">
        <v>19</v>
      </c>
      <c r="C21" s="252">
        <v>15</v>
      </c>
      <c r="D21" s="252">
        <v>19</v>
      </c>
      <c r="E21" s="252">
        <v>17</v>
      </c>
      <c r="F21" s="252" t="s">
        <v>69</v>
      </c>
      <c r="G21" s="252">
        <v>17</v>
      </c>
      <c r="H21" s="252">
        <v>15</v>
      </c>
      <c r="I21" s="252">
        <v>1996</v>
      </c>
    </row>
    <row r="22" spans="1:9" x14ac:dyDescent="0.25">
      <c r="A22" s="153" t="s">
        <v>369</v>
      </c>
      <c r="B22" s="252">
        <v>20</v>
      </c>
      <c r="C22" s="252" t="s">
        <v>77</v>
      </c>
      <c r="D22" s="252" t="s">
        <v>69</v>
      </c>
      <c r="E22" s="252" t="s">
        <v>77</v>
      </c>
      <c r="F22" s="252" t="s">
        <v>69</v>
      </c>
      <c r="G22" s="252" t="s">
        <v>79</v>
      </c>
      <c r="H22" s="252" t="s">
        <v>79</v>
      </c>
      <c r="I22" s="252" t="s">
        <v>370</v>
      </c>
    </row>
    <row r="23" spans="1:9" x14ac:dyDescent="0.25">
      <c r="A23" s="153" t="s">
        <v>73</v>
      </c>
      <c r="B23" s="252">
        <v>21</v>
      </c>
      <c r="C23" s="252">
        <v>11</v>
      </c>
      <c r="D23" s="252">
        <v>12</v>
      </c>
      <c r="E23" s="252">
        <v>13</v>
      </c>
      <c r="F23" s="252">
        <v>17</v>
      </c>
      <c r="G23" s="252">
        <v>11</v>
      </c>
      <c r="H23" s="252">
        <v>6</v>
      </c>
      <c r="I23" s="252">
        <v>1995</v>
      </c>
    </row>
    <row r="24" spans="1:9" x14ac:dyDescent="0.25">
      <c r="A24" s="153" t="s">
        <v>83</v>
      </c>
      <c r="B24" s="252">
        <v>22</v>
      </c>
      <c r="C24" s="252" t="s">
        <v>77</v>
      </c>
      <c r="D24" s="252">
        <v>16</v>
      </c>
      <c r="E24" s="252">
        <v>16</v>
      </c>
      <c r="F24" s="252" t="s">
        <v>69</v>
      </c>
      <c r="G24" s="252">
        <v>18</v>
      </c>
      <c r="H24" s="252">
        <v>21</v>
      </c>
      <c r="I24" s="252">
        <v>1967</v>
      </c>
    </row>
    <row r="25" spans="1:9" x14ac:dyDescent="0.25">
      <c r="A25" s="153" t="s">
        <v>78</v>
      </c>
      <c r="B25" s="252" t="s">
        <v>69</v>
      </c>
      <c r="C25" s="252">
        <v>19</v>
      </c>
      <c r="D25" s="252" t="s">
        <v>69</v>
      </c>
      <c r="E25" s="252" t="s">
        <v>77</v>
      </c>
      <c r="F25" s="252" t="s">
        <v>69</v>
      </c>
      <c r="G25" s="252" t="s">
        <v>79</v>
      </c>
      <c r="H25" s="252" t="s">
        <v>79</v>
      </c>
      <c r="I25" s="252">
        <v>1930</v>
      </c>
    </row>
    <row r="26" spans="1:9" x14ac:dyDescent="0.25">
      <c r="A26" s="153" t="s">
        <v>80</v>
      </c>
      <c r="B26" s="252" t="s">
        <v>69</v>
      </c>
      <c r="C26" s="252">
        <v>20</v>
      </c>
      <c r="D26" s="252" t="s">
        <v>69</v>
      </c>
      <c r="E26" s="252" t="s">
        <v>77</v>
      </c>
      <c r="F26" s="252">
        <v>22</v>
      </c>
      <c r="G26" s="252">
        <v>14</v>
      </c>
      <c r="H26" s="252">
        <v>12</v>
      </c>
      <c r="I26" s="252">
        <v>1999</v>
      </c>
    </row>
    <row r="27" spans="1:9" x14ac:dyDescent="0.25">
      <c r="A27" s="153" t="s">
        <v>84</v>
      </c>
      <c r="B27" s="252" t="s">
        <v>69</v>
      </c>
      <c r="C27" s="252" t="s">
        <v>77</v>
      </c>
      <c r="D27" s="252">
        <v>17</v>
      </c>
      <c r="E27" s="252">
        <v>19</v>
      </c>
      <c r="F27" s="252" t="s">
        <v>69</v>
      </c>
      <c r="G27" s="252" t="s">
        <v>79</v>
      </c>
      <c r="H27" s="252" t="s">
        <v>79</v>
      </c>
      <c r="I27" s="252">
        <v>1998</v>
      </c>
    </row>
    <row r="28" spans="1:9" x14ac:dyDescent="0.25">
      <c r="A28" s="153" t="s">
        <v>371</v>
      </c>
      <c r="B28" s="252" t="s">
        <v>69</v>
      </c>
      <c r="C28" s="252" t="s">
        <v>77</v>
      </c>
      <c r="D28" s="252" t="s">
        <v>69</v>
      </c>
      <c r="E28" s="252">
        <v>5</v>
      </c>
      <c r="F28" s="252" t="s">
        <v>69</v>
      </c>
      <c r="G28" s="252" t="s">
        <v>79</v>
      </c>
      <c r="H28" s="252" t="s">
        <v>79</v>
      </c>
      <c r="I28" s="252">
        <v>1851</v>
      </c>
    </row>
    <row r="29" spans="1:9" x14ac:dyDescent="0.25">
      <c r="A29" s="153" t="s">
        <v>85</v>
      </c>
      <c r="B29" s="252" t="s">
        <v>69</v>
      </c>
      <c r="C29" s="252" t="s">
        <v>77</v>
      </c>
      <c r="D29" s="252" t="s">
        <v>69</v>
      </c>
      <c r="E29" s="252" t="s">
        <v>77</v>
      </c>
      <c r="F29" s="252">
        <v>14</v>
      </c>
      <c r="G29" s="252" t="s">
        <v>79</v>
      </c>
      <c r="H29" s="252" t="s">
        <v>79</v>
      </c>
      <c r="I29" s="252">
        <v>2004</v>
      </c>
    </row>
    <row r="30" spans="1:9" x14ac:dyDescent="0.25">
      <c r="A30" s="153" t="s">
        <v>86</v>
      </c>
      <c r="B30" s="252" t="s">
        <v>69</v>
      </c>
      <c r="C30" s="252" t="s">
        <v>77</v>
      </c>
      <c r="D30" s="252" t="s">
        <v>69</v>
      </c>
      <c r="E30" s="252" t="s">
        <v>77</v>
      </c>
      <c r="F30" s="252">
        <v>15</v>
      </c>
      <c r="G30" s="252" t="s">
        <v>79</v>
      </c>
      <c r="H30" s="252" t="s">
        <v>79</v>
      </c>
      <c r="I30" s="252">
        <v>1960</v>
      </c>
    </row>
    <row r="31" spans="1:9" x14ac:dyDescent="0.25">
      <c r="A31" s="153" t="s">
        <v>87</v>
      </c>
      <c r="B31" s="252" t="s">
        <v>69</v>
      </c>
      <c r="C31" s="252" t="s">
        <v>77</v>
      </c>
      <c r="D31" s="252" t="s">
        <v>69</v>
      </c>
      <c r="E31" s="252" t="s">
        <v>77</v>
      </c>
      <c r="F31" s="252">
        <v>16</v>
      </c>
      <c r="G31" s="252" t="s">
        <v>79</v>
      </c>
      <c r="H31" s="252" t="s">
        <v>79</v>
      </c>
      <c r="I31" s="252" t="s">
        <v>372</v>
      </c>
    </row>
    <row r="32" spans="1:9" x14ac:dyDescent="0.25">
      <c r="A32" s="155" t="s">
        <v>88</v>
      </c>
      <c r="B32" s="255" t="s">
        <v>69</v>
      </c>
      <c r="C32" s="255" t="s">
        <v>77</v>
      </c>
      <c r="D32" s="255" t="s">
        <v>69</v>
      </c>
      <c r="E32" s="255" t="s">
        <v>77</v>
      </c>
      <c r="F32" s="255">
        <v>18</v>
      </c>
      <c r="G32" s="255" t="s">
        <v>79</v>
      </c>
      <c r="H32" s="255" t="s">
        <v>79</v>
      </c>
      <c r="I32" s="255">
        <v>1858</v>
      </c>
    </row>
    <row r="33" spans="1:9" x14ac:dyDescent="0.25">
      <c r="A33" s="248"/>
      <c r="B33" s="243"/>
      <c r="C33" s="243"/>
      <c r="D33" s="243"/>
      <c r="E33" s="243"/>
      <c r="F33" s="243"/>
      <c r="G33" s="243"/>
      <c r="H33" s="243"/>
      <c r="I33" s="243"/>
    </row>
    <row r="34" spans="1:9" x14ac:dyDescent="0.25">
      <c r="A34" s="253" t="s">
        <v>1058</v>
      </c>
      <c r="B34" s="156"/>
      <c r="C34" s="156"/>
      <c r="D34" s="156"/>
      <c r="E34" s="156"/>
      <c r="F34" s="156"/>
      <c r="G34" s="156"/>
      <c r="H34" s="156"/>
      <c r="I34" s="243"/>
    </row>
    <row r="35" spans="1:9" x14ac:dyDescent="0.25">
      <c r="A35" s="253" t="s">
        <v>1057</v>
      </c>
      <c r="B35" s="156"/>
      <c r="C35" s="156"/>
      <c r="D35" s="156"/>
      <c r="E35" s="156"/>
      <c r="F35" s="156"/>
      <c r="G35" s="156"/>
      <c r="H35" s="156"/>
      <c r="I35" s="243"/>
    </row>
    <row r="36" spans="1:9" x14ac:dyDescent="0.25">
      <c r="A36" s="254" t="s">
        <v>373</v>
      </c>
      <c r="B36" s="156"/>
      <c r="C36" s="156"/>
      <c r="D36" s="156"/>
      <c r="E36" s="156"/>
      <c r="F36" s="156"/>
      <c r="G36" s="156"/>
      <c r="H36" s="156"/>
      <c r="I36" s="243"/>
    </row>
    <row r="37" spans="1:9" ht="21.75" customHeight="1" x14ac:dyDescent="0.25">
      <c r="A37" s="266"/>
      <c r="B37" s="156"/>
      <c r="C37" s="156"/>
      <c r="D37" s="156"/>
      <c r="E37" s="156"/>
      <c r="F37" s="156"/>
      <c r="G37" s="156"/>
      <c r="H37" s="156"/>
      <c r="I37" s="243"/>
    </row>
  </sheetData>
  <mergeCells count="1">
    <mergeCell ref="A1:I1"/>
  </mergeCells>
  <hyperlinks>
    <hyperlink ref="A36" r:id="rId1" display="http://www.australiasfirstfamiliesofwine.com.au/"/>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G19" sqref="G19"/>
    </sheetView>
  </sheetViews>
  <sheetFormatPr defaultRowHeight="15" x14ac:dyDescent="0.25"/>
  <cols>
    <col min="2" max="2" width="21.28515625" customWidth="1"/>
    <col min="3" max="3" width="20.85546875" customWidth="1"/>
    <col min="4" max="4" width="29.28515625" customWidth="1"/>
  </cols>
  <sheetData>
    <row r="1" spans="1:4" x14ac:dyDescent="0.25">
      <c r="A1" s="242" t="s">
        <v>957</v>
      </c>
      <c r="B1" s="242"/>
      <c r="C1" s="242"/>
      <c r="D1" s="242"/>
    </row>
    <row r="2" spans="1:4" x14ac:dyDescent="0.25">
      <c r="A2" s="242" t="s">
        <v>1015</v>
      </c>
      <c r="B2" s="242"/>
      <c r="C2" s="242"/>
      <c r="D2" s="242"/>
    </row>
    <row r="3" spans="1:4" x14ac:dyDescent="0.25">
      <c r="A3" s="617" t="s">
        <v>6</v>
      </c>
      <c r="B3" s="63" t="s">
        <v>958</v>
      </c>
      <c r="C3" s="63" t="s">
        <v>960</v>
      </c>
      <c r="D3" s="63" t="s">
        <v>959</v>
      </c>
    </row>
    <row r="4" spans="1:4" x14ac:dyDescent="0.25">
      <c r="A4" s="199">
        <v>1965</v>
      </c>
      <c r="B4" s="242" t="s">
        <v>982</v>
      </c>
      <c r="C4" s="242" t="s">
        <v>53</v>
      </c>
      <c r="D4" s="242" t="s">
        <v>961</v>
      </c>
    </row>
    <row r="5" spans="1:4" x14ac:dyDescent="0.25">
      <c r="A5" s="199"/>
      <c r="B5" s="242"/>
      <c r="C5" s="242"/>
      <c r="D5" s="242"/>
    </row>
    <row r="6" spans="1:4" x14ac:dyDescent="0.25">
      <c r="A6" s="199">
        <v>1966</v>
      </c>
      <c r="B6" s="242" t="s">
        <v>962</v>
      </c>
      <c r="C6" s="242" t="s">
        <v>265</v>
      </c>
      <c r="D6" s="242" t="s">
        <v>963</v>
      </c>
    </row>
    <row r="7" spans="1:4" x14ac:dyDescent="0.25">
      <c r="A7" s="199"/>
      <c r="B7" s="242"/>
      <c r="C7" s="242"/>
      <c r="D7" s="242"/>
    </row>
    <row r="8" spans="1:4" x14ac:dyDescent="0.25">
      <c r="A8" s="199">
        <v>1969</v>
      </c>
      <c r="B8" s="242" t="s">
        <v>1004</v>
      </c>
      <c r="C8" s="242" t="s">
        <v>1005</v>
      </c>
      <c r="D8" s="242" t="s">
        <v>964</v>
      </c>
    </row>
    <row r="9" spans="1:4" x14ac:dyDescent="0.25">
      <c r="A9" s="199"/>
      <c r="B9" s="242" t="s">
        <v>965</v>
      </c>
      <c r="C9" s="242" t="s">
        <v>970</v>
      </c>
      <c r="D9" s="242" t="s">
        <v>966</v>
      </c>
    </row>
    <row r="10" spans="1:4" x14ac:dyDescent="0.25">
      <c r="A10" s="199"/>
      <c r="B10" s="242" t="s">
        <v>967</v>
      </c>
      <c r="C10" s="242" t="s">
        <v>1001</v>
      </c>
      <c r="D10" s="242" t="s">
        <v>968</v>
      </c>
    </row>
    <row r="11" spans="1:4" x14ac:dyDescent="0.25">
      <c r="A11" s="199"/>
      <c r="B11" s="242"/>
      <c r="C11" s="242"/>
      <c r="D11" s="242"/>
    </row>
    <row r="12" spans="1:4" x14ac:dyDescent="0.25">
      <c r="A12" s="199">
        <v>1970</v>
      </c>
      <c r="B12" s="242" t="s">
        <v>1007</v>
      </c>
      <c r="C12" s="242" t="s">
        <v>1008</v>
      </c>
      <c r="D12" s="242" t="s">
        <v>973</v>
      </c>
    </row>
    <row r="13" spans="1:4" x14ac:dyDescent="0.25">
      <c r="A13" s="199"/>
      <c r="B13" s="242" t="s">
        <v>964</v>
      </c>
      <c r="C13" s="242" t="s">
        <v>53</v>
      </c>
      <c r="D13" s="242" t="s">
        <v>392</v>
      </c>
    </row>
    <row r="14" spans="1:4" x14ac:dyDescent="0.25">
      <c r="A14" s="199"/>
      <c r="B14" s="242" t="s">
        <v>975</v>
      </c>
      <c r="C14" s="242" t="s">
        <v>1000</v>
      </c>
      <c r="D14" s="242" t="s">
        <v>974</v>
      </c>
    </row>
    <row r="15" spans="1:4" x14ac:dyDescent="0.25">
      <c r="A15" s="199"/>
      <c r="B15" s="242" t="s">
        <v>1009</v>
      </c>
      <c r="C15" s="242" t="s">
        <v>53</v>
      </c>
      <c r="D15" s="242" t="s">
        <v>1010</v>
      </c>
    </row>
    <row r="16" spans="1:4" x14ac:dyDescent="0.25">
      <c r="A16" s="199"/>
      <c r="B16" s="242" t="s">
        <v>1006</v>
      </c>
      <c r="C16" s="242" t="s">
        <v>969</v>
      </c>
      <c r="D16" s="242" t="s">
        <v>971</v>
      </c>
    </row>
    <row r="17" spans="1:4" x14ac:dyDescent="0.25">
      <c r="A17" s="199"/>
      <c r="B17" s="242" t="s">
        <v>965</v>
      </c>
      <c r="C17" s="242" t="s">
        <v>970</v>
      </c>
      <c r="D17" s="242" t="s">
        <v>976</v>
      </c>
    </row>
    <row r="18" spans="1:4" x14ac:dyDescent="0.25">
      <c r="A18" s="199"/>
    </row>
    <row r="19" spans="1:4" x14ac:dyDescent="0.25">
      <c r="A19" s="199">
        <v>1971</v>
      </c>
      <c r="B19" s="242" t="s">
        <v>985</v>
      </c>
      <c r="C19" s="242" t="s">
        <v>986</v>
      </c>
      <c r="D19" s="242" t="s">
        <v>988</v>
      </c>
    </row>
    <row r="20" spans="1:4" x14ac:dyDescent="0.25">
      <c r="B20" s="242" t="s">
        <v>977</v>
      </c>
      <c r="C20" s="242" t="s">
        <v>978</v>
      </c>
      <c r="D20" s="242" t="s">
        <v>979</v>
      </c>
    </row>
    <row r="21" spans="1:4" x14ac:dyDescent="0.25">
      <c r="A21" s="199"/>
      <c r="B21" s="242" t="s">
        <v>980</v>
      </c>
      <c r="C21" s="242" t="s">
        <v>981</v>
      </c>
      <c r="D21" s="242" t="s">
        <v>982</v>
      </c>
    </row>
    <row r="22" spans="1:4" x14ac:dyDescent="0.25">
      <c r="A22" s="199"/>
      <c r="B22" s="242" t="s">
        <v>983</v>
      </c>
      <c r="C22" s="242" t="s">
        <v>981</v>
      </c>
      <c r="D22" s="242" t="s">
        <v>984</v>
      </c>
    </row>
    <row r="23" spans="1:4" x14ac:dyDescent="0.25">
      <c r="A23" s="199"/>
    </row>
    <row r="24" spans="1:4" x14ac:dyDescent="0.25">
      <c r="A24" s="199">
        <v>1972</v>
      </c>
      <c r="B24" s="242" t="s">
        <v>972</v>
      </c>
      <c r="C24" s="242" t="s">
        <v>1008</v>
      </c>
      <c r="D24" s="242" t="s">
        <v>989</v>
      </c>
    </row>
    <row r="25" spans="1:4" x14ac:dyDescent="0.25">
      <c r="A25" s="199"/>
      <c r="B25" s="242" t="s">
        <v>985</v>
      </c>
      <c r="C25" s="242" t="s">
        <v>986</v>
      </c>
      <c r="D25" s="242" t="s">
        <v>987</v>
      </c>
    </row>
    <row r="26" spans="1:4" x14ac:dyDescent="0.25">
      <c r="A26" s="199"/>
      <c r="B26" s="242" t="s">
        <v>990</v>
      </c>
      <c r="C26" s="242" t="s">
        <v>978</v>
      </c>
      <c r="D26" s="242" t="s">
        <v>991</v>
      </c>
    </row>
    <row r="27" spans="1:4" x14ac:dyDescent="0.25">
      <c r="A27" s="199"/>
      <c r="B27" s="242"/>
      <c r="C27" s="242"/>
      <c r="D27" s="242"/>
    </row>
    <row r="28" spans="1:4" x14ac:dyDescent="0.25">
      <c r="A28" s="199">
        <v>1974</v>
      </c>
      <c r="B28" s="242" t="s">
        <v>992</v>
      </c>
      <c r="C28" s="242" t="s">
        <v>53</v>
      </c>
      <c r="D28" s="242" t="s">
        <v>993</v>
      </c>
    </row>
    <row r="29" spans="1:4" x14ac:dyDescent="0.25">
      <c r="A29" s="199"/>
      <c r="B29" s="242" t="s">
        <v>994</v>
      </c>
      <c r="C29" s="242" t="s">
        <v>265</v>
      </c>
      <c r="D29" s="242" t="s">
        <v>995</v>
      </c>
    </row>
    <row r="30" spans="1:4" x14ac:dyDescent="0.25">
      <c r="A30" s="199"/>
      <c r="B30" s="242"/>
      <c r="C30" s="242"/>
      <c r="D30" s="242"/>
    </row>
    <row r="31" spans="1:4" x14ac:dyDescent="0.25">
      <c r="A31" s="199">
        <v>1975</v>
      </c>
      <c r="B31" s="242" t="s">
        <v>1011</v>
      </c>
      <c r="C31" s="242"/>
      <c r="D31" s="242" t="s">
        <v>1012</v>
      </c>
    </row>
    <row r="32" spans="1:4" x14ac:dyDescent="0.25">
      <c r="B32" s="242" t="s">
        <v>996</v>
      </c>
      <c r="C32" s="242" t="s">
        <v>1002</v>
      </c>
      <c r="D32" s="242" t="s">
        <v>997</v>
      </c>
    </row>
    <row r="33" spans="1:4" x14ac:dyDescent="0.25">
      <c r="A33" s="199"/>
      <c r="B33" s="242" t="s">
        <v>998</v>
      </c>
      <c r="C33" s="242" t="s">
        <v>54</v>
      </c>
      <c r="D33" s="242" t="s">
        <v>999</v>
      </c>
    </row>
    <row r="34" spans="1:4" x14ac:dyDescent="0.25">
      <c r="A34" s="199"/>
      <c r="B34" s="242"/>
      <c r="C34" s="242"/>
      <c r="D34" s="242"/>
    </row>
    <row r="35" spans="1:4" x14ac:dyDescent="0.25">
      <c r="A35" s="638">
        <v>1976</v>
      </c>
      <c r="B35" s="41" t="s">
        <v>1014</v>
      </c>
      <c r="C35" s="41" t="s">
        <v>53</v>
      </c>
      <c r="D35" s="41" t="s">
        <v>1016</v>
      </c>
    </row>
    <row r="36" spans="1:4" x14ac:dyDescent="0.25">
      <c r="A36" s="199"/>
      <c r="B36" s="242"/>
      <c r="C36" s="242"/>
      <c r="D36" s="242"/>
    </row>
    <row r="37" spans="1:4" x14ac:dyDescent="0.25">
      <c r="A37" s="199"/>
      <c r="B37" s="242"/>
      <c r="C37" s="242"/>
      <c r="D37" s="242"/>
    </row>
    <row r="38" spans="1:4" x14ac:dyDescent="0.25">
      <c r="A38" s="199"/>
      <c r="B38" s="242"/>
      <c r="C38" s="242"/>
      <c r="D38" s="242"/>
    </row>
    <row r="39" spans="1:4" x14ac:dyDescent="0.25">
      <c r="A39" s="242"/>
      <c r="B39" s="242"/>
      <c r="C39" s="242"/>
      <c r="D39" s="242"/>
    </row>
    <row r="40" spans="1:4" x14ac:dyDescent="0.25">
      <c r="A40" s="242"/>
      <c r="B40" s="242"/>
      <c r="C40" s="242"/>
      <c r="D40" s="242"/>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19" workbookViewId="0">
      <selection activeCell="H9" sqref="H9"/>
    </sheetView>
  </sheetViews>
  <sheetFormatPr defaultRowHeight="15" x14ac:dyDescent="0.25"/>
  <cols>
    <col min="1" max="1" width="16.42578125" style="2" customWidth="1"/>
    <col min="2" max="2" width="11" style="2" customWidth="1"/>
    <col min="3" max="3" width="12.7109375" style="2" customWidth="1"/>
    <col min="4" max="4" width="11.28515625" style="2" customWidth="1"/>
    <col min="5" max="5" width="16.140625" style="2" customWidth="1"/>
    <col min="6" max="6" width="11.85546875" style="2" customWidth="1"/>
    <col min="7" max="16384" width="9.140625" style="2"/>
  </cols>
  <sheetData>
    <row r="1" spans="1:6" ht="26.25" customHeight="1" x14ac:dyDescent="0.25">
      <c r="A1" s="719" t="s">
        <v>956</v>
      </c>
      <c r="B1" s="756"/>
      <c r="C1" s="756"/>
      <c r="D1" s="756"/>
      <c r="E1" s="756"/>
      <c r="F1" s="756"/>
    </row>
    <row r="2" spans="1:6" s="243" customFormat="1" ht="19.5" customHeight="1" x14ac:dyDescent="0.25">
      <c r="A2" s="759" t="s">
        <v>1063</v>
      </c>
      <c r="B2" s="759"/>
      <c r="C2" s="759"/>
      <c r="D2" s="759"/>
      <c r="E2" s="759"/>
      <c r="F2" s="759"/>
    </row>
    <row r="3" spans="1:6" ht="30.75" customHeight="1" x14ac:dyDescent="0.25">
      <c r="A3" s="757" t="s">
        <v>374</v>
      </c>
      <c r="B3" s="757"/>
      <c r="C3" s="757" t="s">
        <v>711</v>
      </c>
      <c r="D3" s="757"/>
      <c r="E3" s="757" t="s">
        <v>375</v>
      </c>
      <c r="F3" s="757"/>
    </row>
    <row r="4" spans="1:6" ht="25.5" customHeight="1" x14ac:dyDescent="0.25">
      <c r="A4" s="145"/>
      <c r="B4" s="259" t="s">
        <v>89</v>
      </c>
      <c r="C4" s="145"/>
      <c r="D4" s="259" t="s">
        <v>89</v>
      </c>
      <c r="E4" s="145"/>
      <c r="F4" s="259" t="s">
        <v>89</v>
      </c>
    </row>
    <row r="5" spans="1:6" x14ac:dyDescent="0.25">
      <c r="A5" s="256" t="s">
        <v>376</v>
      </c>
      <c r="B5" s="256" t="s">
        <v>377</v>
      </c>
      <c r="C5" s="247" t="s">
        <v>91</v>
      </c>
      <c r="D5" s="247" t="s">
        <v>92</v>
      </c>
      <c r="E5" s="256" t="s">
        <v>93</v>
      </c>
      <c r="F5" s="256" t="s">
        <v>94</v>
      </c>
    </row>
    <row r="6" spans="1:6" x14ac:dyDescent="0.25">
      <c r="A6" s="256" t="s">
        <v>378</v>
      </c>
      <c r="B6" s="256" t="s">
        <v>379</v>
      </c>
      <c r="C6" s="247" t="s">
        <v>177</v>
      </c>
      <c r="D6" s="247" t="s">
        <v>113</v>
      </c>
      <c r="E6" s="256" t="s">
        <v>380</v>
      </c>
      <c r="F6" s="256" t="s">
        <v>97</v>
      </c>
    </row>
    <row r="7" spans="1:6" x14ac:dyDescent="0.25">
      <c r="A7" s="256" t="s">
        <v>381</v>
      </c>
      <c r="B7" s="256" t="s">
        <v>382</v>
      </c>
      <c r="C7" s="247" t="s">
        <v>383</v>
      </c>
      <c r="D7" s="247" t="s">
        <v>384</v>
      </c>
      <c r="E7" s="256" t="s">
        <v>385</v>
      </c>
      <c r="F7" s="256" t="s">
        <v>100</v>
      </c>
    </row>
    <row r="8" spans="1:6" x14ac:dyDescent="0.25">
      <c r="A8" s="256" t="s">
        <v>386</v>
      </c>
      <c r="B8" s="256" t="s">
        <v>90</v>
      </c>
      <c r="C8" s="247" t="s">
        <v>387</v>
      </c>
      <c r="D8" s="247" t="s">
        <v>388</v>
      </c>
      <c r="E8" s="256" t="s">
        <v>389</v>
      </c>
      <c r="F8" s="256" t="s">
        <v>103</v>
      </c>
    </row>
    <row r="9" spans="1:6" x14ac:dyDescent="0.25">
      <c r="A9" s="256" t="s">
        <v>390</v>
      </c>
      <c r="B9" s="256" t="s">
        <v>391</v>
      </c>
      <c r="C9" s="247" t="s">
        <v>618</v>
      </c>
      <c r="D9" s="247" t="s">
        <v>98</v>
      </c>
      <c r="E9" s="256" t="s">
        <v>105</v>
      </c>
      <c r="F9" s="256" t="s">
        <v>106</v>
      </c>
    </row>
    <row r="10" spans="1:6" x14ac:dyDescent="0.25">
      <c r="A10" s="256" t="s">
        <v>392</v>
      </c>
      <c r="B10" s="256" t="s">
        <v>107</v>
      </c>
      <c r="C10" s="154"/>
      <c r="D10" s="154"/>
      <c r="E10" s="256" t="s">
        <v>108</v>
      </c>
      <c r="F10" s="256" t="s">
        <v>109</v>
      </c>
    </row>
    <row r="11" spans="1:6" x14ac:dyDescent="0.25">
      <c r="A11" s="256" t="s">
        <v>393</v>
      </c>
      <c r="B11" s="256" t="s">
        <v>394</v>
      </c>
      <c r="C11" s="154"/>
      <c r="D11" s="154"/>
      <c r="E11" s="256" t="s">
        <v>112</v>
      </c>
      <c r="F11" s="256" t="s">
        <v>113</v>
      </c>
    </row>
    <row r="12" spans="1:6" x14ac:dyDescent="0.25">
      <c r="A12" s="256" t="s">
        <v>395</v>
      </c>
      <c r="B12" s="256" t="s">
        <v>96</v>
      </c>
      <c r="C12" s="247"/>
      <c r="D12" s="247"/>
      <c r="E12" s="256" t="s">
        <v>396</v>
      </c>
      <c r="F12" s="256" t="s">
        <v>397</v>
      </c>
    </row>
    <row r="13" spans="1:6" x14ac:dyDescent="0.25">
      <c r="A13" s="256" t="s">
        <v>398</v>
      </c>
      <c r="B13" s="256" t="s">
        <v>676</v>
      </c>
      <c r="C13" s="247"/>
      <c r="D13" s="247"/>
      <c r="E13" s="256" t="s">
        <v>399</v>
      </c>
      <c r="F13" s="256" t="s">
        <v>400</v>
      </c>
    </row>
    <row r="14" spans="1:6" x14ac:dyDescent="0.25">
      <c r="A14" s="256" t="s">
        <v>101</v>
      </c>
      <c r="B14" s="256" t="s">
        <v>102</v>
      </c>
      <c r="C14" s="247"/>
      <c r="D14" s="247"/>
      <c r="E14" s="256" t="s">
        <v>114</v>
      </c>
      <c r="F14" s="256" t="s">
        <v>401</v>
      </c>
    </row>
    <row r="15" spans="1:6" ht="14.45" customHeight="1" x14ac:dyDescent="0.25">
      <c r="A15" s="256" t="s">
        <v>402</v>
      </c>
      <c r="B15" s="256" t="s">
        <v>403</v>
      </c>
      <c r="C15" s="247"/>
      <c r="D15" s="247"/>
      <c r="E15" s="256" t="s">
        <v>1013</v>
      </c>
      <c r="F15" s="256" t="s">
        <v>116</v>
      </c>
    </row>
    <row r="16" spans="1:6" x14ac:dyDescent="0.25">
      <c r="A16" s="256" t="s">
        <v>404</v>
      </c>
      <c r="B16" s="256" t="s">
        <v>104</v>
      </c>
      <c r="C16" s="247"/>
      <c r="D16" s="247"/>
      <c r="E16" s="256" t="s">
        <v>117</v>
      </c>
      <c r="F16" s="256" t="s">
        <v>118</v>
      </c>
    </row>
    <row r="17" spans="1:6" x14ac:dyDescent="0.25">
      <c r="A17" s="256" t="s">
        <v>110</v>
      </c>
      <c r="B17" s="256" t="s">
        <v>111</v>
      </c>
      <c r="C17" s="247"/>
      <c r="D17" s="247"/>
      <c r="E17" s="256" t="s">
        <v>119</v>
      </c>
      <c r="F17" s="256" t="s">
        <v>1017</v>
      </c>
    </row>
    <row r="18" spans="1:6" x14ac:dyDescent="0.25">
      <c r="A18" s="256" t="s">
        <v>405</v>
      </c>
      <c r="B18" s="256" t="s">
        <v>406</v>
      </c>
      <c r="C18" s="247"/>
      <c r="D18" s="247"/>
      <c r="E18" s="256" t="s">
        <v>407</v>
      </c>
      <c r="F18" s="256" t="s">
        <v>120</v>
      </c>
    </row>
    <row r="19" spans="1:6" x14ac:dyDescent="0.25">
      <c r="A19" s="256" t="s">
        <v>408</v>
      </c>
      <c r="B19" s="256" t="s">
        <v>409</v>
      </c>
      <c r="C19" s="247"/>
      <c r="D19" s="247"/>
      <c r="E19" s="256" t="s">
        <v>121</v>
      </c>
      <c r="F19" s="256" t="s">
        <v>122</v>
      </c>
    </row>
    <row r="20" spans="1:6" x14ac:dyDescent="0.25">
      <c r="A20" s="256"/>
      <c r="B20" s="256"/>
      <c r="C20" s="247"/>
      <c r="D20" s="247"/>
      <c r="E20" s="256" t="s">
        <v>123</v>
      </c>
      <c r="F20" s="460" t="s">
        <v>635</v>
      </c>
    </row>
    <row r="21" spans="1:6" ht="17.45" customHeight="1" x14ac:dyDescent="0.25">
      <c r="A21" s="256"/>
      <c r="B21" s="256"/>
      <c r="C21" s="247"/>
      <c r="D21" s="247"/>
      <c r="E21" s="256" t="s">
        <v>410</v>
      </c>
      <c r="F21" s="256" t="s">
        <v>124</v>
      </c>
    </row>
    <row r="22" spans="1:6" ht="14.45" customHeight="1" x14ac:dyDescent="0.25">
      <c r="A22" s="256"/>
      <c r="B22" s="256"/>
      <c r="C22" s="247"/>
      <c r="D22" s="247"/>
      <c r="E22" s="256" t="s">
        <v>125</v>
      </c>
      <c r="F22" s="256" t="s">
        <v>126</v>
      </c>
    </row>
    <row r="23" spans="1:6" x14ac:dyDescent="0.25">
      <c r="A23" s="256"/>
      <c r="B23" s="256"/>
      <c r="C23" s="247"/>
      <c r="D23" s="247"/>
      <c r="E23" s="256" t="s">
        <v>127</v>
      </c>
      <c r="F23" s="256" t="s">
        <v>122</v>
      </c>
    </row>
    <row r="24" spans="1:6" x14ac:dyDescent="0.25">
      <c r="A24" s="256"/>
      <c r="B24" s="256"/>
      <c r="C24" s="247"/>
      <c r="D24" s="247"/>
      <c r="E24" s="256" t="s">
        <v>128</v>
      </c>
      <c r="F24" s="256" t="s">
        <v>129</v>
      </c>
    </row>
    <row r="25" spans="1:6" x14ac:dyDescent="0.25">
      <c r="A25" s="256"/>
      <c r="B25" s="256"/>
      <c r="C25" s="247"/>
      <c r="D25" s="247"/>
      <c r="E25" s="256" t="s">
        <v>411</v>
      </c>
      <c r="F25" s="256" t="s">
        <v>130</v>
      </c>
    </row>
    <row r="26" spans="1:6" x14ac:dyDescent="0.25">
      <c r="A26" s="256"/>
      <c r="B26" s="256"/>
      <c r="C26" s="247"/>
      <c r="D26" s="247"/>
      <c r="E26" s="256" t="s">
        <v>131</v>
      </c>
      <c r="F26" s="256" t="s">
        <v>132</v>
      </c>
    </row>
    <row r="27" spans="1:6" x14ac:dyDescent="0.25">
      <c r="A27" s="256"/>
      <c r="B27" s="256"/>
      <c r="C27" s="247"/>
      <c r="D27" s="247"/>
      <c r="E27" s="247" t="s">
        <v>412</v>
      </c>
      <c r="F27" s="247" t="s">
        <v>413</v>
      </c>
    </row>
    <row r="28" spans="1:6" x14ac:dyDescent="0.25">
      <c r="A28" s="256"/>
      <c r="B28" s="256"/>
      <c r="C28" s="247"/>
      <c r="D28" s="247"/>
      <c r="E28" s="256" t="s">
        <v>414</v>
      </c>
      <c r="F28" s="460" t="s">
        <v>631</v>
      </c>
    </row>
    <row r="29" spans="1:6" x14ac:dyDescent="0.25">
      <c r="A29" s="256"/>
      <c r="B29" s="256"/>
      <c r="C29" s="247"/>
      <c r="D29" s="247"/>
      <c r="E29" s="256" t="s">
        <v>133</v>
      </c>
      <c r="F29" s="256" t="s">
        <v>134</v>
      </c>
    </row>
    <row r="30" spans="1:6" x14ac:dyDescent="0.25">
      <c r="A30" s="256"/>
      <c r="B30" s="256"/>
      <c r="C30" s="247"/>
      <c r="D30" s="247"/>
      <c r="E30" s="256" t="s">
        <v>415</v>
      </c>
      <c r="F30" s="256" t="s">
        <v>94</v>
      </c>
    </row>
    <row r="31" spans="1:6" x14ac:dyDescent="0.25">
      <c r="A31" s="256"/>
      <c r="B31" s="256"/>
      <c r="C31" s="247"/>
      <c r="D31" s="247"/>
      <c r="E31" s="256" t="s">
        <v>416</v>
      </c>
      <c r="F31" s="256" t="s">
        <v>136</v>
      </c>
    </row>
    <row r="32" spans="1:6" x14ac:dyDescent="0.25">
      <c r="A32" s="256"/>
      <c r="B32" s="256"/>
      <c r="C32" s="247"/>
      <c r="D32" s="247"/>
      <c r="E32" s="256" t="s">
        <v>137</v>
      </c>
      <c r="F32" s="256" t="s">
        <v>138</v>
      </c>
    </row>
    <row r="33" spans="1:6" x14ac:dyDescent="0.25">
      <c r="A33" s="257"/>
      <c r="B33" s="257"/>
      <c r="C33" s="258"/>
      <c r="D33" s="258"/>
      <c r="E33" s="257" t="s">
        <v>139</v>
      </c>
      <c r="F33" s="257" t="s">
        <v>140</v>
      </c>
    </row>
    <row r="34" spans="1:6" ht="13.5" customHeight="1" x14ac:dyDescent="0.25">
      <c r="A34" s="758" t="s">
        <v>633</v>
      </c>
      <c r="B34" s="758"/>
      <c r="C34" s="758"/>
      <c r="D34" s="758"/>
      <c r="E34" s="758"/>
      <c r="F34" s="758"/>
    </row>
    <row r="35" spans="1:6" ht="26.25" customHeight="1" x14ac:dyDescent="0.25">
      <c r="A35" s="755" t="s">
        <v>1055</v>
      </c>
      <c r="B35" s="755"/>
      <c r="C35" s="755"/>
      <c r="D35" s="755"/>
      <c r="E35" s="755"/>
      <c r="F35" s="755"/>
    </row>
    <row r="36" spans="1:6" ht="51.75" customHeight="1" x14ac:dyDescent="0.25">
      <c r="A36" s="755" t="s">
        <v>634</v>
      </c>
      <c r="B36" s="755"/>
      <c r="C36" s="755"/>
      <c r="D36" s="755"/>
      <c r="E36" s="755"/>
      <c r="F36" s="755"/>
    </row>
    <row r="37" spans="1:6" ht="96" customHeight="1" x14ac:dyDescent="0.25">
      <c r="A37" s="755" t="s">
        <v>1060</v>
      </c>
      <c r="B37" s="755"/>
      <c r="C37" s="755"/>
      <c r="D37" s="755"/>
      <c r="E37" s="755"/>
      <c r="F37" s="755"/>
    </row>
    <row r="38" spans="1:6" x14ac:dyDescent="0.25">
      <c r="A38" s="754"/>
      <c r="B38" s="754"/>
      <c r="C38" s="754"/>
      <c r="D38" s="754"/>
      <c r="E38" s="754"/>
      <c r="F38" s="754"/>
    </row>
  </sheetData>
  <mergeCells count="10">
    <mergeCell ref="A38:F38"/>
    <mergeCell ref="A37:F37"/>
    <mergeCell ref="A1:F1"/>
    <mergeCell ref="A3:B3"/>
    <mergeCell ref="C3:D3"/>
    <mergeCell ref="E3:F3"/>
    <mergeCell ref="A34:F34"/>
    <mergeCell ref="A35:F35"/>
    <mergeCell ref="A36:F36"/>
    <mergeCell ref="A2:F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16" workbookViewId="0">
      <selection activeCell="A32" sqref="A32:IV32"/>
    </sheetView>
  </sheetViews>
  <sheetFormatPr defaultRowHeight="15" x14ac:dyDescent="0.25"/>
  <cols>
    <col min="1" max="1" width="28.140625" style="243" customWidth="1"/>
    <col min="2" max="2" width="12.42578125" style="243" customWidth="1"/>
    <col min="3" max="5" width="13.140625" style="243" customWidth="1"/>
    <col min="6" max="16384" width="9.140625" style="243"/>
  </cols>
  <sheetData>
    <row r="1" spans="1:5" ht="36.75" customHeight="1" x14ac:dyDescent="0.25">
      <c r="A1" s="760" t="s">
        <v>561</v>
      </c>
      <c r="B1" s="761"/>
      <c r="C1" s="761"/>
      <c r="D1" s="761"/>
      <c r="E1" s="761"/>
    </row>
    <row r="2" spans="1:5" ht="16.5" customHeight="1" x14ac:dyDescent="0.25">
      <c r="A2" s="762"/>
      <c r="B2" s="764" t="s">
        <v>141</v>
      </c>
      <c r="C2" s="766" t="s">
        <v>600</v>
      </c>
      <c r="D2" s="764" t="s">
        <v>143</v>
      </c>
      <c r="E2" s="764" t="s">
        <v>144</v>
      </c>
    </row>
    <row r="3" spans="1:5" x14ac:dyDescent="0.25">
      <c r="A3" s="763"/>
      <c r="B3" s="765"/>
      <c r="C3" s="765"/>
      <c r="D3" s="765"/>
      <c r="E3" s="765"/>
    </row>
    <row r="4" spans="1:5" x14ac:dyDescent="0.25">
      <c r="A4" s="165" t="s">
        <v>145</v>
      </c>
      <c r="B4" s="262" t="s">
        <v>3</v>
      </c>
      <c r="C4" s="262">
        <v>0</v>
      </c>
      <c r="D4" s="262">
        <v>5</v>
      </c>
      <c r="E4" s="262">
        <v>1829</v>
      </c>
    </row>
    <row r="5" spans="1:5" x14ac:dyDescent="0.25">
      <c r="A5" s="165" t="s">
        <v>417</v>
      </c>
      <c r="B5" s="262" t="s">
        <v>13</v>
      </c>
      <c r="C5" s="262">
        <v>540</v>
      </c>
      <c r="D5" s="262">
        <v>112</v>
      </c>
      <c r="E5" s="262">
        <v>1838</v>
      </c>
    </row>
    <row r="6" spans="1:5" x14ac:dyDescent="0.25">
      <c r="A6" s="165" t="s">
        <v>146</v>
      </c>
      <c r="B6" s="262" t="s">
        <v>3</v>
      </c>
      <c r="C6" s="262">
        <v>540</v>
      </c>
      <c r="D6" s="262">
        <v>105</v>
      </c>
      <c r="E6" s="262">
        <v>1840</v>
      </c>
    </row>
    <row r="7" spans="1:5" x14ac:dyDescent="0.25">
      <c r="A7" s="165" t="s">
        <v>147</v>
      </c>
      <c r="B7" s="262" t="s">
        <v>0</v>
      </c>
      <c r="C7" s="262">
        <v>60</v>
      </c>
      <c r="D7" s="262">
        <v>85</v>
      </c>
      <c r="E7" s="262">
        <v>1841</v>
      </c>
    </row>
    <row r="8" spans="1:5" x14ac:dyDescent="0.25">
      <c r="A8" s="165" t="s">
        <v>418</v>
      </c>
      <c r="B8" s="262" t="s">
        <v>0</v>
      </c>
      <c r="C8" s="262">
        <v>180</v>
      </c>
      <c r="D8" s="262">
        <v>40</v>
      </c>
      <c r="E8" s="262">
        <v>1847</v>
      </c>
    </row>
    <row r="9" spans="1:5" x14ac:dyDescent="0.25">
      <c r="A9" s="165" t="s">
        <v>148</v>
      </c>
      <c r="B9" s="262" t="s">
        <v>0</v>
      </c>
      <c r="C9" s="262">
        <v>1050</v>
      </c>
      <c r="D9" s="262">
        <v>47</v>
      </c>
      <c r="E9" s="262">
        <v>1850</v>
      </c>
    </row>
    <row r="10" spans="1:5" x14ac:dyDescent="0.25">
      <c r="A10" s="165" t="s">
        <v>149</v>
      </c>
      <c r="B10" s="262" t="s">
        <v>0</v>
      </c>
      <c r="C10" s="262">
        <v>230</v>
      </c>
      <c r="D10" s="262">
        <v>102</v>
      </c>
      <c r="E10" s="262">
        <v>1851</v>
      </c>
    </row>
    <row r="11" spans="1:5" x14ac:dyDescent="0.25">
      <c r="A11" s="165" t="s">
        <v>150</v>
      </c>
      <c r="B11" s="262" t="s">
        <v>0</v>
      </c>
      <c r="C11" s="262">
        <v>230</v>
      </c>
      <c r="D11" s="262">
        <v>33</v>
      </c>
      <c r="E11" s="262">
        <v>1853</v>
      </c>
    </row>
    <row r="12" spans="1:5" x14ac:dyDescent="0.25">
      <c r="A12" s="165" t="s">
        <v>151</v>
      </c>
      <c r="B12" s="262" t="s">
        <v>1</v>
      </c>
      <c r="C12" s="262">
        <v>540</v>
      </c>
      <c r="D12" s="262">
        <v>72</v>
      </c>
      <c r="E12" s="262">
        <v>1853</v>
      </c>
    </row>
    <row r="13" spans="1:5" x14ac:dyDescent="0.25">
      <c r="A13" s="165" t="s">
        <v>152</v>
      </c>
      <c r="B13" s="262" t="s">
        <v>1</v>
      </c>
      <c r="C13" s="262">
        <v>70</v>
      </c>
      <c r="D13" s="262">
        <v>18</v>
      </c>
      <c r="E13" s="262">
        <v>1856</v>
      </c>
    </row>
    <row r="14" spans="1:5" x14ac:dyDescent="0.25">
      <c r="A14" s="165" t="s">
        <v>419</v>
      </c>
      <c r="B14" s="262" t="s">
        <v>13</v>
      </c>
      <c r="C14" s="262">
        <v>90</v>
      </c>
      <c r="D14" s="262">
        <v>50</v>
      </c>
      <c r="E14" s="262">
        <v>1858</v>
      </c>
    </row>
    <row r="15" spans="1:5" x14ac:dyDescent="0.25">
      <c r="A15" s="165" t="s">
        <v>153</v>
      </c>
      <c r="B15" s="262" t="s">
        <v>13</v>
      </c>
      <c r="C15" s="262" t="s">
        <v>36</v>
      </c>
      <c r="D15" s="262">
        <v>20</v>
      </c>
      <c r="E15" s="262">
        <v>1858</v>
      </c>
    </row>
    <row r="16" spans="1:5" x14ac:dyDescent="0.25">
      <c r="A16" s="165" t="s">
        <v>154</v>
      </c>
      <c r="B16" s="262" t="s">
        <v>13</v>
      </c>
      <c r="C16" s="262">
        <v>230</v>
      </c>
      <c r="D16" s="262">
        <v>8</v>
      </c>
      <c r="E16" s="262">
        <v>1860</v>
      </c>
    </row>
    <row r="17" spans="1:6" x14ac:dyDescent="0.25">
      <c r="A17" s="165" t="s">
        <v>155</v>
      </c>
      <c r="B17" s="262" t="s">
        <v>13</v>
      </c>
      <c r="C17" s="262">
        <v>0</v>
      </c>
      <c r="D17" s="262">
        <v>27</v>
      </c>
      <c r="E17" s="262">
        <v>1860</v>
      </c>
    </row>
    <row r="18" spans="1:6" x14ac:dyDescent="0.25">
      <c r="A18" s="165" t="s">
        <v>156</v>
      </c>
      <c r="B18" s="262" t="s">
        <v>13</v>
      </c>
      <c r="C18" s="262">
        <v>10</v>
      </c>
      <c r="D18" s="262">
        <v>9</v>
      </c>
      <c r="E18" s="262">
        <v>1860</v>
      </c>
    </row>
    <row r="19" spans="1:6" x14ac:dyDescent="0.25">
      <c r="A19" s="165" t="s">
        <v>420</v>
      </c>
      <c r="B19" s="262" t="s">
        <v>0</v>
      </c>
      <c r="C19" s="262">
        <v>270</v>
      </c>
      <c r="D19" s="262">
        <v>122</v>
      </c>
      <c r="E19" s="262" t="s">
        <v>421</v>
      </c>
    </row>
    <row r="20" spans="1:6" x14ac:dyDescent="0.25">
      <c r="A20" s="165" t="s">
        <v>422</v>
      </c>
      <c r="B20" s="262" t="s">
        <v>13</v>
      </c>
      <c r="C20" s="262">
        <v>10</v>
      </c>
      <c r="D20" s="262">
        <v>3</v>
      </c>
      <c r="E20" s="262">
        <v>1863</v>
      </c>
    </row>
    <row r="21" spans="1:6" ht="18" x14ac:dyDescent="0.25">
      <c r="A21" s="165" t="s">
        <v>423</v>
      </c>
      <c r="B21" s="262" t="s">
        <v>13</v>
      </c>
      <c r="C21" s="262">
        <v>230</v>
      </c>
      <c r="D21" s="262">
        <v>33</v>
      </c>
      <c r="E21" s="263" t="s">
        <v>441</v>
      </c>
    </row>
    <row r="22" spans="1:6" x14ac:dyDescent="0.25">
      <c r="A22" s="165" t="s">
        <v>424</v>
      </c>
      <c r="B22" s="262" t="s">
        <v>0</v>
      </c>
      <c r="C22" s="262">
        <v>240</v>
      </c>
      <c r="D22" s="262">
        <v>37</v>
      </c>
      <c r="E22" s="262">
        <v>1865</v>
      </c>
    </row>
    <row r="23" spans="1:6" x14ac:dyDescent="0.25">
      <c r="A23" s="165" t="s">
        <v>425</v>
      </c>
      <c r="B23" s="262" t="s">
        <v>13</v>
      </c>
      <c r="C23" s="262">
        <v>180</v>
      </c>
      <c r="D23" s="262">
        <v>34</v>
      </c>
      <c r="E23" s="262">
        <v>1866</v>
      </c>
    </row>
    <row r="24" spans="1:6" x14ac:dyDescent="0.25">
      <c r="A24" s="165" t="s">
        <v>426</v>
      </c>
      <c r="B24" s="262" t="s">
        <v>13</v>
      </c>
      <c r="C24" s="262">
        <v>320</v>
      </c>
      <c r="D24" s="262">
        <v>72</v>
      </c>
      <c r="E24" s="262" t="s">
        <v>427</v>
      </c>
    </row>
    <row r="25" spans="1:6" x14ac:dyDescent="0.25">
      <c r="A25" s="165" t="s">
        <v>428</v>
      </c>
      <c r="B25" s="262" t="s">
        <v>13</v>
      </c>
      <c r="C25" s="262">
        <v>180</v>
      </c>
      <c r="D25" s="262">
        <v>38</v>
      </c>
      <c r="E25" s="262">
        <v>1875</v>
      </c>
    </row>
    <row r="26" spans="1:6" x14ac:dyDescent="0.25">
      <c r="A26" s="165" t="s">
        <v>429</v>
      </c>
      <c r="B26" s="262" t="s">
        <v>0</v>
      </c>
      <c r="C26" s="262">
        <v>460</v>
      </c>
      <c r="D26" s="262">
        <v>95</v>
      </c>
      <c r="E26" s="262">
        <v>1890</v>
      </c>
      <c r="F26" s="156"/>
    </row>
    <row r="27" spans="1:6" x14ac:dyDescent="0.25">
      <c r="A27" s="165" t="s">
        <v>430</v>
      </c>
      <c r="B27" s="262" t="s">
        <v>0</v>
      </c>
      <c r="C27" s="262">
        <v>110</v>
      </c>
      <c r="D27" s="262">
        <v>22</v>
      </c>
      <c r="E27" s="262">
        <v>1890</v>
      </c>
    </row>
    <row r="28" spans="1:6" x14ac:dyDescent="0.25">
      <c r="A28" s="165" t="s">
        <v>431</v>
      </c>
      <c r="B28" s="262" t="s">
        <v>0</v>
      </c>
      <c r="C28" s="262">
        <v>280</v>
      </c>
      <c r="D28" s="262">
        <v>83</v>
      </c>
      <c r="E28" s="262">
        <v>1892</v>
      </c>
    </row>
    <row r="29" spans="1:6" x14ac:dyDescent="0.25">
      <c r="A29" s="165" t="s">
        <v>434</v>
      </c>
      <c r="B29" s="262" t="s">
        <v>0</v>
      </c>
      <c r="C29" s="262">
        <v>20</v>
      </c>
      <c r="D29" s="262">
        <v>12</v>
      </c>
      <c r="E29" s="262">
        <v>1892</v>
      </c>
    </row>
    <row r="30" spans="1:6" x14ac:dyDescent="0.25">
      <c r="A30" s="165" t="s">
        <v>432</v>
      </c>
      <c r="B30" s="262" t="s">
        <v>0</v>
      </c>
      <c r="C30" s="262">
        <v>1620</v>
      </c>
      <c r="D30" s="262">
        <v>49</v>
      </c>
      <c r="E30" s="262">
        <v>1894</v>
      </c>
    </row>
    <row r="31" spans="1:6" x14ac:dyDescent="0.25">
      <c r="A31" s="165" t="s">
        <v>433</v>
      </c>
      <c r="B31" s="262" t="s">
        <v>1</v>
      </c>
      <c r="C31" s="262">
        <v>320</v>
      </c>
      <c r="D31" s="262">
        <v>80</v>
      </c>
      <c r="E31" s="262">
        <v>1895</v>
      </c>
    </row>
    <row r="32" spans="1:6" x14ac:dyDescent="0.25">
      <c r="A32" s="165" t="s">
        <v>435</v>
      </c>
      <c r="B32" s="262" t="s">
        <v>0</v>
      </c>
      <c r="C32" s="262">
        <v>260</v>
      </c>
      <c r="D32" s="262">
        <v>18</v>
      </c>
      <c r="E32" s="262">
        <v>1905</v>
      </c>
    </row>
    <row r="33" spans="1:6" x14ac:dyDescent="0.25">
      <c r="A33" s="165" t="s">
        <v>436</v>
      </c>
      <c r="B33" s="262" t="s">
        <v>0</v>
      </c>
      <c r="C33" s="262">
        <v>2430</v>
      </c>
      <c r="D33" s="262">
        <v>197</v>
      </c>
      <c r="E33" s="262" t="s">
        <v>437</v>
      </c>
    </row>
    <row r="34" spans="1:6" x14ac:dyDescent="0.25">
      <c r="A34" s="165" t="s">
        <v>157</v>
      </c>
      <c r="B34" s="262" t="s">
        <v>0</v>
      </c>
      <c r="C34" s="262">
        <v>720</v>
      </c>
      <c r="D34" s="262">
        <v>249</v>
      </c>
      <c r="E34" s="262" t="s">
        <v>438</v>
      </c>
    </row>
    <row r="35" spans="1:6" x14ac:dyDescent="0.25">
      <c r="A35" s="152" t="s">
        <v>439</v>
      </c>
      <c r="B35" s="217" t="s">
        <v>3</v>
      </c>
      <c r="C35" s="217" t="s">
        <v>36</v>
      </c>
      <c r="D35" s="217">
        <v>164</v>
      </c>
      <c r="E35" s="217" t="s">
        <v>440</v>
      </c>
    </row>
    <row r="36" spans="1:6" x14ac:dyDescent="0.25">
      <c r="A36" s="264"/>
      <c r="B36" s="260"/>
      <c r="C36" s="260"/>
      <c r="D36" s="260"/>
      <c r="E36" s="260"/>
      <c r="F36" s="156"/>
    </row>
    <row r="37" spans="1:6" x14ac:dyDescent="0.25">
      <c r="A37" s="264" t="s">
        <v>619</v>
      </c>
      <c r="B37" s="260"/>
      <c r="C37" s="260"/>
      <c r="D37" s="260"/>
      <c r="E37" s="260"/>
      <c r="F37" s="156"/>
    </row>
    <row r="38" spans="1:6" x14ac:dyDescent="0.25">
      <c r="A38" s="261" t="s">
        <v>373</v>
      </c>
      <c r="B38" s="260"/>
      <c r="C38" s="260"/>
      <c r="D38" s="260"/>
      <c r="E38" s="260"/>
      <c r="F38" s="156"/>
    </row>
    <row r="39" spans="1:6" ht="18" x14ac:dyDescent="0.25">
      <c r="A39" s="265" t="s">
        <v>442</v>
      </c>
      <c r="B39" s="260"/>
      <c r="C39" s="260"/>
      <c r="D39" s="260"/>
      <c r="E39" s="260"/>
      <c r="F39" s="156"/>
    </row>
    <row r="40" spans="1:6" x14ac:dyDescent="0.25">
      <c r="A40" s="267"/>
      <c r="B40" s="260"/>
      <c r="C40" s="260"/>
      <c r="D40" s="260"/>
      <c r="E40" s="260"/>
      <c r="F40" s="156"/>
    </row>
    <row r="41" spans="1:6" x14ac:dyDescent="0.25">
      <c r="A41" s="156"/>
      <c r="B41" s="156"/>
      <c r="C41" s="156"/>
      <c r="D41" s="156"/>
      <c r="E41" s="156"/>
      <c r="F41" s="156"/>
    </row>
    <row r="42" spans="1:6" x14ac:dyDescent="0.25">
      <c r="A42" s="156"/>
      <c r="B42" s="156"/>
      <c r="C42" s="156"/>
      <c r="D42" s="156"/>
      <c r="E42" s="156"/>
      <c r="F42" s="156"/>
    </row>
    <row r="43" spans="1:6" x14ac:dyDescent="0.25">
      <c r="A43" s="156"/>
      <c r="B43" s="156"/>
      <c r="C43" s="156"/>
      <c r="D43" s="156"/>
      <c r="E43" s="156"/>
      <c r="F43" s="156"/>
    </row>
    <row r="44" spans="1:6" x14ac:dyDescent="0.25">
      <c r="A44" s="156"/>
      <c r="B44" s="156"/>
      <c r="C44" s="156"/>
      <c r="D44" s="156"/>
      <c r="E44" s="156"/>
      <c r="F44" s="156"/>
    </row>
  </sheetData>
  <mergeCells count="6">
    <mergeCell ref="A1:E1"/>
    <mergeCell ref="A2:A3"/>
    <mergeCell ref="B2:B3"/>
    <mergeCell ref="C2:C3"/>
    <mergeCell ref="D2:D3"/>
    <mergeCell ref="E2:E3"/>
  </mergeCells>
  <hyperlinks>
    <hyperlink ref="A38" r:id="rId1" display="http://www.australiasfirstfamiliesofwine.com.au/"/>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view="pageBreakPreview" topLeftCell="A19" zoomScale="60" zoomScaleNormal="100" workbookViewId="0">
      <selection activeCell="A46" sqref="A46:E46"/>
    </sheetView>
  </sheetViews>
  <sheetFormatPr defaultRowHeight="15" x14ac:dyDescent="0.25"/>
  <cols>
    <col min="1" max="1" width="27.140625" style="242" customWidth="1"/>
    <col min="2" max="5" width="13.28515625" style="242" customWidth="1"/>
    <col min="6" max="16384" width="9.140625" style="242"/>
  </cols>
  <sheetData>
    <row r="1" spans="1:5" ht="18" x14ac:dyDescent="0.25">
      <c r="A1" s="767" t="s">
        <v>562</v>
      </c>
      <c r="B1" s="768"/>
      <c r="C1" s="768"/>
      <c r="D1" s="768"/>
      <c r="E1" s="768"/>
    </row>
    <row r="2" spans="1:5" ht="37.5" customHeight="1" x14ac:dyDescent="0.25">
      <c r="A2" s="250"/>
      <c r="B2" s="251" t="s">
        <v>141</v>
      </c>
      <c r="C2" s="251" t="s">
        <v>142</v>
      </c>
      <c r="D2" s="251" t="s">
        <v>143</v>
      </c>
      <c r="E2" s="251" t="s">
        <v>144</v>
      </c>
    </row>
    <row r="3" spans="1:5" x14ac:dyDescent="0.25">
      <c r="A3" s="154" t="s">
        <v>291</v>
      </c>
      <c r="B3" s="249" t="s">
        <v>3</v>
      </c>
      <c r="C3" s="249">
        <v>0.54</v>
      </c>
      <c r="D3" s="249">
        <v>105</v>
      </c>
      <c r="E3" s="249">
        <v>1971</v>
      </c>
    </row>
    <row r="4" spans="1:5" x14ac:dyDescent="0.25">
      <c r="A4" s="154" t="s">
        <v>292</v>
      </c>
      <c r="B4" s="249" t="s">
        <v>0</v>
      </c>
      <c r="C4" s="249">
        <v>0.01</v>
      </c>
      <c r="D4" s="249">
        <v>3</v>
      </c>
      <c r="E4" s="249">
        <v>1982</v>
      </c>
    </row>
    <row r="5" spans="1:5" x14ac:dyDescent="0.25">
      <c r="A5" s="154" t="s">
        <v>293</v>
      </c>
      <c r="B5" s="249" t="s">
        <v>0</v>
      </c>
      <c r="C5" s="249">
        <v>0.09</v>
      </c>
      <c r="D5" s="249">
        <v>57</v>
      </c>
      <c r="E5" s="249">
        <v>1975</v>
      </c>
    </row>
    <row r="6" spans="1:5" x14ac:dyDescent="0.25">
      <c r="A6" s="154" t="s">
        <v>294</v>
      </c>
      <c r="B6" s="249" t="s">
        <v>13</v>
      </c>
      <c r="C6" s="249">
        <v>0.09</v>
      </c>
      <c r="D6" s="249">
        <v>24</v>
      </c>
      <c r="E6" s="249">
        <v>1974</v>
      </c>
    </row>
    <row r="7" spans="1:5" x14ac:dyDescent="0.25">
      <c r="A7" s="154" t="s">
        <v>295</v>
      </c>
      <c r="B7" s="249" t="s">
        <v>13</v>
      </c>
      <c r="C7" s="249">
        <v>0.03</v>
      </c>
      <c r="D7" s="249">
        <v>17</v>
      </c>
      <c r="E7" s="249">
        <v>1979</v>
      </c>
    </row>
    <row r="8" spans="1:5" x14ac:dyDescent="0.25">
      <c r="A8" s="154" t="s">
        <v>296</v>
      </c>
      <c r="B8" s="249" t="s">
        <v>3</v>
      </c>
      <c r="C8" s="249">
        <v>0.06</v>
      </c>
      <c r="D8" s="249">
        <v>20</v>
      </c>
      <c r="E8" s="249">
        <v>2000</v>
      </c>
    </row>
    <row r="9" spans="1:5" x14ac:dyDescent="0.25">
      <c r="A9" s="154" t="s">
        <v>297</v>
      </c>
      <c r="B9" s="249" t="s">
        <v>13</v>
      </c>
      <c r="C9" s="249">
        <v>0.02</v>
      </c>
      <c r="D9" s="249">
        <v>6</v>
      </c>
      <c r="E9" s="249">
        <v>1988</v>
      </c>
    </row>
    <row r="10" spans="1:5" x14ac:dyDescent="0.25">
      <c r="A10" s="154" t="s">
        <v>298</v>
      </c>
      <c r="B10" s="249" t="s">
        <v>4</v>
      </c>
      <c r="C10" s="249">
        <v>0.01</v>
      </c>
      <c r="D10" s="249">
        <v>2</v>
      </c>
      <c r="E10" s="249">
        <v>1998</v>
      </c>
    </row>
    <row r="11" spans="1:5" x14ac:dyDescent="0.25">
      <c r="A11" s="154" t="s">
        <v>299</v>
      </c>
      <c r="B11" s="249" t="s">
        <v>1</v>
      </c>
      <c r="C11" s="249">
        <v>0.9</v>
      </c>
      <c r="D11" s="249">
        <v>20</v>
      </c>
      <c r="E11" s="249">
        <v>1970</v>
      </c>
    </row>
    <row r="12" spans="1:5" x14ac:dyDescent="0.25">
      <c r="A12" s="154" t="s">
        <v>300</v>
      </c>
      <c r="B12" s="249" t="s">
        <v>3</v>
      </c>
      <c r="C12" s="249" t="s">
        <v>8</v>
      </c>
      <c r="D12" s="249">
        <v>141</v>
      </c>
      <c r="E12" s="249">
        <v>1986</v>
      </c>
    </row>
    <row r="13" spans="1:5" x14ac:dyDescent="0.25">
      <c r="A13" s="154" t="s">
        <v>301</v>
      </c>
      <c r="B13" s="249" t="s">
        <v>13</v>
      </c>
      <c r="C13" s="249">
        <v>0.05</v>
      </c>
      <c r="D13" s="249">
        <v>14</v>
      </c>
      <c r="E13" s="249">
        <v>1994</v>
      </c>
    </row>
    <row r="14" spans="1:5" x14ac:dyDescent="0.25">
      <c r="A14" s="154" t="s">
        <v>302</v>
      </c>
      <c r="B14" s="249" t="s">
        <v>3</v>
      </c>
      <c r="C14" s="249">
        <v>0.46</v>
      </c>
      <c r="D14" s="249">
        <v>85</v>
      </c>
      <c r="E14" s="249">
        <v>1974</v>
      </c>
    </row>
    <row r="15" spans="1:5" x14ac:dyDescent="0.25">
      <c r="A15" s="154" t="s">
        <v>303</v>
      </c>
      <c r="B15" s="249" t="s">
        <v>3</v>
      </c>
      <c r="C15" s="249">
        <v>0.92</v>
      </c>
      <c r="D15" s="249">
        <v>165</v>
      </c>
      <c r="E15" s="249">
        <v>1970</v>
      </c>
    </row>
    <row r="16" spans="1:5" x14ac:dyDescent="0.25">
      <c r="A16" s="154" t="s">
        <v>304</v>
      </c>
      <c r="B16" s="249" t="s">
        <v>3</v>
      </c>
      <c r="C16" s="249">
        <v>0.03</v>
      </c>
      <c r="D16" s="249">
        <v>11</v>
      </c>
      <c r="E16" s="249">
        <v>1983</v>
      </c>
    </row>
    <row r="17" spans="1:5" x14ac:dyDescent="0.25">
      <c r="A17" s="154" t="s">
        <v>305</v>
      </c>
      <c r="B17" s="249" t="s">
        <v>0</v>
      </c>
      <c r="C17" s="249">
        <v>0.14000000000000001</v>
      </c>
      <c r="D17" s="249">
        <v>31</v>
      </c>
      <c r="E17" s="249">
        <v>1984</v>
      </c>
    </row>
    <row r="18" spans="1:5" x14ac:dyDescent="0.25">
      <c r="A18" s="154" t="s">
        <v>306</v>
      </c>
      <c r="B18" s="249" t="s">
        <v>1</v>
      </c>
      <c r="C18" s="249">
        <v>0.16</v>
      </c>
      <c r="D18" s="249">
        <v>12</v>
      </c>
      <c r="E18" s="249">
        <v>1971</v>
      </c>
    </row>
    <row r="19" spans="1:5" x14ac:dyDescent="0.25">
      <c r="A19" s="154" t="s">
        <v>99</v>
      </c>
      <c r="B19" s="249" t="s">
        <v>13</v>
      </c>
      <c r="C19" s="249">
        <v>0.23</v>
      </c>
      <c r="D19" s="249">
        <v>102</v>
      </c>
      <c r="E19" s="249">
        <v>1985</v>
      </c>
    </row>
    <row r="20" spans="1:5" x14ac:dyDescent="0.25">
      <c r="A20" s="154" t="s">
        <v>307</v>
      </c>
      <c r="B20" s="249" t="s">
        <v>13</v>
      </c>
      <c r="C20" s="249">
        <v>0.02</v>
      </c>
      <c r="D20" s="249">
        <v>9</v>
      </c>
      <c r="E20" s="249">
        <v>1976</v>
      </c>
    </row>
    <row r="21" spans="1:5" x14ac:dyDescent="0.25">
      <c r="A21" s="154" t="s">
        <v>308</v>
      </c>
      <c r="B21" s="249" t="s">
        <v>13</v>
      </c>
      <c r="C21" s="249">
        <v>0.03</v>
      </c>
      <c r="D21" s="249">
        <v>10</v>
      </c>
      <c r="E21" s="249">
        <v>1975</v>
      </c>
    </row>
    <row r="22" spans="1:5" x14ac:dyDescent="0.25">
      <c r="A22" s="154" t="s">
        <v>309</v>
      </c>
      <c r="B22" s="249" t="s">
        <v>3</v>
      </c>
      <c r="C22" s="249">
        <v>0.18</v>
      </c>
      <c r="D22" s="249">
        <v>34</v>
      </c>
      <c r="E22" s="249">
        <v>1971</v>
      </c>
    </row>
    <row r="23" spans="1:5" x14ac:dyDescent="0.25">
      <c r="A23" s="154" t="s">
        <v>310</v>
      </c>
      <c r="B23" s="249" t="s">
        <v>13</v>
      </c>
      <c r="C23" s="249">
        <v>0.06</v>
      </c>
      <c r="D23" s="249">
        <v>12</v>
      </c>
      <c r="E23" s="249">
        <v>1991</v>
      </c>
    </row>
    <row r="24" spans="1:5" x14ac:dyDescent="0.25">
      <c r="A24" s="154" t="s">
        <v>311</v>
      </c>
      <c r="B24" s="249" t="s">
        <v>13</v>
      </c>
      <c r="C24" s="249">
        <v>0.04</v>
      </c>
      <c r="D24" s="249">
        <v>26</v>
      </c>
      <c r="E24" s="249">
        <v>1976</v>
      </c>
    </row>
    <row r="25" spans="1:5" x14ac:dyDescent="0.25">
      <c r="A25" s="154" t="s">
        <v>312</v>
      </c>
      <c r="B25" s="249" t="s">
        <v>13</v>
      </c>
      <c r="C25" s="249">
        <v>0.09</v>
      </c>
      <c r="D25" s="249">
        <v>25</v>
      </c>
      <c r="E25" s="249">
        <v>1982</v>
      </c>
    </row>
    <row r="26" spans="1:5" x14ac:dyDescent="0.25">
      <c r="A26" s="154" t="s">
        <v>313</v>
      </c>
      <c r="B26" s="249" t="s">
        <v>5</v>
      </c>
      <c r="C26" s="249">
        <v>0.05</v>
      </c>
      <c r="D26" s="249">
        <v>11</v>
      </c>
      <c r="E26" s="249">
        <v>1973</v>
      </c>
    </row>
    <row r="27" spans="1:5" x14ac:dyDescent="0.25">
      <c r="A27" s="154" t="s">
        <v>314</v>
      </c>
      <c r="B27" s="249" t="s">
        <v>13</v>
      </c>
      <c r="C27" s="249" t="s">
        <v>8</v>
      </c>
      <c r="D27" s="249">
        <v>108</v>
      </c>
      <c r="E27" s="249">
        <v>1986</v>
      </c>
    </row>
    <row r="28" spans="1:5" x14ac:dyDescent="0.25">
      <c r="A28" s="154" t="s">
        <v>315</v>
      </c>
      <c r="B28" s="249" t="s">
        <v>3</v>
      </c>
      <c r="C28" s="249">
        <v>0.03</v>
      </c>
      <c r="D28" s="249">
        <v>10</v>
      </c>
      <c r="E28" s="249">
        <v>1998</v>
      </c>
    </row>
    <row r="29" spans="1:5" x14ac:dyDescent="0.25">
      <c r="A29" s="154" t="s">
        <v>316</v>
      </c>
      <c r="B29" s="249" t="s">
        <v>3</v>
      </c>
      <c r="C29" s="249">
        <v>0.23</v>
      </c>
      <c r="D29" s="249">
        <v>63</v>
      </c>
      <c r="E29" s="249">
        <v>1965</v>
      </c>
    </row>
    <row r="30" spans="1:5" x14ac:dyDescent="0.25">
      <c r="A30" s="154" t="s">
        <v>317</v>
      </c>
      <c r="B30" s="249" t="s">
        <v>3</v>
      </c>
      <c r="C30" s="249">
        <v>0.18</v>
      </c>
      <c r="D30" s="249">
        <v>35</v>
      </c>
      <c r="E30" s="249">
        <v>1988</v>
      </c>
    </row>
    <row r="31" spans="1:5" x14ac:dyDescent="0.25">
      <c r="A31" s="154" t="s">
        <v>318</v>
      </c>
      <c r="B31" s="249" t="s">
        <v>5</v>
      </c>
      <c r="C31" s="249">
        <v>0.08</v>
      </c>
      <c r="D31" s="249">
        <v>15</v>
      </c>
      <c r="E31" s="249">
        <v>1980</v>
      </c>
    </row>
    <row r="32" spans="1:5" x14ac:dyDescent="0.25">
      <c r="A32" s="154" t="s">
        <v>319</v>
      </c>
      <c r="B32" s="249" t="s">
        <v>0</v>
      </c>
      <c r="C32" s="249">
        <v>0.05</v>
      </c>
      <c r="D32" s="249">
        <v>13</v>
      </c>
      <c r="E32" s="249">
        <v>1982</v>
      </c>
    </row>
    <row r="33" spans="1:5" x14ac:dyDescent="0.25">
      <c r="A33" s="154" t="s">
        <v>320</v>
      </c>
      <c r="B33" s="249" t="s">
        <v>13</v>
      </c>
      <c r="C33" s="249">
        <v>0.03</v>
      </c>
      <c r="D33" s="249">
        <v>5</v>
      </c>
      <c r="E33" s="249">
        <v>1985</v>
      </c>
    </row>
    <row r="34" spans="1:5" x14ac:dyDescent="0.25">
      <c r="A34" s="154" t="s">
        <v>321</v>
      </c>
      <c r="B34" s="249" t="s">
        <v>0</v>
      </c>
      <c r="C34" s="249">
        <v>0.1</v>
      </c>
      <c r="D34" s="249">
        <v>22</v>
      </c>
      <c r="E34" s="249">
        <v>1981</v>
      </c>
    </row>
    <row r="35" spans="1:5" x14ac:dyDescent="0.25">
      <c r="A35" s="154" t="s">
        <v>322</v>
      </c>
      <c r="B35" s="249" t="s">
        <v>0</v>
      </c>
      <c r="C35" s="249">
        <v>0.09</v>
      </c>
      <c r="D35" s="249">
        <v>40</v>
      </c>
      <c r="E35" s="249">
        <v>1999</v>
      </c>
    </row>
    <row r="36" spans="1:5" x14ac:dyDescent="0.25">
      <c r="A36" s="154" t="s">
        <v>323</v>
      </c>
      <c r="B36" s="249" t="s">
        <v>13</v>
      </c>
      <c r="C36" s="249">
        <v>0.02</v>
      </c>
      <c r="D36" s="249">
        <v>24</v>
      </c>
      <c r="E36" s="249">
        <v>1979</v>
      </c>
    </row>
    <row r="37" spans="1:5" x14ac:dyDescent="0.25">
      <c r="A37" s="154" t="s">
        <v>324</v>
      </c>
      <c r="B37" s="249" t="s">
        <v>0</v>
      </c>
      <c r="C37" s="249">
        <v>0.46</v>
      </c>
      <c r="D37" s="249">
        <v>151</v>
      </c>
      <c r="E37" s="249">
        <v>1997</v>
      </c>
    </row>
    <row r="38" spans="1:5" x14ac:dyDescent="0.25">
      <c r="A38" s="154" t="s">
        <v>325</v>
      </c>
      <c r="B38" s="249" t="s">
        <v>1</v>
      </c>
      <c r="C38" s="249">
        <v>0.04</v>
      </c>
      <c r="D38" s="249">
        <v>12</v>
      </c>
      <c r="E38" s="249">
        <v>1963</v>
      </c>
    </row>
    <row r="39" spans="1:5" x14ac:dyDescent="0.25">
      <c r="A39" s="154" t="s">
        <v>326</v>
      </c>
      <c r="B39" s="249" t="s">
        <v>3</v>
      </c>
      <c r="C39" s="249">
        <v>0.46</v>
      </c>
      <c r="D39" s="249">
        <v>140</v>
      </c>
      <c r="E39" s="249">
        <v>1974</v>
      </c>
    </row>
    <row r="40" spans="1:5" x14ac:dyDescent="0.25">
      <c r="A40" s="154" t="s">
        <v>327</v>
      </c>
      <c r="B40" s="249" t="s">
        <v>13</v>
      </c>
      <c r="C40" s="249">
        <v>0.01</v>
      </c>
      <c r="D40" s="249">
        <v>3</v>
      </c>
      <c r="E40" s="249">
        <v>1975</v>
      </c>
    </row>
    <row r="41" spans="1:5" x14ac:dyDescent="0.25">
      <c r="A41" s="154" t="s">
        <v>328</v>
      </c>
      <c r="B41" s="249" t="s">
        <v>0</v>
      </c>
      <c r="C41" s="249">
        <v>0.23</v>
      </c>
      <c r="D41" s="249">
        <v>60</v>
      </c>
      <c r="E41" s="249">
        <v>1969</v>
      </c>
    </row>
    <row r="42" spans="1:5" x14ac:dyDescent="0.25">
      <c r="A42" s="154" t="s">
        <v>329</v>
      </c>
      <c r="B42" s="249" t="s">
        <v>1</v>
      </c>
      <c r="C42" s="249">
        <v>0.12</v>
      </c>
      <c r="D42" s="249">
        <v>10</v>
      </c>
      <c r="E42" s="249">
        <v>1991</v>
      </c>
    </row>
    <row r="43" spans="1:5" x14ac:dyDescent="0.25">
      <c r="A43" s="154" t="s">
        <v>330</v>
      </c>
      <c r="B43" s="249" t="s">
        <v>13</v>
      </c>
      <c r="C43" s="249">
        <v>0.05</v>
      </c>
      <c r="D43" s="249">
        <v>5</v>
      </c>
      <c r="E43" s="249">
        <v>1983</v>
      </c>
    </row>
    <row r="44" spans="1:5" x14ac:dyDescent="0.25">
      <c r="A44" s="154" t="s">
        <v>331</v>
      </c>
      <c r="B44" s="249" t="s">
        <v>3</v>
      </c>
      <c r="C44" s="249">
        <v>0.13</v>
      </c>
      <c r="D44" s="249">
        <v>23</v>
      </c>
      <c r="E44" s="249">
        <v>1969</v>
      </c>
    </row>
    <row r="45" spans="1:5" x14ac:dyDescent="0.25">
      <c r="A45" s="154" t="s">
        <v>332</v>
      </c>
      <c r="B45" s="249" t="s">
        <v>13</v>
      </c>
      <c r="C45" s="249">
        <v>0.59</v>
      </c>
      <c r="D45" s="249">
        <v>74</v>
      </c>
      <c r="E45" s="249">
        <v>1969</v>
      </c>
    </row>
    <row r="46" spans="1:5" x14ac:dyDescent="0.25">
      <c r="A46" s="154" t="s">
        <v>333</v>
      </c>
      <c r="B46" s="249" t="s">
        <v>13</v>
      </c>
      <c r="C46" s="249">
        <v>0.04</v>
      </c>
      <c r="D46" s="249">
        <v>15</v>
      </c>
      <c r="E46" s="249">
        <v>1971</v>
      </c>
    </row>
    <row r="47" spans="1:5" ht="15.75" x14ac:dyDescent="0.25">
      <c r="A47" s="147" t="s">
        <v>334</v>
      </c>
      <c r="B47" s="148" t="s">
        <v>13</v>
      </c>
      <c r="C47" s="148">
        <v>0.23</v>
      </c>
      <c r="D47" s="148">
        <v>10</v>
      </c>
      <c r="E47" s="148">
        <v>1978</v>
      </c>
    </row>
    <row r="48" spans="1:5" ht="15.75" x14ac:dyDescent="0.25">
      <c r="A48" s="147" t="s">
        <v>335</v>
      </c>
      <c r="B48" s="148" t="s">
        <v>13</v>
      </c>
      <c r="C48" s="148">
        <v>0.14000000000000001</v>
      </c>
      <c r="D48" s="148">
        <v>4</v>
      </c>
      <c r="E48" s="148">
        <v>1985</v>
      </c>
    </row>
    <row r="49" spans="1:5" ht="15.75" x14ac:dyDescent="0.25">
      <c r="A49" s="147" t="s">
        <v>336</v>
      </c>
      <c r="B49" s="148" t="s">
        <v>0</v>
      </c>
      <c r="C49" s="148">
        <v>0.99</v>
      </c>
      <c r="D49" s="148">
        <v>127</v>
      </c>
      <c r="E49" s="148">
        <v>1976</v>
      </c>
    </row>
    <row r="50" spans="1:5" ht="15.75" x14ac:dyDescent="0.25">
      <c r="A50" s="147" t="s">
        <v>337</v>
      </c>
      <c r="B50" s="148" t="s">
        <v>13</v>
      </c>
      <c r="C50" s="148">
        <v>0.14000000000000001</v>
      </c>
      <c r="D50" s="148">
        <v>62</v>
      </c>
      <c r="E50" s="148">
        <v>1987</v>
      </c>
    </row>
    <row r="51" spans="1:5" ht="15.75" x14ac:dyDescent="0.25">
      <c r="A51" s="147" t="s">
        <v>338</v>
      </c>
      <c r="B51" s="148" t="s">
        <v>0</v>
      </c>
      <c r="C51" s="148" t="s">
        <v>8</v>
      </c>
      <c r="D51" s="148" t="s">
        <v>8</v>
      </c>
      <c r="E51" s="148">
        <v>1984</v>
      </c>
    </row>
    <row r="52" spans="1:5" ht="15.75" x14ac:dyDescent="0.25">
      <c r="A52" s="147" t="s">
        <v>339</v>
      </c>
      <c r="B52" s="148" t="s">
        <v>13</v>
      </c>
      <c r="C52" s="148">
        <v>0.46</v>
      </c>
      <c r="D52" s="148">
        <v>48</v>
      </c>
      <c r="E52" s="148">
        <v>1982</v>
      </c>
    </row>
    <row r="53" spans="1:5" ht="15.75" x14ac:dyDescent="0.25">
      <c r="A53" s="147" t="s">
        <v>340</v>
      </c>
      <c r="B53" s="148" t="s">
        <v>13</v>
      </c>
      <c r="C53" s="148">
        <v>0.06</v>
      </c>
      <c r="D53" s="148">
        <v>8</v>
      </c>
      <c r="E53" s="148">
        <v>1970</v>
      </c>
    </row>
    <row r="54" spans="1:5" ht="15.75" x14ac:dyDescent="0.25">
      <c r="A54" s="147" t="s">
        <v>341</v>
      </c>
      <c r="B54" s="148" t="s">
        <v>0</v>
      </c>
      <c r="C54" s="148" t="s">
        <v>8</v>
      </c>
      <c r="D54" s="148">
        <v>83</v>
      </c>
      <c r="E54" s="148">
        <v>1989</v>
      </c>
    </row>
    <row r="55" spans="1:5" ht="15.75" x14ac:dyDescent="0.25">
      <c r="A55" s="147" t="s">
        <v>342</v>
      </c>
      <c r="B55" s="148" t="s">
        <v>5</v>
      </c>
      <c r="C55" s="148" t="s">
        <v>8</v>
      </c>
      <c r="D55" s="148">
        <v>25</v>
      </c>
      <c r="E55" s="148">
        <v>1990</v>
      </c>
    </row>
    <row r="56" spans="1:5" ht="15.75" x14ac:dyDescent="0.25">
      <c r="A56" s="147" t="s">
        <v>343</v>
      </c>
      <c r="B56" s="148" t="s">
        <v>13</v>
      </c>
      <c r="C56" s="148">
        <v>0.23</v>
      </c>
      <c r="D56" s="148">
        <v>17</v>
      </c>
      <c r="E56" s="148">
        <v>1978</v>
      </c>
    </row>
    <row r="57" spans="1:5" ht="15.75" x14ac:dyDescent="0.25">
      <c r="A57" s="147" t="s">
        <v>344</v>
      </c>
      <c r="B57" s="148" t="s">
        <v>13</v>
      </c>
      <c r="C57" s="148">
        <v>0.09</v>
      </c>
      <c r="D57" s="148">
        <v>14</v>
      </c>
      <c r="E57" s="148">
        <v>1979</v>
      </c>
    </row>
    <row r="58" spans="1:5" ht="15.75" x14ac:dyDescent="0.25">
      <c r="A58" s="147" t="s">
        <v>345</v>
      </c>
      <c r="B58" s="148" t="s">
        <v>5</v>
      </c>
      <c r="C58" s="148">
        <v>0.5</v>
      </c>
      <c r="D58" s="148">
        <v>303</v>
      </c>
      <c r="E58" s="148">
        <v>1994</v>
      </c>
    </row>
    <row r="59" spans="1:5" ht="15.75" x14ac:dyDescent="0.25">
      <c r="A59" s="147" t="s">
        <v>346</v>
      </c>
      <c r="B59" s="148" t="s">
        <v>0</v>
      </c>
      <c r="C59" s="148">
        <v>0.04</v>
      </c>
      <c r="D59" s="148">
        <v>7</v>
      </c>
      <c r="E59" s="148">
        <v>2002</v>
      </c>
    </row>
    <row r="60" spans="1:5" ht="15.75" x14ac:dyDescent="0.25">
      <c r="A60" s="147" t="s">
        <v>347</v>
      </c>
      <c r="B60" s="148" t="s">
        <v>13</v>
      </c>
      <c r="C60" s="148">
        <v>0.14000000000000001</v>
      </c>
      <c r="D60" s="148">
        <v>29</v>
      </c>
      <c r="E60" s="148">
        <v>1983</v>
      </c>
    </row>
    <row r="61" spans="1:5" ht="15.75" x14ac:dyDescent="0.25">
      <c r="A61" s="147" t="s">
        <v>348</v>
      </c>
      <c r="B61" s="148" t="s">
        <v>1</v>
      </c>
      <c r="C61" s="148">
        <v>7.0000000000000007E-2</v>
      </c>
      <c r="D61" s="148">
        <v>22</v>
      </c>
      <c r="E61" s="148">
        <v>1997</v>
      </c>
    </row>
    <row r="62" spans="1:5" ht="15.75" x14ac:dyDescent="0.25">
      <c r="A62" s="147" t="s">
        <v>349</v>
      </c>
      <c r="B62" s="148" t="s">
        <v>0</v>
      </c>
      <c r="C62" s="148">
        <v>0.63</v>
      </c>
      <c r="D62" s="148">
        <v>49</v>
      </c>
      <c r="E62" s="148">
        <v>1994</v>
      </c>
    </row>
    <row r="63" spans="1:5" ht="15.75" x14ac:dyDescent="0.25">
      <c r="A63" s="147" t="s">
        <v>350</v>
      </c>
      <c r="B63" s="148" t="s">
        <v>3</v>
      </c>
      <c r="C63" s="148">
        <v>1.35</v>
      </c>
      <c r="D63" s="148">
        <v>233</v>
      </c>
      <c r="E63" s="148">
        <v>1967</v>
      </c>
    </row>
    <row r="64" spans="1:5" ht="15.75" x14ac:dyDescent="0.25">
      <c r="A64" s="147" t="s">
        <v>351</v>
      </c>
      <c r="B64" s="148" t="s">
        <v>3</v>
      </c>
      <c r="C64" s="148">
        <v>0.36</v>
      </c>
      <c r="D64" s="148">
        <v>110</v>
      </c>
      <c r="E64" s="148">
        <v>1978</v>
      </c>
    </row>
    <row r="65" spans="1:5" ht="15.75" x14ac:dyDescent="0.25">
      <c r="A65" s="147" t="s">
        <v>352</v>
      </c>
      <c r="B65" s="148" t="s">
        <v>3</v>
      </c>
      <c r="C65" s="148">
        <v>0.36</v>
      </c>
      <c r="D65" s="148">
        <v>409</v>
      </c>
      <c r="E65" s="148">
        <v>1997</v>
      </c>
    </row>
    <row r="66" spans="1:5" ht="15.75" x14ac:dyDescent="0.25">
      <c r="A66" s="147" t="s">
        <v>353</v>
      </c>
      <c r="B66" s="148" t="s">
        <v>3</v>
      </c>
      <c r="C66" s="148">
        <v>0.12</v>
      </c>
      <c r="D66" s="148">
        <v>20</v>
      </c>
      <c r="E66" s="148">
        <v>1973</v>
      </c>
    </row>
    <row r="67" spans="1:5" ht="15.75" x14ac:dyDescent="0.25">
      <c r="A67" s="147" t="s">
        <v>354</v>
      </c>
      <c r="B67" s="148" t="s">
        <v>13</v>
      </c>
      <c r="C67" s="148">
        <v>7.0000000000000007E-2</v>
      </c>
      <c r="D67" s="148">
        <v>79</v>
      </c>
      <c r="E67" s="148">
        <v>1998</v>
      </c>
    </row>
    <row r="68" spans="1:5" ht="15.75" x14ac:dyDescent="0.25">
      <c r="A68" s="149" t="s">
        <v>355</v>
      </c>
      <c r="B68" s="150" t="s">
        <v>13</v>
      </c>
      <c r="C68" s="150">
        <v>0.04</v>
      </c>
      <c r="D68" s="150">
        <v>24</v>
      </c>
      <c r="E68" s="150">
        <v>1969</v>
      </c>
    </row>
    <row r="69" spans="1:5" ht="15.75" x14ac:dyDescent="0.25">
      <c r="A69" s="151"/>
      <c r="B69" s="191"/>
      <c r="C69" s="191"/>
      <c r="D69" s="191"/>
      <c r="E69" s="191"/>
    </row>
    <row r="70" spans="1:5" ht="30.75" customHeight="1" x14ac:dyDescent="0.25">
      <c r="A70" s="769" t="s">
        <v>591</v>
      </c>
      <c r="B70" s="770"/>
      <c r="C70" s="770"/>
      <c r="D70" s="770"/>
      <c r="E70" s="770"/>
    </row>
    <row r="71" spans="1:5" ht="15.75" x14ac:dyDescent="0.25">
      <c r="A71" s="151"/>
      <c r="B71" s="191"/>
      <c r="C71" s="191"/>
      <c r="D71" s="191"/>
      <c r="E71" s="191"/>
    </row>
  </sheetData>
  <mergeCells count="2">
    <mergeCell ref="A1:E1"/>
    <mergeCell ref="A70:E70"/>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K10" sqref="K10"/>
    </sheetView>
  </sheetViews>
  <sheetFormatPr defaultRowHeight="15" x14ac:dyDescent="0.25"/>
  <cols>
    <col min="1" max="1" width="15.5703125" style="1" customWidth="1"/>
    <col min="2" max="7" width="9.140625" style="1"/>
    <col min="8" max="8" width="12" style="1" customWidth="1"/>
    <col min="9" max="16384" width="9.140625" style="1"/>
  </cols>
  <sheetData>
    <row r="1" spans="1:8" ht="36" customHeight="1" x14ac:dyDescent="0.25">
      <c r="A1" s="719" t="s">
        <v>620</v>
      </c>
      <c r="B1" s="756"/>
      <c r="C1" s="756"/>
      <c r="D1" s="756"/>
      <c r="E1" s="756"/>
      <c r="F1" s="756"/>
      <c r="G1" s="756"/>
      <c r="H1" s="756"/>
    </row>
    <row r="2" spans="1:8" ht="31.5" x14ac:dyDescent="0.25">
      <c r="A2" s="456" t="s">
        <v>621</v>
      </c>
      <c r="B2" s="157"/>
      <c r="C2" s="157"/>
      <c r="D2" s="157"/>
      <c r="E2" s="157"/>
      <c r="F2" s="146" t="s">
        <v>158</v>
      </c>
      <c r="G2" s="28"/>
      <c r="H2" s="28"/>
    </row>
    <row r="3" spans="1:8" ht="21" customHeight="1" x14ac:dyDescent="0.25"/>
    <row r="4" spans="1:8" ht="15.75" x14ac:dyDescent="0.25">
      <c r="A4" s="158" t="s">
        <v>159</v>
      </c>
      <c r="B4" s="158"/>
      <c r="C4" s="158"/>
      <c r="D4" s="158"/>
      <c r="E4" s="158"/>
      <c r="F4" s="159">
        <v>0.9</v>
      </c>
    </row>
    <row r="5" spans="1:8" ht="15.75" x14ac:dyDescent="0.25">
      <c r="A5" s="158" t="s">
        <v>160</v>
      </c>
      <c r="B5" s="158"/>
      <c r="C5" s="158"/>
      <c r="D5" s="158"/>
      <c r="E5" s="158"/>
      <c r="F5" s="159">
        <v>0.7</v>
      </c>
    </row>
    <row r="6" spans="1:8" ht="15.75" x14ac:dyDescent="0.25">
      <c r="A6" s="158" t="s">
        <v>161</v>
      </c>
      <c r="B6" s="158"/>
      <c r="C6" s="158"/>
      <c r="D6" s="158"/>
      <c r="E6" s="158"/>
      <c r="F6" s="159">
        <v>0.8</v>
      </c>
    </row>
    <row r="7" spans="1:8" ht="15.75" x14ac:dyDescent="0.25">
      <c r="A7" s="158" t="s">
        <v>162</v>
      </c>
      <c r="B7" s="158"/>
      <c r="C7" s="158"/>
      <c r="D7" s="158"/>
      <c r="E7" s="158"/>
      <c r="F7" s="159">
        <v>0.2</v>
      </c>
    </row>
    <row r="8" spans="1:8" ht="15.75" x14ac:dyDescent="0.25">
      <c r="A8" s="158" t="s">
        <v>163</v>
      </c>
      <c r="B8" s="158"/>
      <c r="C8" s="158"/>
      <c r="D8" s="158"/>
      <c r="E8" s="158"/>
      <c r="F8" s="270">
        <v>1</v>
      </c>
    </row>
    <row r="9" spans="1:8" ht="15.75" x14ac:dyDescent="0.25">
      <c r="A9" s="158" t="s">
        <v>164</v>
      </c>
      <c r="B9" s="158"/>
      <c r="C9" s="158"/>
      <c r="D9" s="158"/>
      <c r="E9" s="158"/>
      <c r="F9" s="159">
        <v>2.2000000000000002</v>
      </c>
    </row>
    <row r="10" spans="1:8" ht="15.75" x14ac:dyDescent="0.25">
      <c r="A10" s="158" t="s">
        <v>165</v>
      </c>
      <c r="B10" s="158"/>
      <c r="C10" s="158"/>
      <c r="D10" s="158"/>
      <c r="E10" s="158"/>
      <c r="F10" s="159">
        <v>7.9</v>
      </c>
    </row>
    <row r="11" spans="1:8" ht="15.75" x14ac:dyDescent="0.25">
      <c r="A11" s="158" t="s">
        <v>166</v>
      </c>
      <c r="B11" s="158"/>
      <c r="C11" s="158"/>
      <c r="D11" s="158"/>
      <c r="E11" s="158"/>
      <c r="F11" s="159">
        <v>14.5</v>
      </c>
    </row>
    <row r="12" spans="1:8" ht="15.75" x14ac:dyDescent="0.25">
      <c r="A12" s="158" t="s">
        <v>167</v>
      </c>
      <c r="B12" s="158"/>
      <c r="C12" s="158"/>
      <c r="D12" s="158"/>
      <c r="E12" s="158"/>
      <c r="F12" s="159">
        <v>40.5</v>
      </c>
    </row>
    <row r="13" spans="1:8" ht="15.75" x14ac:dyDescent="0.25">
      <c r="A13" s="147" t="s">
        <v>168</v>
      </c>
      <c r="B13" s="147"/>
      <c r="C13" s="147"/>
      <c r="D13" s="147"/>
      <c r="E13" s="147"/>
      <c r="F13" s="150">
        <v>31.3</v>
      </c>
    </row>
    <row r="14" spans="1:8" ht="15.75" x14ac:dyDescent="0.25">
      <c r="A14" s="149"/>
      <c r="B14" s="149"/>
      <c r="C14" s="149"/>
      <c r="D14" s="149"/>
      <c r="E14" s="149"/>
      <c r="F14" s="652">
        <v>100</v>
      </c>
      <c r="G14" s="41"/>
      <c r="H14" s="41"/>
    </row>
    <row r="15" spans="1:8" x14ac:dyDescent="0.25">
      <c r="A15" s="160"/>
      <c r="B15" s="160"/>
      <c r="C15" s="160"/>
      <c r="D15" s="160"/>
      <c r="E15" s="160"/>
    </row>
    <row r="16" spans="1:8" x14ac:dyDescent="0.25">
      <c r="A16" s="66"/>
    </row>
    <row r="17" spans="1:5" ht="15.75" x14ac:dyDescent="0.25">
      <c r="A17" s="161"/>
      <c r="B17" s="161"/>
      <c r="C17" s="161"/>
      <c r="D17" s="161"/>
      <c r="E17" s="161"/>
    </row>
  </sheetData>
  <mergeCells count="1">
    <mergeCell ref="A1:H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N8" sqref="N8"/>
    </sheetView>
  </sheetViews>
  <sheetFormatPr defaultRowHeight="15" x14ac:dyDescent="0.25"/>
  <cols>
    <col min="1" max="1" width="15.140625" style="242" customWidth="1"/>
    <col min="2" max="2" width="10.5703125" style="242" bestFit="1" customWidth="1"/>
    <col min="3" max="3" width="8.28515625" style="242" customWidth="1"/>
    <col min="4" max="5" width="9.140625" style="242" customWidth="1"/>
    <col min="6" max="6" width="9.42578125" style="242" customWidth="1"/>
    <col min="7" max="8" width="10.140625" style="242" customWidth="1"/>
    <col min="9" max="9" width="9.85546875" style="242" customWidth="1"/>
    <col min="10" max="10" width="10" style="242" customWidth="1"/>
    <col min="11" max="11" width="10.85546875" style="242" customWidth="1"/>
    <col min="12" max="12" width="10.7109375" style="242" customWidth="1"/>
    <col min="13" max="13" width="9.140625" style="242" customWidth="1"/>
    <col min="14" max="16384" width="9.140625" style="242"/>
  </cols>
  <sheetData>
    <row r="1" spans="1:17" x14ac:dyDescent="0.25">
      <c r="A1" s="693" t="s">
        <v>681</v>
      </c>
      <c r="B1" s="694"/>
      <c r="C1" s="694"/>
      <c r="D1" s="694"/>
      <c r="E1" s="694"/>
      <c r="F1" s="694"/>
      <c r="G1" s="694"/>
      <c r="H1" s="694"/>
      <c r="I1" s="694"/>
      <c r="J1" s="694"/>
      <c r="K1" s="694"/>
      <c r="L1" s="694"/>
    </row>
    <row r="2" spans="1:17" x14ac:dyDescent="0.25">
      <c r="C2" s="695" t="s">
        <v>537</v>
      </c>
      <c r="D2" s="696"/>
      <c r="E2" s="696"/>
      <c r="F2" s="696"/>
      <c r="G2" s="696"/>
      <c r="H2" s="696"/>
      <c r="I2" s="696"/>
      <c r="J2" s="696"/>
      <c r="K2" s="696"/>
    </row>
    <row r="3" spans="1:17" ht="62.25" customHeight="1" x14ac:dyDescent="0.25">
      <c r="A3" s="312" t="s">
        <v>552</v>
      </c>
      <c r="B3" s="501" t="s">
        <v>536</v>
      </c>
      <c r="C3" s="502" t="s">
        <v>539</v>
      </c>
      <c r="D3" s="502" t="s">
        <v>544</v>
      </c>
      <c r="E3" s="502" t="s">
        <v>540</v>
      </c>
      <c r="F3" s="502" t="s">
        <v>65</v>
      </c>
      <c r="G3" s="502" t="s">
        <v>541</v>
      </c>
      <c r="H3" s="502" t="s">
        <v>542</v>
      </c>
      <c r="I3" s="502" t="s">
        <v>543</v>
      </c>
      <c r="J3" s="502" t="s">
        <v>553</v>
      </c>
      <c r="K3" s="502" t="s">
        <v>948</v>
      </c>
      <c r="L3" s="502" t="s">
        <v>697</v>
      </c>
    </row>
    <row r="4" spans="1:17" x14ac:dyDescent="0.25">
      <c r="H4" s="242" t="s">
        <v>538</v>
      </c>
    </row>
    <row r="5" spans="1:17" x14ac:dyDescent="0.25">
      <c r="A5" s="242" t="s">
        <v>515</v>
      </c>
      <c r="B5" s="242" t="s">
        <v>516</v>
      </c>
      <c r="C5" s="242">
        <v>16</v>
      </c>
      <c r="D5" s="6">
        <v>13.9</v>
      </c>
      <c r="E5" s="6">
        <v>17.3</v>
      </c>
      <c r="F5" s="6">
        <v>16.7</v>
      </c>
      <c r="G5" s="6">
        <v>9.9</v>
      </c>
      <c r="H5" s="6">
        <v>5.8</v>
      </c>
      <c r="I5" s="6">
        <v>13.4</v>
      </c>
      <c r="J5" s="6">
        <v>12.6</v>
      </c>
      <c r="K5" s="6">
        <v>12.7</v>
      </c>
      <c r="L5" s="6">
        <v>1.9</v>
      </c>
    </row>
    <row r="6" spans="1:17" x14ac:dyDescent="0.25">
      <c r="A6" s="242" t="s">
        <v>517</v>
      </c>
      <c r="B6" s="242" t="s">
        <v>518</v>
      </c>
      <c r="C6" s="242">
        <v>11</v>
      </c>
      <c r="D6" s="6">
        <v>-1.2</v>
      </c>
      <c r="E6" s="6">
        <v>-0.3</v>
      </c>
      <c r="F6" s="6">
        <v>-5</v>
      </c>
      <c r="G6" s="6">
        <v>-4.3</v>
      </c>
      <c r="H6" s="6">
        <v>-9.4</v>
      </c>
      <c r="I6" s="6">
        <v>-3.4</v>
      </c>
      <c r="J6" s="6">
        <v>-5.4</v>
      </c>
      <c r="K6" s="6">
        <v>-8.1</v>
      </c>
      <c r="L6" s="281">
        <v>1.5</v>
      </c>
    </row>
    <row r="7" spans="1:17" x14ac:dyDescent="0.25">
      <c r="A7" s="63" t="s">
        <v>519</v>
      </c>
      <c r="B7" s="63" t="s">
        <v>520</v>
      </c>
      <c r="C7" s="63">
        <v>27</v>
      </c>
      <c r="D7" s="314">
        <v>6.3</v>
      </c>
      <c r="E7" s="314">
        <v>8.9</v>
      </c>
      <c r="F7" s="314">
        <v>7.8</v>
      </c>
      <c r="G7" s="314">
        <v>2.8</v>
      </c>
      <c r="H7" s="314">
        <v>-0.4</v>
      </c>
      <c r="I7" s="314">
        <v>5.4</v>
      </c>
      <c r="J7" s="314">
        <v>3.9</v>
      </c>
      <c r="K7" s="314">
        <v>4.3</v>
      </c>
      <c r="L7" s="315">
        <v>1.7</v>
      </c>
    </row>
    <row r="8" spans="1:17" ht="9" customHeight="1" x14ac:dyDescent="0.25">
      <c r="D8" s="6"/>
      <c r="E8" s="6"/>
      <c r="F8" s="6"/>
      <c r="G8" s="6"/>
      <c r="H8" s="6"/>
      <c r="I8" s="6"/>
      <c r="J8" s="6"/>
      <c r="K8" s="6"/>
      <c r="L8" s="281"/>
    </row>
    <row r="9" spans="1:17" x14ac:dyDescent="0.25">
      <c r="A9" s="242" t="s">
        <v>521</v>
      </c>
      <c r="B9" s="242" t="s">
        <v>522</v>
      </c>
      <c r="C9" s="242">
        <v>14</v>
      </c>
      <c r="D9" s="6">
        <v>11.2</v>
      </c>
      <c r="E9" s="6">
        <v>7.9</v>
      </c>
      <c r="F9" s="6">
        <v>19.7</v>
      </c>
      <c r="G9" s="6">
        <v>8.4</v>
      </c>
      <c r="H9" s="6">
        <v>9.4</v>
      </c>
      <c r="I9" s="6">
        <v>5.6</v>
      </c>
      <c r="J9" s="6">
        <v>6.9</v>
      </c>
      <c r="K9" s="6">
        <v>17.3</v>
      </c>
      <c r="L9" s="281">
        <v>9.5</v>
      </c>
    </row>
    <row r="10" spans="1:17" x14ac:dyDescent="0.25">
      <c r="A10" s="242" t="s">
        <v>523</v>
      </c>
      <c r="B10" s="242" t="s">
        <v>554</v>
      </c>
      <c r="C10" s="242">
        <v>19</v>
      </c>
      <c r="D10" s="6">
        <v>-0.3</v>
      </c>
      <c r="E10" s="6">
        <v>0.1</v>
      </c>
      <c r="F10" s="6">
        <v>0.4</v>
      </c>
      <c r="G10" s="6">
        <v>-1.8</v>
      </c>
      <c r="H10" s="6">
        <v>-3.6</v>
      </c>
      <c r="I10" s="6">
        <v>-1.2</v>
      </c>
      <c r="J10" s="6">
        <v>-3</v>
      </c>
      <c r="K10" s="6">
        <v>-1.5</v>
      </c>
      <c r="L10" s="281">
        <v>17.100000000000001</v>
      </c>
    </row>
    <row r="11" spans="1:17" x14ac:dyDescent="0.25">
      <c r="A11" s="63" t="s">
        <v>524</v>
      </c>
      <c r="B11" s="63" t="s">
        <v>525</v>
      </c>
      <c r="C11" s="63">
        <v>33</v>
      </c>
      <c r="D11" s="314">
        <v>3.6</v>
      </c>
      <c r="E11" s="314">
        <v>3</v>
      </c>
      <c r="F11" s="314">
        <v>7</v>
      </c>
      <c r="G11" s="314">
        <v>1.7</v>
      </c>
      <c r="H11" s="314">
        <v>0.4</v>
      </c>
      <c r="I11" s="314">
        <v>1.2</v>
      </c>
      <c r="J11" s="314">
        <v>0.9</v>
      </c>
      <c r="K11" s="314">
        <v>5.0999999999999996</v>
      </c>
      <c r="L11" s="315">
        <v>13.9</v>
      </c>
    </row>
    <row r="12" spans="1:17" ht="11.25" customHeight="1" x14ac:dyDescent="0.25">
      <c r="D12" s="6"/>
      <c r="E12" s="6"/>
      <c r="F12" s="6"/>
      <c r="G12" s="6"/>
      <c r="H12" s="6"/>
      <c r="I12" s="6"/>
      <c r="J12" s="6"/>
      <c r="K12" s="6"/>
      <c r="L12" s="281"/>
    </row>
    <row r="13" spans="1:17" x14ac:dyDescent="0.25">
      <c r="A13" s="242" t="s">
        <v>526</v>
      </c>
      <c r="B13" s="242" t="s">
        <v>527</v>
      </c>
      <c r="C13" s="242">
        <v>10</v>
      </c>
      <c r="D13" s="6">
        <v>7.3</v>
      </c>
      <c r="E13" s="6">
        <v>10.6</v>
      </c>
      <c r="F13" s="6">
        <v>5.2</v>
      </c>
      <c r="G13" s="6">
        <v>5.8</v>
      </c>
      <c r="H13" s="6">
        <v>7</v>
      </c>
      <c r="I13" s="6">
        <v>8.3000000000000007</v>
      </c>
      <c r="J13" s="6">
        <v>7</v>
      </c>
      <c r="K13" s="6">
        <v>2.6</v>
      </c>
      <c r="L13" s="281">
        <v>8.439034996541686</v>
      </c>
    </row>
    <row r="14" spans="1:17" x14ac:dyDescent="0.25">
      <c r="A14" s="78" t="s">
        <v>546</v>
      </c>
      <c r="B14" s="78" t="s">
        <v>547</v>
      </c>
      <c r="C14" s="78">
        <v>42</v>
      </c>
      <c r="D14" s="6">
        <v>0.52022000000000002</v>
      </c>
      <c r="E14" s="6">
        <v>2.5548999999999999</v>
      </c>
      <c r="F14" s="6">
        <v>-1.6821999999999999</v>
      </c>
      <c r="G14" s="6">
        <v>-1.1198400000000002</v>
      </c>
      <c r="H14" s="6">
        <v>-0.59882000000000002</v>
      </c>
      <c r="I14" s="6">
        <v>0.86541000000000001</v>
      </c>
      <c r="J14" s="6">
        <v>-0.91322000000000003</v>
      </c>
      <c r="K14" s="6">
        <v>-3.3846500000000002</v>
      </c>
      <c r="L14" s="281">
        <v>10.568787651573439</v>
      </c>
    </row>
    <row r="15" spans="1:17" x14ac:dyDescent="0.25">
      <c r="A15" s="326" t="s">
        <v>548</v>
      </c>
      <c r="B15" s="326" t="s">
        <v>528</v>
      </c>
      <c r="C15" s="326">
        <v>52</v>
      </c>
      <c r="D15" s="314">
        <v>1.1103000000000001</v>
      </c>
      <c r="E15" s="314">
        <v>3.1486399999999999</v>
      </c>
      <c r="F15" s="314">
        <v>0.96089999999999998</v>
      </c>
      <c r="G15" s="314">
        <v>-0.50073000000000001</v>
      </c>
      <c r="H15" s="314">
        <v>-0.14726999999999998</v>
      </c>
      <c r="I15" s="314">
        <v>1.5568200000000001</v>
      </c>
      <c r="J15" s="314">
        <v>-1.238E-2</v>
      </c>
      <c r="K15" s="314">
        <v>-0.66677999999999993</v>
      </c>
      <c r="L15" s="315">
        <v>10.159219833298099</v>
      </c>
    </row>
    <row r="16" spans="1:17" ht="11.25" customHeight="1" x14ac:dyDescent="0.25">
      <c r="D16" s="6"/>
      <c r="E16" s="6"/>
      <c r="F16" s="6"/>
      <c r="G16" s="6"/>
      <c r="H16" s="6"/>
      <c r="I16" s="6"/>
      <c r="J16" s="6"/>
      <c r="K16" s="6"/>
      <c r="L16" s="281"/>
      <c r="Q16" s="91"/>
    </row>
    <row r="17" spans="1:12" x14ac:dyDescent="0.25">
      <c r="A17" s="78" t="s">
        <v>549</v>
      </c>
      <c r="B17" s="78" t="s">
        <v>529</v>
      </c>
      <c r="C17" s="78">
        <v>8</v>
      </c>
      <c r="D17" s="91">
        <v>4.0476199999999993</v>
      </c>
      <c r="E17" s="91">
        <v>6.0714399999999999</v>
      </c>
      <c r="F17" s="57">
        <v>-1.4285700000000001</v>
      </c>
      <c r="G17" s="91">
        <v>0</v>
      </c>
      <c r="H17" s="91">
        <v>5.1190499999999997</v>
      </c>
      <c r="I17" s="91">
        <v>4.1666699999999999</v>
      </c>
      <c r="J17" s="91">
        <v>1.9047600000000002</v>
      </c>
      <c r="K17" s="57">
        <v>-3.69048</v>
      </c>
      <c r="L17" s="57">
        <v>2.7668679584839828</v>
      </c>
    </row>
    <row r="18" spans="1:12" x14ac:dyDescent="0.25">
      <c r="A18" s="329" t="s">
        <v>565</v>
      </c>
      <c r="B18" s="78" t="s">
        <v>550</v>
      </c>
      <c r="C18" s="78">
        <v>11</v>
      </c>
      <c r="D18" s="6">
        <v>-1</v>
      </c>
      <c r="E18" s="6">
        <v>1.54545</v>
      </c>
      <c r="F18" s="6">
        <v>7.8181899999999995</v>
      </c>
      <c r="G18" s="6">
        <v>-2.90909</v>
      </c>
      <c r="H18" s="6">
        <v>-4.3636400000000002</v>
      </c>
      <c r="I18" s="6">
        <v>9.0910000000000005E-2</v>
      </c>
      <c r="J18" s="6">
        <v>-1.1818199999999999</v>
      </c>
      <c r="K18" s="6">
        <v>5.8181799999999999</v>
      </c>
      <c r="L18" s="281">
        <v>2.3430352702230102</v>
      </c>
    </row>
    <row r="19" spans="1:12" x14ac:dyDescent="0.25">
      <c r="A19" s="330" t="s">
        <v>566</v>
      </c>
      <c r="B19" s="326" t="s">
        <v>530</v>
      </c>
      <c r="C19" s="326">
        <v>19</v>
      </c>
      <c r="D19" s="6">
        <v>0.50876999999999994</v>
      </c>
      <c r="E19" s="6">
        <v>3.2456100000000001</v>
      </c>
      <c r="F19" s="6">
        <v>1.17544</v>
      </c>
      <c r="G19" s="6">
        <v>-1.2631600000000001</v>
      </c>
      <c r="H19" s="6">
        <v>-1.1578899999999999</v>
      </c>
      <c r="I19" s="6">
        <v>1.7193000000000001</v>
      </c>
      <c r="J19" s="6">
        <v>5.2630000000000003E-2</v>
      </c>
      <c r="K19" s="6">
        <v>-0.38595999999999997</v>
      </c>
      <c r="L19" s="315">
        <v>2.4989549787813474</v>
      </c>
    </row>
    <row r="20" spans="1:12" ht="10.5" customHeight="1" x14ac:dyDescent="0.25">
      <c r="A20" s="78"/>
      <c r="B20" s="78"/>
      <c r="C20" s="78"/>
      <c r="D20" s="6"/>
      <c r="E20" s="6"/>
      <c r="F20" s="6"/>
      <c r="G20" s="6"/>
      <c r="H20" s="6"/>
      <c r="I20" s="6"/>
      <c r="J20" s="6"/>
      <c r="K20" s="6"/>
      <c r="L20" s="281"/>
    </row>
    <row r="21" spans="1:12" x14ac:dyDescent="0.25">
      <c r="A21" s="329" t="s">
        <v>677</v>
      </c>
      <c r="B21" s="78" t="s">
        <v>531</v>
      </c>
      <c r="C21" s="78">
        <v>21</v>
      </c>
      <c r="D21" s="91">
        <v>6.4</v>
      </c>
      <c r="E21" s="91">
        <v>6.4</v>
      </c>
      <c r="F21" s="91">
        <v>17.5</v>
      </c>
      <c r="G21" s="91">
        <v>5.5</v>
      </c>
      <c r="H21" s="91">
        <v>4.04291</v>
      </c>
      <c r="I21" s="91">
        <v>5.9</v>
      </c>
      <c r="J21" s="91">
        <v>3.5</v>
      </c>
      <c r="K21" s="91">
        <v>16.399999999999999</v>
      </c>
      <c r="L21" s="281">
        <v>28.2</v>
      </c>
    </row>
    <row r="22" spans="1:12" x14ac:dyDescent="0.25">
      <c r="A22" s="510" t="s">
        <v>678</v>
      </c>
      <c r="B22" s="242" t="s">
        <v>551</v>
      </c>
      <c r="C22" s="37" t="s">
        <v>545</v>
      </c>
      <c r="D22" s="6"/>
      <c r="E22" s="6"/>
      <c r="F22" s="6"/>
      <c r="G22" s="6"/>
      <c r="H22" s="6"/>
      <c r="I22" s="6"/>
      <c r="J22" s="6"/>
      <c r="K22" s="6"/>
      <c r="L22" s="503" t="s">
        <v>679</v>
      </c>
    </row>
    <row r="23" spans="1:12" ht="9" customHeight="1" x14ac:dyDescent="0.25">
      <c r="D23" s="6"/>
      <c r="E23" s="6"/>
      <c r="F23" s="6"/>
      <c r="G23" s="6"/>
      <c r="H23" s="6"/>
      <c r="I23" s="6"/>
      <c r="J23" s="6"/>
      <c r="K23" s="6"/>
      <c r="L23" s="281"/>
    </row>
    <row r="24" spans="1:12" x14ac:dyDescent="0.25">
      <c r="A24" s="43" t="s">
        <v>532</v>
      </c>
      <c r="B24" s="43"/>
      <c r="C24" s="327">
        <v>13.8</v>
      </c>
      <c r="D24" s="317">
        <v>8.5752380000000006</v>
      </c>
      <c r="E24" s="317">
        <v>9.6600020000000022</v>
      </c>
      <c r="F24" s="317">
        <v>11.530390000000001</v>
      </c>
      <c r="G24" s="317">
        <v>5.9135059999999999</v>
      </c>
      <c r="H24" s="317">
        <v>6.2664080000000002</v>
      </c>
      <c r="I24" s="317">
        <v>7.4647620000000003</v>
      </c>
      <c r="J24" s="317">
        <v>6.3900440000000005</v>
      </c>
      <c r="K24" s="317">
        <v>9.0546320000000016</v>
      </c>
      <c r="L24" s="317">
        <v>10.165317829546851</v>
      </c>
    </row>
    <row r="25" spans="1:12" x14ac:dyDescent="0.25">
      <c r="A25" s="43" t="s">
        <v>533</v>
      </c>
      <c r="B25" s="43"/>
      <c r="C25" s="327">
        <v>21</v>
      </c>
      <c r="D25" s="317">
        <v>-0.49494499999999997</v>
      </c>
      <c r="E25" s="317">
        <v>0.97508749999999988</v>
      </c>
      <c r="F25" s="317">
        <v>0.38399749999999999</v>
      </c>
      <c r="G25" s="317">
        <v>-2.5322325000000001</v>
      </c>
      <c r="H25" s="317">
        <v>-4.490615</v>
      </c>
      <c r="I25" s="317">
        <v>-0.91091999999999995</v>
      </c>
      <c r="J25" s="317">
        <v>-2.6237600000000003</v>
      </c>
      <c r="K25" s="317">
        <v>-1.7916175000000001</v>
      </c>
      <c r="L25" s="317">
        <v>7.8779557304491119</v>
      </c>
    </row>
    <row r="26" spans="1:12" x14ac:dyDescent="0.25">
      <c r="A26" s="43" t="s">
        <v>534</v>
      </c>
      <c r="B26" s="43"/>
      <c r="C26" s="316">
        <v>35</v>
      </c>
      <c r="D26" s="317">
        <v>2.8797675000000003</v>
      </c>
      <c r="E26" s="317">
        <v>4.5735625000000004</v>
      </c>
      <c r="F26" s="317">
        <v>4.2340850000000003</v>
      </c>
      <c r="G26" s="317">
        <v>0.68402750000000001</v>
      </c>
      <c r="H26" s="317">
        <v>-0.32628999999999997</v>
      </c>
      <c r="I26" s="317">
        <v>2.4690300000000001</v>
      </c>
      <c r="J26" s="317">
        <v>1.2100624999999998</v>
      </c>
      <c r="K26" s="317">
        <v>2.0868149999999996</v>
      </c>
      <c r="L26" s="317">
        <v>7.0645437030198615</v>
      </c>
    </row>
    <row r="27" spans="1:12" x14ac:dyDescent="0.25">
      <c r="D27" s="6"/>
      <c r="E27" s="6"/>
      <c r="F27" s="6"/>
      <c r="G27" s="6"/>
      <c r="H27" s="6"/>
      <c r="I27" s="6"/>
      <c r="J27" s="6"/>
      <c r="K27" s="6"/>
      <c r="L27" s="281"/>
    </row>
    <row r="28" spans="1:12" x14ac:dyDescent="0.25">
      <c r="A28" s="318" t="s">
        <v>535</v>
      </c>
      <c r="B28" s="318"/>
      <c r="C28" s="318">
        <v>170</v>
      </c>
      <c r="D28" s="319">
        <v>2.8</v>
      </c>
      <c r="E28" s="319">
        <v>4.3</v>
      </c>
      <c r="F28" s="320" t="s">
        <v>661</v>
      </c>
      <c r="G28" s="319">
        <v>0.61342999999999992</v>
      </c>
      <c r="H28" s="319">
        <v>-0.1</v>
      </c>
      <c r="I28" s="459">
        <v>2.1511300000000002</v>
      </c>
      <c r="J28" s="321" t="s">
        <v>662</v>
      </c>
      <c r="K28" s="321" t="s">
        <v>555</v>
      </c>
      <c r="L28" s="322" t="s">
        <v>556</v>
      </c>
    </row>
    <row r="29" spans="1:12" x14ac:dyDescent="0.25">
      <c r="A29" s="697" t="s">
        <v>557</v>
      </c>
      <c r="B29" s="697"/>
      <c r="C29" s="697"/>
    </row>
    <row r="30" spans="1:12" x14ac:dyDescent="0.25">
      <c r="A30" s="698" t="s">
        <v>567</v>
      </c>
      <c r="B30" s="698"/>
      <c r="C30" s="698"/>
    </row>
    <row r="31" spans="1:12" x14ac:dyDescent="0.25">
      <c r="A31" s="510" t="s">
        <v>680</v>
      </c>
      <c r="B31" s="199"/>
      <c r="C31" s="199"/>
    </row>
  </sheetData>
  <mergeCells count="4">
    <mergeCell ref="A1:L1"/>
    <mergeCell ref="C2:K2"/>
    <mergeCell ref="A29:C29"/>
    <mergeCell ref="A30:C30"/>
  </mergeCell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sqref="A1:E1"/>
    </sheetView>
  </sheetViews>
  <sheetFormatPr defaultRowHeight="15" x14ac:dyDescent="0.25"/>
  <cols>
    <col min="1" max="1" width="14.140625" style="242" customWidth="1"/>
    <col min="2" max="2" width="11.42578125" style="242" customWidth="1"/>
    <col min="3" max="3" width="15" style="242" customWidth="1"/>
    <col min="4" max="4" width="21.42578125" style="242" customWidth="1"/>
    <col min="5" max="5" width="15.85546875" style="242" customWidth="1"/>
    <col min="6" max="16384" width="9.140625" style="242"/>
  </cols>
  <sheetData>
    <row r="1" spans="1:5" ht="27" customHeight="1" x14ac:dyDescent="0.25">
      <c r="A1" s="707" t="s">
        <v>954</v>
      </c>
      <c r="B1" s="771"/>
      <c r="C1" s="771"/>
      <c r="D1" s="771"/>
      <c r="E1" s="771"/>
    </row>
    <row r="2" spans="1:5" ht="63" x14ac:dyDescent="0.25">
      <c r="A2" s="145" t="s">
        <v>169</v>
      </c>
      <c r="B2" s="146" t="s">
        <v>170</v>
      </c>
      <c r="C2" s="146" t="s">
        <v>171</v>
      </c>
      <c r="D2" s="146" t="s">
        <v>172</v>
      </c>
      <c r="E2" s="453" t="s">
        <v>173</v>
      </c>
    </row>
    <row r="3" spans="1:5" ht="15.75" x14ac:dyDescent="0.25">
      <c r="A3" s="147" t="s">
        <v>95</v>
      </c>
      <c r="B3" s="148">
        <v>4</v>
      </c>
      <c r="C3" s="148">
        <v>30</v>
      </c>
      <c r="D3" s="148" t="s">
        <v>174</v>
      </c>
      <c r="E3" s="148">
        <v>18</v>
      </c>
    </row>
    <row r="4" spans="1:5" ht="15.75" x14ac:dyDescent="0.25">
      <c r="A4" s="147" t="s">
        <v>175</v>
      </c>
      <c r="B4" s="148">
        <v>6</v>
      </c>
      <c r="C4" s="148">
        <v>41</v>
      </c>
      <c r="D4" s="148" t="s">
        <v>68</v>
      </c>
      <c r="E4" s="148">
        <v>21</v>
      </c>
    </row>
    <row r="5" spans="1:5" ht="15.75" x14ac:dyDescent="0.25">
      <c r="A5" s="147" t="s">
        <v>177</v>
      </c>
      <c r="B5" s="148">
        <v>9</v>
      </c>
      <c r="C5" s="148">
        <v>59</v>
      </c>
      <c r="D5" s="148" t="s">
        <v>900</v>
      </c>
      <c r="E5" s="148">
        <v>2</v>
      </c>
    </row>
    <row r="6" spans="1:5" ht="15.75" x14ac:dyDescent="0.25">
      <c r="A6" s="147" t="s">
        <v>115</v>
      </c>
      <c r="B6" s="148">
        <v>10</v>
      </c>
      <c r="C6" s="148">
        <v>65</v>
      </c>
      <c r="D6" s="148" t="s">
        <v>176</v>
      </c>
      <c r="E6" s="148">
        <v>15</v>
      </c>
    </row>
    <row r="7" spans="1:5" ht="15.75" x14ac:dyDescent="0.25">
      <c r="A7" s="147" t="s">
        <v>135</v>
      </c>
      <c r="B7" s="148">
        <v>12</v>
      </c>
      <c r="C7" s="148">
        <v>87</v>
      </c>
      <c r="D7" s="148" t="s">
        <v>176</v>
      </c>
      <c r="E7" s="148">
        <v>15</v>
      </c>
    </row>
    <row r="8" spans="1:5" ht="15.75" x14ac:dyDescent="0.25">
      <c r="A8" s="149" t="s">
        <v>898</v>
      </c>
      <c r="B8" s="150" t="s">
        <v>592</v>
      </c>
      <c r="C8" s="150" t="s">
        <v>593</v>
      </c>
      <c r="D8" s="150" t="s">
        <v>176</v>
      </c>
      <c r="E8" s="150">
        <v>15</v>
      </c>
    </row>
    <row r="9" spans="1:5" ht="6.75" customHeight="1" x14ac:dyDescent="0.25">
      <c r="A9" s="151"/>
      <c r="B9" s="243"/>
      <c r="C9" s="243"/>
      <c r="D9" s="243"/>
      <c r="E9" s="243"/>
    </row>
    <row r="10" spans="1:5" s="260" customFormat="1" x14ac:dyDescent="0.25">
      <c r="A10" s="555" t="s">
        <v>899</v>
      </c>
      <c r="B10" s="156"/>
      <c r="C10" s="156"/>
      <c r="D10" s="156"/>
      <c r="E10" s="156"/>
    </row>
  </sheetData>
  <mergeCells count="1">
    <mergeCell ref="A1:E1"/>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9"/>
  <sheetViews>
    <sheetView view="pageBreakPreview" zoomScale="60" zoomScaleNormal="100" workbookViewId="0">
      <pane xSplit="2" ySplit="3" topLeftCell="C80" activePane="bottomRight" state="frozen"/>
      <selection pane="topRight" activeCell="B1" sqref="B1"/>
      <selection pane="bottomLeft" activeCell="A4" sqref="A4"/>
      <selection pane="bottomRight" activeCell="I41" sqref="I41"/>
    </sheetView>
  </sheetViews>
  <sheetFormatPr defaultRowHeight="15.75" x14ac:dyDescent="0.25"/>
  <cols>
    <col min="1" max="1" width="1.5703125" style="105" customWidth="1"/>
    <col min="2" max="2" width="6" style="105" customWidth="1"/>
    <col min="3" max="6" width="17.140625" style="105" customWidth="1"/>
    <col min="7" max="7" width="11.42578125" style="105" customWidth="1"/>
    <col min="8" max="16384" width="9.140625" style="105"/>
  </cols>
  <sheetData>
    <row r="1" spans="2:7" x14ac:dyDescent="0.25">
      <c r="B1" s="772" t="s">
        <v>687</v>
      </c>
      <c r="C1" s="773"/>
      <c r="D1" s="773"/>
      <c r="E1" s="773"/>
      <c r="F1" s="773"/>
      <c r="G1" s="177"/>
    </row>
    <row r="2" spans="2:7" ht="48" customHeight="1" x14ac:dyDescent="0.25">
      <c r="B2" s="774" t="s">
        <v>6</v>
      </c>
      <c r="C2" s="776" t="s">
        <v>443</v>
      </c>
      <c r="D2" s="776" t="s">
        <v>194</v>
      </c>
      <c r="E2" s="779" t="s">
        <v>686</v>
      </c>
      <c r="F2" s="779" t="s">
        <v>688</v>
      </c>
      <c r="G2" s="268"/>
    </row>
    <row r="3" spans="2:7" ht="15.75" hidden="1" customHeight="1" x14ac:dyDescent="0.25">
      <c r="B3" s="775"/>
      <c r="C3" s="777"/>
      <c r="D3" s="778"/>
      <c r="E3" s="778"/>
      <c r="F3" s="778"/>
      <c r="G3" s="268"/>
    </row>
    <row r="4" spans="2:7" x14ac:dyDescent="0.25">
      <c r="B4" s="180">
        <v>1907</v>
      </c>
      <c r="C4" s="106">
        <v>3240.96</v>
      </c>
      <c r="D4" s="106">
        <v>459.6</v>
      </c>
      <c r="E4" s="49" t="s">
        <v>8</v>
      </c>
      <c r="F4" s="49" t="s">
        <v>8</v>
      </c>
      <c r="G4" s="49"/>
    </row>
    <row r="5" spans="2:7" x14ac:dyDescent="0.25">
      <c r="B5" s="181">
        <v>1908</v>
      </c>
      <c r="C5" s="106">
        <v>2427.6</v>
      </c>
      <c r="D5" s="106">
        <v>132.80000000000001</v>
      </c>
      <c r="E5" s="49" t="s">
        <v>8</v>
      </c>
      <c r="F5" s="49" t="s">
        <v>8</v>
      </c>
      <c r="G5" s="49"/>
    </row>
    <row r="6" spans="2:7" x14ac:dyDescent="0.25">
      <c r="B6" s="105">
        <v>1909</v>
      </c>
      <c r="C6" s="106">
        <v>3009</v>
      </c>
      <c r="D6" s="106">
        <v>201.20000000000002</v>
      </c>
      <c r="E6" s="49" t="s">
        <v>8</v>
      </c>
      <c r="F6" s="49" t="s">
        <v>8</v>
      </c>
      <c r="G6" s="49"/>
    </row>
    <row r="7" spans="2:7" x14ac:dyDescent="0.25">
      <c r="B7" s="180">
        <v>1910</v>
      </c>
      <c r="C7" s="106">
        <v>2510.7599999999998</v>
      </c>
      <c r="D7" s="106">
        <v>248</v>
      </c>
      <c r="E7" s="49" t="s">
        <v>8</v>
      </c>
      <c r="F7" s="49" t="s">
        <v>8</v>
      </c>
      <c r="G7" s="49"/>
    </row>
    <row r="8" spans="2:7" x14ac:dyDescent="0.25">
      <c r="B8" s="181">
        <v>1911</v>
      </c>
      <c r="C8" s="106">
        <v>3200.04</v>
      </c>
      <c r="D8" s="106">
        <v>267.60000000000002</v>
      </c>
      <c r="E8" s="49" t="s">
        <v>8</v>
      </c>
      <c r="F8" s="49" t="s">
        <v>8</v>
      </c>
      <c r="G8" s="49"/>
    </row>
    <row r="9" spans="2:7" x14ac:dyDescent="0.25">
      <c r="B9" s="105">
        <v>1912</v>
      </c>
      <c r="C9" s="106">
        <v>2714.04</v>
      </c>
      <c r="D9" s="106">
        <v>280.8</v>
      </c>
      <c r="E9" s="49" t="s">
        <v>8</v>
      </c>
      <c r="F9" s="49" t="s">
        <v>8</v>
      </c>
      <c r="G9" s="49"/>
    </row>
    <row r="10" spans="2:7" x14ac:dyDescent="0.25">
      <c r="B10" s="180">
        <v>1913</v>
      </c>
      <c r="C10" s="106">
        <v>3329.7599999999998</v>
      </c>
      <c r="D10" s="106">
        <v>295.60000000000002</v>
      </c>
      <c r="E10" s="49" t="s">
        <v>8</v>
      </c>
      <c r="F10" s="49" t="s">
        <v>8</v>
      </c>
      <c r="G10" s="49"/>
    </row>
    <row r="11" spans="2:7" x14ac:dyDescent="0.25">
      <c r="B11" s="181">
        <v>1914</v>
      </c>
      <c r="C11" s="106">
        <v>2569.3199999999997</v>
      </c>
      <c r="D11" s="49" t="s">
        <v>8</v>
      </c>
      <c r="E11" s="49" t="s">
        <v>8</v>
      </c>
      <c r="F11" s="49" t="s">
        <v>8</v>
      </c>
      <c r="G11" s="49"/>
    </row>
    <row r="12" spans="2:7" x14ac:dyDescent="0.25">
      <c r="B12" s="105">
        <v>1915</v>
      </c>
      <c r="C12" s="106">
        <v>1568.52</v>
      </c>
      <c r="D12" s="49">
        <v>448</v>
      </c>
      <c r="E12" s="49" t="s">
        <v>8</v>
      </c>
      <c r="F12" s="49" t="s">
        <v>8</v>
      </c>
      <c r="G12" s="49"/>
    </row>
    <row r="13" spans="2:7" x14ac:dyDescent="0.25">
      <c r="B13" s="180">
        <v>1916</v>
      </c>
      <c r="C13" s="106">
        <v>3211.56</v>
      </c>
      <c r="D13" s="49">
        <v>443</v>
      </c>
      <c r="E13" s="49" t="s">
        <v>8</v>
      </c>
      <c r="F13" s="49" t="s">
        <v>8</v>
      </c>
      <c r="G13" s="49"/>
    </row>
    <row r="14" spans="2:7" x14ac:dyDescent="0.25">
      <c r="B14" s="181">
        <v>1917</v>
      </c>
      <c r="C14" s="106">
        <v>2796.48</v>
      </c>
      <c r="D14" s="49">
        <v>412</v>
      </c>
      <c r="E14" s="49" t="s">
        <v>8</v>
      </c>
      <c r="F14" s="49" t="s">
        <v>8</v>
      </c>
      <c r="G14" s="49"/>
    </row>
    <row r="15" spans="2:7" x14ac:dyDescent="0.25">
      <c r="B15" s="105">
        <v>1918</v>
      </c>
      <c r="C15" s="106">
        <v>3745.08</v>
      </c>
      <c r="D15" s="49">
        <v>415</v>
      </c>
      <c r="E15" s="49" t="s">
        <v>8</v>
      </c>
      <c r="F15" s="49" t="s">
        <v>8</v>
      </c>
      <c r="G15" s="49"/>
    </row>
    <row r="16" spans="2:7" x14ac:dyDescent="0.25">
      <c r="B16" s="180">
        <v>1919</v>
      </c>
      <c r="C16" s="106">
        <v>4742.16</v>
      </c>
      <c r="D16" s="49">
        <v>388</v>
      </c>
      <c r="E16" s="49" t="s">
        <v>8</v>
      </c>
      <c r="F16" s="49" t="s">
        <v>8</v>
      </c>
      <c r="G16" s="49"/>
    </row>
    <row r="17" spans="2:7" x14ac:dyDescent="0.25">
      <c r="B17" s="181">
        <v>1920</v>
      </c>
      <c r="C17" s="106">
        <v>4172.88</v>
      </c>
      <c r="D17" s="49">
        <v>553</v>
      </c>
      <c r="E17" s="49" t="s">
        <v>8</v>
      </c>
      <c r="F17" s="49" t="s">
        <v>8</v>
      </c>
      <c r="G17" s="49"/>
    </row>
    <row r="18" spans="2:7" x14ac:dyDescent="0.25">
      <c r="B18" s="105">
        <v>1921</v>
      </c>
      <c r="C18" s="106">
        <v>6008.5199999999995</v>
      </c>
      <c r="D18" s="49">
        <v>469</v>
      </c>
      <c r="E18" s="49" t="s">
        <v>8</v>
      </c>
      <c r="F18" s="49" t="s">
        <v>8</v>
      </c>
      <c r="G18" s="49"/>
    </row>
    <row r="19" spans="2:7" x14ac:dyDescent="0.25">
      <c r="B19" s="180">
        <v>1922</v>
      </c>
      <c r="C19" s="106">
        <v>4660.2</v>
      </c>
      <c r="D19" s="49">
        <v>406</v>
      </c>
      <c r="E19" s="49" t="s">
        <v>8</v>
      </c>
      <c r="F19" s="49" t="s">
        <v>8</v>
      </c>
      <c r="G19" s="49"/>
    </row>
    <row r="20" spans="2:7" x14ac:dyDescent="0.25">
      <c r="B20" s="181">
        <v>1923</v>
      </c>
      <c r="C20" s="106">
        <v>6234.12</v>
      </c>
      <c r="D20" s="180">
        <v>448</v>
      </c>
      <c r="E20" s="180">
        <v>2209</v>
      </c>
      <c r="F20" s="183">
        <f>D20/(D20+E20)*100</f>
        <v>16.861121565675575</v>
      </c>
      <c r="G20" s="180"/>
    </row>
    <row r="21" spans="2:7" x14ac:dyDescent="0.25">
      <c r="B21" s="105">
        <v>1924</v>
      </c>
      <c r="C21" s="106">
        <v>7999.3919999999989</v>
      </c>
      <c r="D21" s="105">
        <v>517</v>
      </c>
      <c r="E21" s="105">
        <v>2443</v>
      </c>
      <c r="F21" s="183">
        <f t="shared" ref="F21:F46" si="0">D21/(D21+E21)*100</f>
        <v>17.466216216216214</v>
      </c>
    </row>
    <row r="22" spans="2:7" x14ac:dyDescent="0.25">
      <c r="B22" s="180">
        <v>1925</v>
      </c>
      <c r="C22" s="106">
        <v>7255.08</v>
      </c>
      <c r="D22" s="105">
        <v>550</v>
      </c>
      <c r="E22" s="105">
        <v>3079</v>
      </c>
      <c r="F22" s="183">
        <f t="shared" si="0"/>
        <v>15.155690272802424</v>
      </c>
    </row>
    <row r="23" spans="2:7" x14ac:dyDescent="0.25">
      <c r="B23" s="181">
        <v>1926</v>
      </c>
      <c r="C23" s="106">
        <v>8854.391999999998</v>
      </c>
      <c r="D23" s="105">
        <v>600</v>
      </c>
      <c r="E23" s="105">
        <v>3962</v>
      </c>
      <c r="F23" s="183">
        <f t="shared" si="0"/>
        <v>13.1521262604121</v>
      </c>
    </row>
    <row r="24" spans="2:7" x14ac:dyDescent="0.25">
      <c r="B24" s="105">
        <v>1927</v>
      </c>
      <c r="C24" s="106">
        <v>11159.4</v>
      </c>
      <c r="D24" s="105">
        <v>777</v>
      </c>
      <c r="E24" s="105">
        <v>5018</v>
      </c>
      <c r="F24" s="183">
        <f t="shared" si="0"/>
        <v>13.408110440034513</v>
      </c>
    </row>
    <row r="25" spans="2:7" x14ac:dyDescent="0.25">
      <c r="B25" s="105">
        <v>1928</v>
      </c>
      <c r="C25" s="106">
        <v>9438.9120000000003</v>
      </c>
      <c r="D25" s="105">
        <v>804</v>
      </c>
      <c r="E25" s="105">
        <v>4920</v>
      </c>
      <c r="F25" s="183">
        <f t="shared" si="0"/>
        <v>14.046121593291405</v>
      </c>
    </row>
    <row r="26" spans="2:7" x14ac:dyDescent="0.25">
      <c r="B26" s="105">
        <v>1929</v>
      </c>
      <c r="C26" s="106">
        <v>10146.791999999999</v>
      </c>
      <c r="D26" s="105">
        <v>1099</v>
      </c>
      <c r="E26" s="105">
        <v>4083</v>
      </c>
      <c r="F26" s="183">
        <f t="shared" si="0"/>
        <v>21.208027788498647</v>
      </c>
    </row>
    <row r="27" spans="2:7" x14ac:dyDescent="0.25">
      <c r="B27" s="105">
        <v>1930</v>
      </c>
      <c r="C27" s="106">
        <v>8766.0240000000013</v>
      </c>
      <c r="D27" s="105">
        <v>1496</v>
      </c>
      <c r="E27" s="105">
        <v>3756</v>
      </c>
      <c r="F27" s="183">
        <f t="shared" si="0"/>
        <v>28.484386900228486</v>
      </c>
    </row>
    <row r="28" spans="2:7" x14ac:dyDescent="0.25">
      <c r="B28" s="105">
        <v>1931</v>
      </c>
      <c r="C28" s="106">
        <v>7134.4319999999998</v>
      </c>
      <c r="D28" s="105">
        <v>893</v>
      </c>
      <c r="E28" s="105">
        <v>2984</v>
      </c>
      <c r="F28" s="183">
        <f t="shared" si="0"/>
        <v>23.033273149342275</v>
      </c>
    </row>
    <row r="29" spans="2:7" x14ac:dyDescent="0.25">
      <c r="B29" s="105">
        <v>1932</v>
      </c>
      <c r="C29" s="106">
        <v>7741.2</v>
      </c>
      <c r="D29" s="105">
        <v>505</v>
      </c>
      <c r="E29" s="105">
        <v>3126</v>
      </c>
      <c r="F29" s="183">
        <f t="shared" si="0"/>
        <v>13.908014321123657</v>
      </c>
    </row>
    <row r="30" spans="2:7" x14ac:dyDescent="0.25">
      <c r="B30" s="105">
        <v>1933</v>
      </c>
      <c r="C30" s="106">
        <v>8956.1759999999977</v>
      </c>
      <c r="D30" s="105">
        <v>622</v>
      </c>
      <c r="E30" s="105">
        <v>3299</v>
      </c>
      <c r="F30" s="183">
        <f t="shared" si="0"/>
        <v>15.863300178525886</v>
      </c>
    </row>
    <row r="31" spans="2:7" x14ac:dyDescent="0.25">
      <c r="B31" s="105">
        <v>1934</v>
      </c>
      <c r="C31" s="106">
        <v>7647.12</v>
      </c>
      <c r="D31" s="105">
        <v>745</v>
      </c>
      <c r="E31" s="105">
        <v>3905</v>
      </c>
      <c r="F31" s="183">
        <f t="shared" si="0"/>
        <v>16.021505376344088</v>
      </c>
    </row>
    <row r="32" spans="2:7" x14ac:dyDescent="0.25">
      <c r="B32" s="105">
        <v>1935</v>
      </c>
      <c r="C32" s="106">
        <v>8872.68</v>
      </c>
      <c r="D32" s="105">
        <v>910</v>
      </c>
      <c r="E32" s="105">
        <v>3642</v>
      </c>
      <c r="F32" s="183">
        <f t="shared" si="0"/>
        <v>19.991212653778557</v>
      </c>
    </row>
    <row r="33" spans="2:6" x14ac:dyDescent="0.25">
      <c r="B33" s="105">
        <v>1936</v>
      </c>
      <c r="C33" s="106">
        <v>9670.92</v>
      </c>
      <c r="D33" s="105">
        <v>1093</v>
      </c>
      <c r="E33" s="105">
        <v>5164</v>
      </c>
      <c r="F33" s="183">
        <f t="shared" si="0"/>
        <v>17.468435352405308</v>
      </c>
    </row>
    <row r="34" spans="2:6" x14ac:dyDescent="0.25">
      <c r="B34" s="105">
        <v>1937</v>
      </c>
      <c r="C34" s="106">
        <v>10554.024000000001</v>
      </c>
      <c r="D34" s="105">
        <v>1079</v>
      </c>
      <c r="E34" s="105">
        <v>5450</v>
      </c>
      <c r="F34" s="183">
        <f t="shared" si="0"/>
        <v>16.526267422269871</v>
      </c>
    </row>
    <row r="35" spans="2:6" x14ac:dyDescent="0.25">
      <c r="B35" s="105">
        <v>1938</v>
      </c>
      <c r="C35" s="106">
        <v>10739.16</v>
      </c>
      <c r="D35" s="105">
        <v>1644</v>
      </c>
      <c r="E35" s="105">
        <v>5950</v>
      </c>
      <c r="F35" s="183">
        <f t="shared" si="0"/>
        <v>21.648670002633658</v>
      </c>
    </row>
    <row r="36" spans="2:6" x14ac:dyDescent="0.25">
      <c r="B36" s="105">
        <v>1939</v>
      </c>
      <c r="C36" s="106">
        <v>7778.04</v>
      </c>
      <c r="D36" s="105">
        <v>1738</v>
      </c>
      <c r="E36" s="105">
        <v>4315</v>
      </c>
      <c r="F36" s="183">
        <f t="shared" si="0"/>
        <v>28.713034858747726</v>
      </c>
    </row>
    <row r="37" spans="2:6" x14ac:dyDescent="0.25">
      <c r="B37" s="105">
        <v>1940</v>
      </c>
      <c r="C37" s="106">
        <v>7695.66</v>
      </c>
      <c r="D37" s="105">
        <v>1466</v>
      </c>
      <c r="E37" s="105">
        <v>3579</v>
      </c>
      <c r="F37" s="183">
        <f t="shared" si="0"/>
        <v>29.058473736372648</v>
      </c>
    </row>
    <row r="38" spans="2:6" x14ac:dyDescent="0.25">
      <c r="B38" s="105">
        <v>1941</v>
      </c>
      <c r="C38" s="106">
        <v>8448.7199999999993</v>
      </c>
      <c r="D38" s="105">
        <v>2108</v>
      </c>
      <c r="E38" s="105">
        <v>2910</v>
      </c>
      <c r="F38" s="183">
        <f t="shared" si="0"/>
        <v>42.008768433638899</v>
      </c>
    </row>
    <row r="39" spans="2:6" x14ac:dyDescent="0.25">
      <c r="B39" s="105">
        <v>1942</v>
      </c>
      <c r="C39" s="106">
        <v>8504.64</v>
      </c>
      <c r="D39" s="105">
        <v>1823</v>
      </c>
      <c r="E39" s="105">
        <v>3352</v>
      </c>
      <c r="F39" s="183">
        <f t="shared" si="0"/>
        <v>35.227053140096622</v>
      </c>
    </row>
    <row r="40" spans="2:6" x14ac:dyDescent="0.25">
      <c r="B40" s="105">
        <v>1943</v>
      </c>
      <c r="C40" s="106">
        <v>10434.071999999998</v>
      </c>
      <c r="D40" s="105">
        <v>1528</v>
      </c>
      <c r="E40" s="105">
        <v>4122</v>
      </c>
      <c r="F40" s="183">
        <f t="shared" si="0"/>
        <v>27.044247787610619</v>
      </c>
    </row>
    <row r="41" spans="2:6" x14ac:dyDescent="0.25">
      <c r="B41" s="105">
        <v>1944</v>
      </c>
      <c r="C41" s="106">
        <v>10424.94</v>
      </c>
      <c r="D41" s="105">
        <v>1359</v>
      </c>
      <c r="E41" s="105">
        <v>4855</v>
      </c>
      <c r="F41" s="183">
        <f t="shared" si="0"/>
        <v>21.86997103315095</v>
      </c>
    </row>
    <row r="42" spans="2:6" x14ac:dyDescent="0.25">
      <c r="B42" s="105">
        <v>1945</v>
      </c>
      <c r="C42" s="106">
        <v>7580.2199999999993</v>
      </c>
      <c r="D42" s="105">
        <v>1095</v>
      </c>
      <c r="E42" s="105">
        <v>4236</v>
      </c>
      <c r="F42" s="183">
        <f t="shared" si="0"/>
        <v>20.540236353404616</v>
      </c>
    </row>
    <row r="43" spans="2:6" x14ac:dyDescent="0.25">
      <c r="B43" s="105">
        <v>1946</v>
      </c>
      <c r="C43" s="106">
        <v>13609.08</v>
      </c>
      <c r="D43" s="105">
        <v>1492</v>
      </c>
      <c r="E43" s="105">
        <v>5210</v>
      </c>
      <c r="F43" s="183">
        <f t="shared" si="0"/>
        <v>22.262011339898539</v>
      </c>
    </row>
    <row r="44" spans="2:6" x14ac:dyDescent="0.25">
      <c r="B44" s="105">
        <v>1947</v>
      </c>
      <c r="C44" s="106">
        <v>17468.64</v>
      </c>
      <c r="D44" s="105">
        <v>1877</v>
      </c>
      <c r="E44" s="105">
        <v>6704</v>
      </c>
      <c r="F44" s="183">
        <f t="shared" si="0"/>
        <v>21.873907469991842</v>
      </c>
    </row>
    <row r="45" spans="2:6" x14ac:dyDescent="0.25">
      <c r="B45" s="105">
        <v>1948</v>
      </c>
      <c r="C45" s="106">
        <v>17936.399999999998</v>
      </c>
      <c r="D45" s="105">
        <v>1857</v>
      </c>
      <c r="E45" s="105">
        <v>8067</v>
      </c>
      <c r="F45" s="183">
        <f t="shared" si="0"/>
        <v>18.712212817412333</v>
      </c>
    </row>
    <row r="46" spans="2:6" x14ac:dyDescent="0.25">
      <c r="B46" s="105">
        <v>1949</v>
      </c>
      <c r="C46" s="106">
        <v>17902.919999999998</v>
      </c>
      <c r="D46" s="105">
        <v>1839</v>
      </c>
      <c r="E46" s="105">
        <v>8299</v>
      </c>
      <c r="F46" s="183">
        <f t="shared" si="0"/>
        <v>18.139672519234562</v>
      </c>
    </row>
    <row r="47" spans="2:6" ht="15.75" customHeight="1" x14ac:dyDescent="0.25">
      <c r="B47" s="105">
        <v>1950</v>
      </c>
      <c r="C47" s="106">
        <v>17824.728000000003</v>
      </c>
      <c r="D47" s="105">
        <v>2251</v>
      </c>
      <c r="E47" s="105">
        <v>8964</v>
      </c>
      <c r="F47" s="183">
        <f>D47/(D47+E47)*100</f>
        <v>20.07133303611235</v>
      </c>
    </row>
    <row r="48" spans="2:6" x14ac:dyDescent="0.25">
      <c r="B48" s="105">
        <v>1951</v>
      </c>
      <c r="C48" s="106">
        <v>14203.32</v>
      </c>
      <c r="D48" s="105">
        <v>1777</v>
      </c>
      <c r="E48" s="105">
        <v>7016</v>
      </c>
      <c r="F48" s="183">
        <f t="shared" ref="F48:F89" si="1">D48/(D48+E48)*100</f>
        <v>20.209257363812121</v>
      </c>
    </row>
    <row r="49" spans="2:6" x14ac:dyDescent="0.25">
      <c r="B49" s="105">
        <v>1952</v>
      </c>
      <c r="C49" s="106">
        <v>19232.28</v>
      </c>
      <c r="D49" s="105">
        <v>1653</v>
      </c>
      <c r="E49" s="105">
        <v>9399</v>
      </c>
      <c r="F49" s="183">
        <f t="shared" si="1"/>
        <v>14.956568946796962</v>
      </c>
    </row>
    <row r="50" spans="2:6" x14ac:dyDescent="0.25">
      <c r="B50" s="105">
        <v>1953</v>
      </c>
      <c r="C50" s="106">
        <v>16378.019999999999</v>
      </c>
      <c r="D50" s="105">
        <v>1196</v>
      </c>
      <c r="E50" s="105">
        <v>8601</v>
      </c>
      <c r="F50" s="183">
        <f t="shared" si="1"/>
        <v>12.207818720016332</v>
      </c>
    </row>
    <row r="51" spans="2:6" x14ac:dyDescent="0.25">
      <c r="B51" s="105">
        <v>1954</v>
      </c>
      <c r="C51" s="106">
        <v>17274.48</v>
      </c>
      <c r="D51" s="105">
        <v>1401</v>
      </c>
      <c r="E51" s="105">
        <v>8463</v>
      </c>
      <c r="F51" s="183">
        <f t="shared" si="1"/>
        <v>14.203163017031631</v>
      </c>
    </row>
    <row r="52" spans="2:6" x14ac:dyDescent="0.25">
      <c r="B52" s="105">
        <v>1955</v>
      </c>
      <c r="C52" s="106">
        <v>13073.039999999999</v>
      </c>
      <c r="D52" s="105">
        <v>2777</v>
      </c>
      <c r="E52" s="105">
        <v>5805</v>
      </c>
      <c r="F52" s="183">
        <f t="shared" si="1"/>
        <v>32.358424609648104</v>
      </c>
    </row>
    <row r="53" spans="2:6" x14ac:dyDescent="0.25">
      <c r="B53" s="105">
        <v>1956</v>
      </c>
      <c r="C53" s="106">
        <v>12502.08</v>
      </c>
      <c r="D53" s="105">
        <v>2608</v>
      </c>
      <c r="E53" s="105">
        <v>4860</v>
      </c>
      <c r="F53" s="183">
        <f t="shared" si="1"/>
        <v>34.922335297268347</v>
      </c>
    </row>
    <row r="54" spans="2:6" x14ac:dyDescent="0.25">
      <c r="B54" s="105">
        <v>1957</v>
      </c>
      <c r="C54" s="106">
        <v>16798.86</v>
      </c>
      <c r="D54" s="105">
        <v>2616</v>
      </c>
      <c r="E54" s="105">
        <v>6697</v>
      </c>
      <c r="F54" s="183">
        <f t="shared" si="1"/>
        <v>28.089766992376248</v>
      </c>
    </row>
    <row r="55" spans="2:6" x14ac:dyDescent="0.25">
      <c r="B55" s="105">
        <v>1958</v>
      </c>
      <c r="C55" s="106">
        <v>18468</v>
      </c>
      <c r="D55" s="105">
        <v>3205</v>
      </c>
      <c r="E55" s="105">
        <v>8212</v>
      </c>
      <c r="F55" s="183">
        <f t="shared" si="1"/>
        <v>28.072173075238677</v>
      </c>
    </row>
    <row r="56" spans="2:6" x14ac:dyDescent="0.25">
      <c r="B56" s="105">
        <v>1959</v>
      </c>
      <c r="C56" s="106">
        <v>17770.559999999998</v>
      </c>
      <c r="D56" s="105">
        <v>3014</v>
      </c>
      <c r="E56" s="105">
        <v>7890</v>
      </c>
      <c r="F56" s="183">
        <f t="shared" si="1"/>
        <v>27.641232575201762</v>
      </c>
    </row>
    <row r="57" spans="2:6" x14ac:dyDescent="0.25">
      <c r="B57" s="105">
        <v>1960</v>
      </c>
      <c r="C57" s="106">
        <v>15493.439999999999</v>
      </c>
      <c r="D57" s="105">
        <v>2626</v>
      </c>
      <c r="E57" s="105">
        <v>6722</v>
      </c>
      <c r="F57" s="183">
        <f t="shared" si="1"/>
        <v>28.091570389388103</v>
      </c>
    </row>
    <row r="58" spans="2:6" x14ac:dyDescent="0.25">
      <c r="B58" s="105">
        <v>1961</v>
      </c>
      <c r="C58" s="106">
        <v>18434.939999999999</v>
      </c>
      <c r="D58" s="105">
        <v>2918</v>
      </c>
      <c r="E58" s="105">
        <v>7516</v>
      </c>
      <c r="F58" s="183">
        <f t="shared" si="1"/>
        <v>27.966264136476905</v>
      </c>
    </row>
    <row r="59" spans="2:6" x14ac:dyDescent="0.25">
      <c r="B59" s="105">
        <v>1962</v>
      </c>
      <c r="C59" s="106">
        <v>22792.583999999999</v>
      </c>
      <c r="D59" s="105">
        <v>2947</v>
      </c>
      <c r="E59" s="105">
        <v>10675</v>
      </c>
      <c r="F59" s="183">
        <f t="shared" si="1"/>
        <v>21.634121274409043</v>
      </c>
    </row>
    <row r="60" spans="2:6" x14ac:dyDescent="0.25">
      <c r="B60" s="105">
        <v>1963</v>
      </c>
      <c r="C60" s="106">
        <v>16333.704000000002</v>
      </c>
      <c r="D60" s="105">
        <v>2930</v>
      </c>
      <c r="E60" s="105">
        <v>6959</v>
      </c>
      <c r="F60" s="183">
        <f t="shared" si="1"/>
        <v>29.628880574375572</v>
      </c>
    </row>
    <row r="61" spans="2:6" x14ac:dyDescent="0.25">
      <c r="B61" s="105">
        <v>1964</v>
      </c>
      <c r="C61" s="106">
        <v>20631.12</v>
      </c>
      <c r="D61" s="105">
        <v>3166</v>
      </c>
      <c r="E61" s="105">
        <v>7869</v>
      </c>
      <c r="F61" s="183">
        <f t="shared" si="1"/>
        <v>28.690530131400088</v>
      </c>
    </row>
    <row r="62" spans="2:6" x14ac:dyDescent="0.25">
      <c r="B62" s="105">
        <v>1965</v>
      </c>
      <c r="C62" s="106">
        <v>21231.239999999998</v>
      </c>
      <c r="D62" s="105">
        <v>3634</v>
      </c>
      <c r="E62" s="105">
        <v>7877</v>
      </c>
      <c r="F62" s="183">
        <f t="shared" si="1"/>
        <v>31.569802797324297</v>
      </c>
    </row>
    <row r="63" spans="2:6" x14ac:dyDescent="0.25">
      <c r="B63" s="105">
        <v>1966</v>
      </c>
      <c r="C63" s="106">
        <v>18733.439999999999</v>
      </c>
      <c r="D63" s="105">
        <v>3559</v>
      </c>
      <c r="E63" s="105">
        <v>7336</v>
      </c>
      <c r="F63" s="183">
        <f t="shared" si="1"/>
        <v>32.666360715924739</v>
      </c>
    </row>
    <row r="64" spans="2:6" x14ac:dyDescent="0.25">
      <c r="B64" s="105">
        <v>1967</v>
      </c>
      <c r="C64" s="106">
        <v>22766.52</v>
      </c>
      <c r="D64" s="105">
        <v>2053</v>
      </c>
      <c r="E64" s="105">
        <v>8791</v>
      </c>
      <c r="F64" s="183">
        <f t="shared" si="1"/>
        <v>18.932128365916636</v>
      </c>
    </row>
    <row r="65" spans="2:6" x14ac:dyDescent="0.25">
      <c r="B65" s="105">
        <v>1968</v>
      </c>
      <c r="C65" s="106">
        <v>24245.399999999998</v>
      </c>
      <c r="D65" s="105">
        <v>2264</v>
      </c>
      <c r="E65" s="105">
        <v>9120</v>
      </c>
      <c r="F65" s="183">
        <f t="shared" si="1"/>
        <v>19.88756148981026</v>
      </c>
    </row>
    <row r="66" spans="2:6" x14ac:dyDescent="0.25">
      <c r="B66" s="105">
        <v>1969</v>
      </c>
      <c r="C66" s="106">
        <v>28427.82</v>
      </c>
      <c r="D66" s="105">
        <v>2772</v>
      </c>
      <c r="E66" s="105">
        <v>10160</v>
      </c>
      <c r="F66" s="183">
        <f t="shared" si="1"/>
        <v>21.435199505103618</v>
      </c>
    </row>
    <row r="67" spans="2:6" x14ac:dyDescent="0.25">
      <c r="B67" s="105">
        <v>1970</v>
      </c>
      <c r="C67" s="106">
        <v>34437</v>
      </c>
      <c r="D67" s="105">
        <v>3468</v>
      </c>
      <c r="E67" s="105">
        <v>12727</v>
      </c>
      <c r="F67" s="183">
        <f t="shared" si="1"/>
        <v>21.414016671812288</v>
      </c>
    </row>
    <row r="68" spans="2:6" x14ac:dyDescent="0.25">
      <c r="B68" s="105">
        <v>1971</v>
      </c>
      <c r="C68" s="106">
        <v>30143.879999999997</v>
      </c>
      <c r="D68" s="105">
        <v>3848</v>
      </c>
      <c r="E68" s="105">
        <v>11178</v>
      </c>
      <c r="F68" s="183">
        <f t="shared" si="1"/>
        <v>25.608944496206576</v>
      </c>
    </row>
    <row r="69" spans="2:6" x14ac:dyDescent="0.25">
      <c r="B69" s="105">
        <v>1972</v>
      </c>
      <c r="C69" s="106">
        <v>34828.799999999996</v>
      </c>
      <c r="D69" s="105">
        <v>4484</v>
      </c>
      <c r="E69" s="105">
        <v>13150</v>
      </c>
      <c r="F69" s="183">
        <f t="shared" si="1"/>
        <v>25.428150164455033</v>
      </c>
    </row>
    <row r="70" spans="2:6" x14ac:dyDescent="0.25">
      <c r="B70" s="105">
        <v>1973</v>
      </c>
      <c r="C70" s="106">
        <v>30806.039999999997</v>
      </c>
      <c r="D70" s="105">
        <v>3589</v>
      </c>
      <c r="E70" s="105">
        <v>9419</v>
      </c>
      <c r="F70" s="183">
        <f t="shared" si="1"/>
        <v>27.590713407134071</v>
      </c>
    </row>
    <row r="71" spans="2:6" x14ac:dyDescent="0.25">
      <c r="B71" s="105">
        <v>1974</v>
      </c>
      <c r="C71" s="106">
        <v>35359.919999999998</v>
      </c>
      <c r="D71" s="105">
        <v>2152</v>
      </c>
      <c r="E71" s="105">
        <v>9467</v>
      </c>
      <c r="F71" s="183">
        <f t="shared" si="1"/>
        <v>18.521387382735174</v>
      </c>
    </row>
    <row r="72" spans="2:6" x14ac:dyDescent="0.25">
      <c r="B72" s="105">
        <v>1975</v>
      </c>
      <c r="C72" s="106">
        <v>43341.24</v>
      </c>
      <c r="D72" s="105">
        <v>1784</v>
      </c>
      <c r="E72" s="105">
        <v>13572</v>
      </c>
      <c r="F72" s="183">
        <f t="shared" si="1"/>
        <v>11.617608752279239</v>
      </c>
    </row>
    <row r="73" spans="2:6" x14ac:dyDescent="0.25">
      <c r="B73" s="105">
        <v>1976</v>
      </c>
      <c r="C73" s="106">
        <v>41550.6</v>
      </c>
      <c r="D73" s="105">
        <v>1613</v>
      </c>
      <c r="E73" s="105">
        <v>13803</v>
      </c>
      <c r="F73" s="183">
        <f t="shared" si="1"/>
        <v>10.463155163466528</v>
      </c>
    </row>
    <row r="74" spans="2:6" x14ac:dyDescent="0.25">
      <c r="B74" s="105">
        <v>1977</v>
      </c>
      <c r="C74" s="106">
        <v>44672.28</v>
      </c>
      <c r="D74" s="105">
        <v>2127</v>
      </c>
      <c r="E74" s="105">
        <v>14750</v>
      </c>
      <c r="F74" s="183">
        <f t="shared" si="1"/>
        <v>12.602950761391243</v>
      </c>
    </row>
    <row r="75" spans="2:6" x14ac:dyDescent="0.25">
      <c r="B75" s="105">
        <v>1978</v>
      </c>
      <c r="C75" s="106">
        <v>39876.479999999996</v>
      </c>
      <c r="D75" s="105">
        <v>2570</v>
      </c>
      <c r="E75" s="105">
        <v>12065</v>
      </c>
      <c r="F75" s="183">
        <f t="shared" si="1"/>
        <v>17.560642295866074</v>
      </c>
    </row>
    <row r="76" spans="2:6" x14ac:dyDescent="0.25">
      <c r="B76" s="105">
        <v>1979</v>
      </c>
      <c r="C76" s="106">
        <v>41447.040000000001</v>
      </c>
      <c r="D76" s="105">
        <v>2208</v>
      </c>
      <c r="E76" s="105">
        <v>9887</v>
      </c>
      <c r="F76" s="183">
        <f t="shared" si="1"/>
        <v>18.255477470028939</v>
      </c>
    </row>
    <row r="77" spans="2:6" x14ac:dyDescent="0.25">
      <c r="B77" s="105">
        <v>1980</v>
      </c>
      <c r="C77" s="106">
        <v>48587.159999999996</v>
      </c>
      <c r="D77" s="105">
        <v>1650</v>
      </c>
      <c r="E77" s="105">
        <v>10301</v>
      </c>
      <c r="F77" s="183">
        <f t="shared" si="1"/>
        <v>13.806376035478202</v>
      </c>
    </row>
    <row r="78" spans="2:6" x14ac:dyDescent="0.25">
      <c r="B78" s="105">
        <v>1981</v>
      </c>
      <c r="C78" s="106">
        <v>43969.56</v>
      </c>
      <c r="D78" s="105">
        <v>2330</v>
      </c>
      <c r="E78" s="105">
        <v>10814</v>
      </c>
      <c r="F78" s="183">
        <f t="shared" si="1"/>
        <v>17.726719415702981</v>
      </c>
    </row>
    <row r="79" spans="2:6" x14ac:dyDescent="0.25">
      <c r="B79" s="105">
        <v>1982</v>
      </c>
      <c r="C79" s="106">
        <v>47368.56</v>
      </c>
      <c r="D79" s="105">
        <v>2527</v>
      </c>
      <c r="E79" s="105">
        <v>10203</v>
      </c>
      <c r="F79" s="183">
        <f t="shared" si="1"/>
        <v>19.850746268656717</v>
      </c>
    </row>
    <row r="80" spans="2:6" x14ac:dyDescent="0.25">
      <c r="B80" s="105">
        <v>1983</v>
      </c>
      <c r="C80" s="106">
        <v>40146.839999999997</v>
      </c>
      <c r="D80" s="105">
        <v>1387</v>
      </c>
      <c r="E80" s="105">
        <v>7881</v>
      </c>
      <c r="F80" s="183">
        <f t="shared" si="1"/>
        <v>14.965472593871384</v>
      </c>
    </row>
    <row r="81" spans="2:6" x14ac:dyDescent="0.25">
      <c r="B81" s="105">
        <v>1984</v>
      </c>
      <c r="C81" s="106">
        <v>47241</v>
      </c>
      <c r="D81" s="105">
        <v>1553</v>
      </c>
      <c r="E81" s="105">
        <v>4505</v>
      </c>
      <c r="F81" s="183">
        <f t="shared" si="1"/>
        <v>25.635523275008254</v>
      </c>
    </row>
    <row r="82" spans="2:6" x14ac:dyDescent="0.25">
      <c r="B82" s="105">
        <v>1985</v>
      </c>
      <c r="C82" s="106">
        <v>53348.639999999999</v>
      </c>
      <c r="D82" s="105">
        <v>2103</v>
      </c>
      <c r="E82" s="105">
        <v>7971</v>
      </c>
      <c r="F82" s="183">
        <f t="shared" si="1"/>
        <v>20.875521143537821</v>
      </c>
    </row>
    <row r="83" spans="2:6" x14ac:dyDescent="0.25">
      <c r="B83" s="105">
        <v>1986</v>
      </c>
      <c r="C83" s="106">
        <v>45969.84</v>
      </c>
      <c r="D83" s="105">
        <v>1255</v>
      </c>
      <c r="E83" s="105">
        <v>8258</v>
      </c>
      <c r="F83" s="183">
        <f t="shared" si="1"/>
        <v>13.19247345737412</v>
      </c>
    </row>
    <row r="84" spans="2:6" x14ac:dyDescent="0.25">
      <c r="B84" s="105">
        <v>1987</v>
      </c>
      <c r="C84" s="106">
        <v>43984.92</v>
      </c>
      <c r="D84" s="105">
        <v>1453</v>
      </c>
      <c r="E84" s="105">
        <v>6646</v>
      </c>
      <c r="F84" s="183">
        <f t="shared" si="1"/>
        <v>17.940486479812321</v>
      </c>
    </row>
    <row r="85" spans="2:6" x14ac:dyDescent="0.25">
      <c r="B85" s="105">
        <v>1988</v>
      </c>
      <c r="C85" s="106">
        <v>48399</v>
      </c>
      <c r="D85" s="105">
        <v>939</v>
      </c>
      <c r="E85" s="105">
        <v>5717</v>
      </c>
      <c r="F85" s="183">
        <f t="shared" si="1"/>
        <v>14.107572115384615</v>
      </c>
    </row>
    <row r="86" spans="2:6" x14ac:dyDescent="0.25">
      <c r="B86" s="105">
        <v>1989</v>
      </c>
      <c r="C86" s="106">
        <v>59308.2</v>
      </c>
      <c r="D86" s="105">
        <v>856</v>
      </c>
      <c r="E86" s="105">
        <v>7614</v>
      </c>
      <c r="F86" s="183">
        <f t="shared" si="1"/>
        <v>10.106257378984651</v>
      </c>
    </row>
    <row r="87" spans="2:6" x14ac:dyDescent="0.25">
      <c r="B87" s="105">
        <v>1990</v>
      </c>
      <c r="C87" s="106">
        <v>52711.68</v>
      </c>
      <c r="D87" s="105">
        <v>1062</v>
      </c>
      <c r="E87" s="105">
        <v>6990</v>
      </c>
      <c r="F87" s="183">
        <f t="shared" si="1"/>
        <v>13.189269746646795</v>
      </c>
    </row>
    <row r="88" spans="2:6" x14ac:dyDescent="0.25">
      <c r="B88" s="105">
        <v>1991</v>
      </c>
      <c r="C88" s="106">
        <v>47314.68</v>
      </c>
      <c r="D88" s="105">
        <v>1333</v>
      </c>
      <c r="E88" s="105">
        <v>6710</v>
      </c>
      <c r="F88" s="183">
        <f t="shared" si="1"/>
        <v>16.573417878900909</v>
      </c>
    </row>
    <row r="89" spans="2:6" x14ac:dyDescent="0.25">
      <c r="B89" s="105">
        <v>1992</v>
      </c>
      <c r="C89" s="106">
        <v>57070.32</v>
      </c>
      <c r="D89" s="105">
        <v>1067</v>
      </c>
      <c r="E89" s="105">
        <v>6344</v>
      </c>
      <c r="F89" s="183">
        <f t="shared" si="1"/>
        <v>14.397517204155985</v>
      </c>
    </row>
    <row r="90" spans="2:6" x14ac:dyDescent="0.25">
      <c r="B90" s="105">
        <v>1993</v>
      </c>
      <c r="C90" s="106">
        <v>54935.88</v>
      </c>
      <c r="D90" s="105">
        <v>1216</v>
      </c>
      <c r="E90" s="105">
        <v>4602</v>
      </c>
      <c r="F90" s="183">
        <f>D90/(D90+E90)*100</f>
        <v>20.900653145410793</v>
      </c>
    </row>
    <row r="91" spans="2:6" x14ac:dyDescent="0.25">
      <c r="B91" s="105">
        <v>1994</v>
      </c>
      <c r="C91" s="106">
        <v>70485.239999999991</v>
      </c>
      <c r="D91" s="105">
        <v>1463</v>
      </c>
      <c r="E91" s="105">
        <v>6169</v>
      </c>
      <c r="F91" s="183">
        <f t="shared" ref="F91:F104" si="2">D91/(D91+E91)*100</f>
        <v>19.169287211740041</v>
      </c>
    </row>
    <row r="92" spans="2:6" x14ac:dyDescent="0.25">
      <c r="B92" s="105">
        <v>1995</v>
      </c>
      <c r="C92" s="106">
        <v>60335.519999999997</v>
      </c>
      <c r="D92" s="105">
        <v>1036</v>
      </c>
      <c r="E92" s="105">
        <v>4860</v>
      </c>
      <c r="F92" s="183">
        <f t="shared" si="2"/>
        <v>17.571234735413839</v>
      </c>
    </row>
    <row r="93" spans="2:6" x14ac:dyDescent="0.25">
      <c r="B93" s="105">
        <v>1996</v>
      </c>
      <c r="C93" s="106">
        <v>80813.399999999994</v>
      </c>
      <c r="D93" s="105">
        <v>1079</v>
      </c>
      <c r="E93" s="105">
        <v>7842</v>
      </c>
      <c r="F93" s="183">
        <f t="shared" si="2"/>
        <v>12.095056608003588</v>
      </c>
    </row>
    <row r="94" spans="2:6" x14ac:dyDescent="0.25">
      <c r="B94" s="105">
        <v>1997</v>
      </c>
      <c r="C94" s="106">
        <v>74164.403999999995</v>
      </c>
      <c r="D94" s="105">
        <v>816</v>
      </c>
      <c r="E94" s="105">
        <v>5659</v>
      </c>
      <c r="F94" s="183">
        <f t="shared" si="2"/>
        <v>12.602316602316602</v>
      </c>
    </row>
    <row r="95" spans="2:6" x14ac:dyDescent="0.25">
      <c r="B95" s="105">
        <v>1998</v>
      </c>
      <c r="C95" s="106">
        <v>89012.87999999999</v>
      </c>
      <c r="D95" s="105">
        <v>809</v>
      </c>
      <c r="E95" s="105">
        <v>5449</v>
      </c>
      <c r="F95" s="183">
        <f t="shared" si="2"/>
        <v>12.927452860338768</v>
      </c>
    </row>
    <row r="96" spans="2:6" x14ac:dyDescent="0.25">
      <c r="B96" s="105">
        <v>1999</v>
      </c>
      <c r="C96" s="106">
        <v>102185.28</v>
      </c>
      <c r="D96" s="105">
        <v>787</v>
      </c>
      <c r="E96" s="105">
        <v>5366</v>
      </c>
      <c r="F96" s="183">
        <f t="shared" si="2"/>
        <v>12.790508694945554</v>
      </c>
    </row>
    <row r="97" spans="2:7" x14ac:dyDescent="0.25">
      <c r="B97" s="105">
        <v>2000</v>
      </c>
      <c r="C97" s="106">
        <v>103148.15999999999</v>
      </c>
      <c r="D97" s="105">
        <v>676</v>
      </c>
      <c r="E97" s="105">
        <v>6106</v>
      </c>
      <c r="F97" s="183">
        <f t="shared" si="2"/>
        <v>9.9675611913889703</v>
      </c>
    </row>
    <row r="98" spans="2:7" x14ac:dyDescent="0.25">
      <c r="B98" s="105">
        <v>2001</v>
      </c>
      <c r="C98" s="106">
        <v>129184.46399999999</v>
      </c>
      <c r="D98" s="105">
        <v>640</v>
      </c>
      <c r="E98" s="105">
        <v>4456</v>
      </c>
      <c r="F98" s="183">
        <f t="shared" si="2"/>
        <v>12.558869701726843</v>
      </c>
    </row>
    <row r="99" spans="2:7" x14ac:dyDescent="0.25">
      <c r="B99" s="105">
        <v>2002</v>
      </c>
      <c r="C99" s="106">
        <v>146444.736</v>
      </c>
      <c r="D99" s="105">
        <v>417</v>
      </c>
      <c r="E99" s="49">
        <v>6675</v>
      </c>
      <c r="F99" s="183">
        <f t="shared" si="2"/>
        <v>5.8798646362098141</v>
      </c>
      <c r="G99" s="49"/>
    </row>
    <row r="100" spans="2:7" x14ac:dyDescent="0.25">
      <c r="B100" s="105">
        <v>2003</v>
      </c>
      <c r="C100" s="106">
        <v>130318.2</v>
      </c>
      <c r="D100" s="105">
        <v>302</v>
      </c>
      <c r="E100" s="49">
        <v>9330</v>
      </c>
      <c r="F100" s="183">
        <f t="shared" si="2"/>
        <v>3.1353820598006643</v>
      </c>
      <c r="G100" s="49"/>
    </row>
    <row r="101" spans="2:7" x14ac:dyDescent="0.25">
      <c r="B101" s="105">
        <v>2004</v>
      </c>
      <c r="C101" s="106">
        <v>176547.264</v>
      </c>
      <c r="D101" s="105">
        <v>466</v>
      </c>
      <c r="E101" s="49">
        <v>9281</v>
      </c>
      <c r="F101" s="183">
        <f t="shared" si="2"/>
        <v>4.7809582435621216</v>
      </c>
      <c r="G101" s="49"/>
    </row>
    <row r="102" spans="2:7" x14ac:dyDescent="0.25">
      <c r="B102" s="105">
        <v>2005</v>
      </c>
      <c r="C102" s="106">
        <v>172059.144</v>
      </c>
      <c r="D102" s="105">
        <v>317</v>
      </c>
      <c r="E102" s="49">
        <v>9762</v>
      </c>
      <c r="F102" s="183">
        <f t="shared" si="2"/>
        <v>3.1451532890167675</v>
      </c>
      <c r="G102" s="49"/>
    </row>
    <row r="103" spans="2:7" x14ac:dyDescent="0.25">
      <c r="B103" s="105">
        <v>2006</v>
      </c>
      <c r="C103" s="106">
        <v>171574.63200000001</v>
      </c>
      <c r="D103" s="105">
        <v>317</v>
      </c>
      <c r="E103" s="49">
        <v>7864</v>
      </c>
      <c r="F103" s="183">
        <f t="shared" si="2"/>
        <v>3.8748319276372083</v>
      </c>
      <c r="G103" s="49"/>
    </row>
    <row r="104" spans="2:7" x14ac:dyDescent="0.25">
      <c r="B104" s="105">
        <v>2007</v>
      </c>
      <c r="C104" s="106">
        <v>115436.64</v>
      </c>
      <c r="D104" s="105">
        <v>252</v>
      </c>
      <c r="E104" s="49">
        <v>4212</v>
      </c>
      <c r="F104" s="183">
        <f t="shared" si="2"/>
        <v>5.6451612903225801</v>
      </c>
      <c r="G104" s="49"/>
    </row>
    <row r="105" spans="2:7" x14ac:dyDescent="0.25">
      <c r="B105" s="105">
        <v>2008</v>
      </c>
      <c r="C105" s="106">
        <v>149373.35999999999</v>
      </c>
      <c r="D105" s="49" t="s">
        <v>8</v>
      </c>
      <c r="E105" s="49">
        <v>1721</v>
      </c>
      <c r="F105" s="49" t="s">
        <v>8</v>
      </c>
      <c r="G105" s="49"/>
    </row>
    <row r="106" spans="2:7" x14ac:dyDescent="0.25">
      <c r="B106" s="105">
        <v>2009</v>
      </c>
      <c r="C106" s="106">
        <v>141502.91999999998</v>
      </c>
      <c r="D106" s="49" t="s">
        <v>8</v>
      </c>
      <c r="E106" s="49">
        <v>2157</v>
      </c>
      <c r="F106" s="49" t="s">
        <v>8</v>
      </c>
      <c r="G106" s="49"/>
    </row>
    <row r="107" spans="2:7" x14ac:dyDescent="0.25">
      <c r="B107" s="105">
        <v>2010</v>
      </c>
      <c r="C107" s="106">
        <v>138198.72</v>
      </c>
      <c r="D107" s="49" t="s">
        <v>8</v>
      </c>
      <c r="E107" s="49">
        <v>1754</v>
      </c>
      <c r="F107" s="49" t="s">
        <v>8</v>
      </c>
      <c r="G107" s="49"/>
    </row>
    <row r="108" spans="2:7" x14ac:dyDescent="0.25">
      <c r="B108" s="105">
        <v>2011</v>
      </c>
      <c r="C108" s="106">
        <v>135118.32</v>
      </c>
      <c r="D108" s="49" t="s">
        <v>8</v>
      </c>
      <c r="E108" s="49">
        <v>2950</v>
      </c>
      <c r="F108" s="49" t="s">
        <v>8</v>
      </c>
      <c r="G108" s="49"/>
    </row>
    <row r="109" spans="2:7" x14ac:dyDescent="0.25">
      <c r="B109" s="105">
        <v>2012</v>
      </c>
      <c r="C109" s="106">
        <v>148337.4</v>
      </c>
      <c r="D109" s="49" t="s">
        <v>8</v>
      </c>
      <c r="E109" s="49">
        <v>2381</v>
      </c>
      <c r="F109" s="49" t="s">
        <v>8</v>
      </c>
      <c r="G109" s="49"/>
    </row>
    <row r="110" spans="2:7" x14ac:dyDescent="0.25">
      <c r="B110" s="184">
        <v>2013</v>
      </c>
      <c r="C110" s="107">
        <v>149472.24</v>
      </c>
      <c r="D110" s="451" t="s">
        <v>8</v>
      </c>
      <c r="E110" s="184">
        <v>2581</v>
      </c>
      <c r="F110" s="451" t="s">
        <v>8</v>
      </c>
    </row>
    <row r="111" spans="2:7" x14ac:dyDescent="0.25">
      <c r="C111" s="106"/>
      <c r="E111" s="106"/>
    </row>
    <row r="112" spans="2:7" x14ac:dyDescent="0.25">
      <c r="C112" s="189"/>
    </row>
    <row r="113" spans="2:7" x14ac:dyDescent="0.25">
      <c r="C113" s="189"/>
      <c r="D113" s="283"/>
      <c r="E113" s="283"/>
      <c r="F113" s="283"/>
    </row>
    <row r="114" spans="2:7" ht="35.25" customHeight="1" x14ac:dyDescent="0.25">
      <c r="D114" s="283"/>
      <c r="E114" s="283"/>
      <c r="F114" s="283"/>
    </row>
    <row r="115" spans="2:7" ht="20.25" customHeight="1" x14ac:dyDescent="0.25">
      <c r="B115" s="180"/>
      <c r="D115" s="182"/>
      <c r="E115" s="180"/>
    </row>
    <row r="116" spans="2:7" x14ac:dyDescent="0.25">
      <c r="B116" s="180"/>
      <c r="C116" s="189"/>
      <c r="D116" s="189"/>
      <c r="E116" s="180"/>
    </row>
    <row r="117" spans="2:7" x14ac:dyDescent="0.25">
      <c r="B117" s="180"/>
      <c r="D117" s="269"/>
      <c r="E117" s="180"/>
    </row>
    <row r="118" spans="2:7" x14ac:dyDescent="0.25">
      <c r="D118" s="189"/>
      <c r="E118" s="190"/>
      <c r="F118" s="190"/>
      <c r="G118" s="190"/>
    </row>
    <row r="119" spans="2:7" x14ac:dyDescent="0.25">
      <c r="D119" s="323"/>
      <c r="E119" s="323"/>
      <c r="F119" s="323"/>
      <c r="G119" s="323"/>
    </row>
  </sheetData>
  <mergeCells count="6">
    <mergeCell ref="B1:F1"/>
    <mergeCell ref="B2:B3"/>
    <mergeCell ref="C2:C3"/>
    <mergeCell ref="D2:D3"/>
    <mergeCell ref="E2:E3"/>
    <mergeCell ref="F2:F3"/>
  </mergeCells>
  <pageMargins left="0.7" right="0.7" top="0.75" bottom="0.75" header="0.3" footer="0.3"/>
  <pageSetup paperSize="9" scale="9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view="pageBreakPreview" zoomScale="60" zoomScaleNormal="100" workbookViewId="0">
      <pane xSplit="1" ySplit="2" topLeftCell="B3" activePane="bottomRight" state="frozen"/>
      <selection pane="topRight" activeCell="B1" sqref="B1"/>
      <selection pane="bottomLeft" activeCell="A3" sqref="A3"/>
      <selection pane="bottomRight" activeCell="J40" sqref="J40"/>
    </sheetView>
  </sheetViews>
  <sheetFormatPr defaultRowHeight="15" x14ac:dyDescent="0.25"/>
  <cols>
    <col min="1" max="1" width="9.140625" style="53"/>
    <col min="2" max="2" width="12.85546875" style="53" customWidth="1"/>
    <col min="3" max="4" width="14.42578125" style="53" customWidth="1"/>
    <col min="5" max="5" width="11.42578125" style="53" customWidth="1"/>
    <col min="6" max="7" width="9.140625" style="53"/>
    <col min="8" max="9" width="15.5703125" style="53" customWidth="1"/>
    <col min="10" max="10" width="13.28515625" style="53" customWidth="1"/>
    <col min="11" max="13" width="8.5703125" style="53" customWidth="1"/>
    <col min="14" max="16384" width="9.140625" style="53"/>
  </cols>
  <sheetData>
    <row r="1" spans="1:16" ht="33" customHeight="1" x14ac:dyDescent="0.25">
      <c r="A1" s="726" t="s">
        <v>622</v>
      </c>
      <c r="B1" s="726"/>
      <c r="C1" s="726"/>
      <c r="D1" s="726"/>
      <c r="E1" s="726"/>
      <c r="F1" s="186"/>
      <c r="L1" s="186"/>
      <c r="M1" s="185"/>
      <c r="N1" s="187"/>
    </row>
    <row r="2" spans="1:16" ht="28.5" customHeight="1" x14ac:dyDescent="0.25">
      <c r="A2" s="188" t="s">
        <v>6</v>
      </c>
      <c r="B2" s="54" t="s">
        <v>197</v>
      </c>
      <c r="C2" s="54" t="s">
        <v>196</v>
      </c>
      <c r="D2" s="54" t="s">
        <v>195</v>
      </c>
      <c r="E2" s="54" t="s">
        <v>198</v>
      </c>
      <c r="F2" s="115"/>
      <c r="L2" s="115"/>
      <c r="M2" s="115"/>
      <c r="N2" s="116"/>
    </row>
    <row r="3" spans="1:16" x14ac:dyDescent="0.25">
      <c r="A3" s="76">
        <v>1923</v>
      </c>
      <c r="B3" s="11">
        <v>42.30669284518104</v>
      </c>
      <c r="C3" s="11">
        <v>24.44948124193952</v>
      </c>
      <c r="D3" s="11">
        <v>33.243825912879444</v>
      </c>
      <c r="E3" s="11">
        <v>100</v>
      </c>
      <c r="F3" s="11"/>
      <c r="L3" s="11"/>
      <c r="M3" s="11"/>
      <c r="N3" s="11"/>
    </row>
    <row r="4" spans="1:16" x14ac:dyDescent="0.25">
      <c r="A4" s="76">
        <v>1924</v>
      </c>
      <c r="B4" s="11">
        <v>50.065930010680816</v>
      </c>
      <c r="C4" s="11">
        <v>21.072476508214628</v>
      </c>
      <c r="D4" s="11">
        <v>28.862193526708037</v>
      </c>
      <c r="E4" s="11">
        <v>100</v>
      </c>
      <c r="F4" s="11"/>
      <c r="L4" s="11"/>
      <c r="M4" s="11"/>
      <c r="N4" s="11"/>
      <c r="P4" s="11"/>
    </row>
    <row r="5" spans="1:16" x14ac:dyDescent="0.25">
      <c r="A5" s="76">
        <v>1925</v>
      </c>
      <c r="B5" s="11">
        <v>32.389305148943912</v>
      </c>
      <c r="C5" s="11">
        <v>29.283067864172413</v>
      </c>
      <c r="D5" s="11">
        <v>38.327626986883672</v>
      </c>
      <c r="E5" s="11">
        <v>100</v>
      </c>
      <c r="F5" s="11"/>
      <c r="L5" s="11"/>
      <c r="M5" s="11"/>
      <c r="N5" s="11"/>
      <c r="P5" s="11"/>
    </row>
    <row r="6" spans="1:16" x14ac:dyDescent="0.25">
      <c r="A6" s="76">
        <v>1926</v>
      </c>
      <c r="B6" s="11">
        <v>28.938181187370066</v>
      </c>
      <c r="C6" s="11">
        <v>30.874847194477052</v>
      </c>
      <c r="D6" s="11">
        <v>40.187513722003729</v>
      </c>
      <c r="E6" s="11">
        <v>100</v>
      </c>
      <c r="F6" s="11"/>
      <c r="L6" s="11"/>
      <c r="M6" s="11"/>
      <c r="N6" s="11"/>
      <c r="P6" s="11"/>
    </row>
    <row r="7" spans="1:16" x14ac:dyDescent="0.25">
      <c r="A7" s="76">
        <v>1927</v>
      </c>
      <c r="B7" s="11">
        <v>28.468197214904027</v>
      </c>
      <c r="C7" s="11">
        <v>31.026936932093125</v>
      </c>
      <c r="D7" s="11">
        <v>40.504865853002848</v>
      </c>
      <c r="E7" s="11">
        <v>100</v>
      </c>
      <c r="F7" s="11"/>
      <c r="L7" s="11"/>
      <c r="M7" s="11"/>
      <c r="N7" s="11"/>
      <c r="P7" s="11"/>
    </row>
    <row r="8" spans="1:16" x14ac:dyDescent="0.25">
      <c r="A8" s="76">
        <v>1928</v>
      </c>
      <c r="B8" s="11">
        <v>16.733284514147392</v>
      </c>
      <c r="C8" s="11">
        <v>35.966009641789221</v>
      </c>
      <c r="D8" s="11">
        <v>47.301214377250254</v>
      </c>
      <c r="E8" s="11">
        <v>100</v>
      </c>
      <c r="F8" s="11"/>
      <c r="L8" s="11"/>
      <c r="M8" s="11"/>
      <c r="N8" s="11"/>
      <c r="P8" s="11"/>
    </row>
    <row r="9" spans="1:16" x14ac:dyDescent="0.25">
      <c r="A9" s="76">
        <v>1929</v>
      </c>
      <c r="B9" s="11">
        <v>32.400486774539182</v>
      </c>
      <c r="C9" s="11">
        <v>27.765130102203727</v>
      </c>
      <c r="D9" s="11">
        <v>39.834856179174658</v>
      </c>
      <c r="E9" s="11">
        <v>100</v>
      </c>
      <c r="F9" s="11"/>
      <c r="L9" s="11"/>
      <c r="M9" s="11"/>
      <c r="N9" s="11"/>
      <c r="P9" s="11"/>
    </row>
    <row r="10" spans="1:16" x14ac:dyDescent="0.25">
      <c r="A10" s="76">
        <v>1930</v>
      </c>
      <c r="B10" s="11">
        <v>23.711776285348975</v>
      </c>
      <c r="C10" s="11">
        <v>29.564600781380467</v>
      </c>
      <c r="D10" s="11">
        <v>46.723349148941409</v>
      </c>
      <c r="E10" s="11">
        <v>100</v>
      </c>
      <c r="F10" s="11"/>
      <c r="L10" s="11"/>
      <c r="M10" s="11"/>
      <c r="N10" s="11"/>
      <c r="P10" s="11"/>
    </row>
    <row r="11" spans="1:16" x14ac:dyDescent="0.25">
      <c r="A11" s="76">
        <v>1931</v>
      </c>
      <c r="B11" s="11">
        <v>28.754356338388256</v>
      </c>
      <c r="C11" s="11">
        <v>28.859480334243848</v>
      </c>
      <c r="D11" s="11">
        <v>42.386836120941375</v>
      </c>
      <c r="E11" s="11">
        <v>100</v>
      </c>
      <c r="F11" s="11"/>
      <c r="L11" s="11"/>
      <c r="M11" s="11"/>
      <c r="N11" s="11"/>
      <c r="P11" s="11"/>
    </row>
    <row r="12" spans="1:16" x14ac:dyDescent="0.25">
      <c r="A12" s="76">
        <v>1932</v>
      </c>
      <c r="B12" s="11">
        <v>35.551077352348479</v>
      </c>
      <c r="C12" s="11">
        <v>27.863121996589673</v>
      </c>
      <c r="D12" s="11">
        <v>36.585800651061852</v>
      </c>
      <c r="E12" s="11">
        <v>100</v>
      </c>
      <c r="F12" s="11"/>
      <c r="L12" s="11"/>
      <c r="M12" s="11"/>
      <c r="N12" s="11"/>
      <c r="P12" s="11"/>
    </row>
    <row r="13" spans="1:16" x14ac:dyDescent="0.25">
      <c r="A13" s="76">
        <v>1933</v>
      </c>
      <c r="B13" s="11">
        <v>40.435895855552644</v>
      </c>
      <c r="C13" s="11">
        <v>25.416092761017651</v>
      </c>
      <c r="D13" s="11">
        <v>34.148279354938985</v>
      </c>
      <c r="E13" s="11">
        <v>100</v>
      </c>
      <c r="F13" s="11"/>
      <c r="L13" s="11"/>
      <c r="M13" s="11"/>
      <c r="N13" s="11"/>
      <c r="P13" s="11"/>
    </row>
    <row r="14" spans="1:16" x14ac:dyDescent="0.25">
      <c r="A14" s="76">
        <v>1934</v>
      </c>
      <c r="B14" s="11">
        <v>17.175485673037695</v>
      </c>
      <c r="C14" s="11">
        <v>35.234833505947336</v>
      </c>
      <c r="D14" s="11">
        <v>47.429620563035499</v>
      </c>
      <c r="E14" s="11">
        <v>100</v>
      </c>
      <c r="F14" s="11"/>
      <c r="L14" s="11"/>
      <c r="M14" s="11"/>
      <c r="N14" s="11"/>
      <c r="P14" s="11"/>
    </row>
    <row r="15" spans="1:16" x14ac:dyDescent="0.25">
      <c r="A15" s="76">
        <v>1935</v>
      </c>
      <c r="B15" s="11">
        <v>31.660558027563262</v>
      </c>
      <c r="C15" s="11">
        <v>28.322671391282</v>
      </c>
      <c r="D15" s="11">
        <v>40.016770581154738</v>
      </c>
      <c r="E15" s="11">
        <v>100</v>
      </c>
      <c r="F15" s="11"/>
      <c r="L15" s="11"/>
      <c r="M15" s="11"/>
      <c r="N15" s="11"/>
      <c r="P15" s="11"/>
    </row>
    <row r="16" spans="1:16" x14ac:dyDescent="0.25">
      <c r="A16" s="76">
        <v>1936</v>
      </c>
      <c r="B16" s="11">
        <v>12.69062302242186</v>
      </c>
      <c r="C16" s="11">
        <v>36.844064473700541</v>
      </c>
      <c r="D16" s="11">
        <v>50.465312503877598</v>
      </c>
      <c r="E16" s="11">
        <v>100</v>
      </c>
      <c r="F16" s="11"/>
      <c r="L16" s="11"/>
      <c r="M16" s="11"/>
      <c r="N16" s="11"/>
      <c r="P16" s="11"/>
    </row>
    <row r="17" spans="1:16" x14ac:dyDescent="0.25">
      <c r="A17" s="76">
        <v>1937</v>
      </c>
      <c r="B17" s="11">
        <v>16.115938337832088</v>
      </c>
      <c r="C17" s="11">
        <v>35.630959338352838</v>
      </c>
      <c r="D17" s="11">
        <v>48.252874922399258</v>
      </c>
      <c r="E17" s="11">
        <v>100</v>
      </c>
      <c r="F17" s="11"/>
      <c r="L17" s="11"/>
      <c r="M17" s="11"/>
      <c r="N17" s="11"/>
      <c r="P17" s="11"/>
    </row>
    <row r="18" spans="1:16" x14ac:dyDescent="0.25">
      <c r="A18" s="76">
        <v>1938</v>
      </c>
      <c r="B18" s="11">
        <v>6.614483814376543</v>
      </c>
      <c r="C18" s="11">
        <v>38.229246980210739</v>
      </c>
      <c r="D18" s="11">
        <v>55.156269205412713</v>
      </c>
      <c r="E18" s="11">
        <v>100</v>
      </c>
      <c r="F18" s="11"/>
      <c r="L18" s="11"/>
      <c r="M18" s="11"/>
      <c r="N18" s="11"/>
      <c r="P18" s="11"/>
    </row>
    <row r="19" spans="1:16" x14ac:dyDescent="0.25">
      <c r="A19" s="76">
        <v>1939</v>
      </c>
      <c r="B19" s="11">
        <v>1.020179891077958</v>
      </c>
      <c r="C19" s="11">
        <v>38.278923739142506</v>
      </c>
      <c r="D19" s="11">
        <v>60.700896369779535</v>
      </c>
      <c r="E19" s="11">
        <v>100</v>
      </c>
      <c r="F19" s="11"/>
      <c r="L19" s="11"/>
      <c r="M19" s="11"/>
      <c r="N19" s="11"/>
      <c r="P19" s="11"/>
    </row>
    <row r="20" spans="1:16" x14ac:dyDescent="0.25">
      <c r="A20" s="76">
        <v>1940</v>
      </c>
      <c r="B20" s="11">
        <v>16.777118531743866</v>
      </c>
      <c r="C20" s="11">
        <v>32.089645332564068</v>
      </c>
      <c r="D20" s="11">
        <v>51.134015795916142</v>
      </c>
      <c r="E20" s="11">
        <v>100</v>
      </c>
      <c r="F20" s="11"/>
      <c r="L20" s="11"/>
      <c r="M20" s="11"/>
      <c r="N20" s="11"/>
      <c r="P20" s="11"/>
    </row>
    <row r="21" spans="1:16" x14ac:dyDescent="0.25">
      <c r="A21" s="76">
        <v>1941</v>
      </c>
      <c r="B21" s="11">
        <v>29.907252222821917</v>
      </c>
      <c r="C21" s="11">
        <v>23.765730193449421</v>
      </c>
      <c r="D21" s="11">
        <v>46.327017583728662</v>
      </c>
      <c r="E21" s="11">
        <v>100</v>
      </c>
      <c r="F21" s="11"/>
      <c r="L21" s="11"/>
      <c r="M21" s="11"/>
      <c r="N21" s="11"/>
      <c r="P21" s="11"/>
    </row>
    <row r="22" spans="1:16" x14ac:dyDescent="0.25">
      <c r="A22" s="76">
        <v>1942</v>
      </c>
      <c r="B22" s="11">
        <v>25.342166158708658</v>
      </c>
      <c r="C22" s="11">
        <v>27.195507393611017</v>
      </c>
      <c r="D22" s="11">
        <v>47.462326447680326</v>
      </c>
      <c r="E22" s="11">
        <v>100</v>
      </c>
      <c r="F22" s="11"/>
      <c r="L22" s="11"/>
      <c r="M22" s="11"/>
      <c r="N22" s="11"/>
      <c r="P22" s="11"/>
    </row>
    <row r="23" spans="1:16" x14ac:dyDescent="0.25">
      <c r="A23" s="76">
        <v>1943</v>
      </c>
      <c r="B23" s="11">
        <v>30.505252407688964</v>
      </c>
      <c r="C23" s="11">
        <v>27.258581309387171</v>
      </c>
      <c r="D23" s="11">
        <v>42.236626314252007</v>
      </c>
      <c r="E23" s="11">
        <v>100</v>
      </c>
      <c r="F23" s="11"/>
      <c r="L23" s="11"/>
      <c r="M23" s="11"/>
      <c r="N23" s="11"/>
      <c r="P23" s="11"/>
    </row>
    <row r="24" spans="1:16" x14ac:dyDescent="0.25">
      <c r="A24" s="76">
        <v>1944</v>
      </c>
      <c r="B24" s="11">
        <v>21.373072650777846</v>
      </c>
      <c r="C24" s="11">
        <v>32.133997893513055</v>
      </c>
      <c r="D24" s="11">
        <v>46.49350499858992</v>
      </c>
      <c r="E24" s="11">
        <v>100</v>
      </c>
      <c r="F24" s="11"/>
      <c r="L24" s="11"/>
      <c r="M24" s="11"/>
      <c r="N24" s="11"/>
      <c r="P24" s="11"/>
    </row>
    <row r="25" spans="1:16" x14ac:dyDescent="0.25">
      <c r="A25" s="76">
        <v>1945</v>
      </c>
      <c r="B25" s="11">
        <v>6.5863523749970314</v>
      </c>
      <c r="C25" s="11">
        <v>38.558775338974336</v>
      </c>
      <c r="D25" s="11">
        <v>54.855663819783594</v>
      </c>
      <c r="E25" s="11">
        <v>100</v>
      </c>
      <c r="F25" s="11"/>
      <c r="L25" s="11"/>
      <c r="M25" s="11"/>
      <c r="N25" s="11"/>
      <c r="P25" s="11"/>
    </row>
    <row r="26" spans="1:16" x14ac:dyDescent="0.25">
      <c r="A26" s="76">
        <v>1946</v>
      </c>
      <c r="B26" s="11">
        <v>35.172252643088292</v>
      </c>
      <c r="C26" s="11">
        <v>26.415452036434502</v>
      </c>
      <c r="D26" s="11">
        <v>38.412295320477213</v>
      </c>
      <c r="E26" s="11">
        <v>100</v>
      </c>
      <c r="F26" s="11"/>
      <c r="L26" s="11"/>
      <c r="M26" s="11"/>
      <c r="N26" s="11"/>
      <c r="P26" s="11"/>
    </row>
    <row r="27" spans="1:16" x14ac:dyDescent="0.25">
      <c r="A27" s="76">
        <v>1947</v>
      </c>
      <c r="B27" s="11">
        <v>35.204228835215559</v>
      </c>
      <c r="C27" s="11">
        <v>26.480367103563871</v>
      </c>
      <c r="D27" s="11">
        <v>38.315404061220562</v>
      </c>
      <c r="E27" s="11">
        <v>100</v>
      </c>
      <c r="F27" s="11"/>
      <c r="L27" s="11"/>
      <c r="M27" s="11"/>
      <c r="N27" s="11"/>
      <c r="P27" s="11"/>
    </row>
    <row r="28" spans="1:16" x14ac:dyDescent="0.25">
      <c r="A28" s="76">
        <v>1948</v>
      </c>
      <c r="B28" s="11">
        <v>25.810363283602062</v>
      </c>
      <c r="C28" s="11">
        <v>31.033150464976249</v>
      </c>
      <c r="D28" s="11">
        <v>43.15648625142169</v>
      </c>
      <c r="E28" s="11">
        <v>100</v>
      </c>
      <c r="F28" s="11"/>
      <c r="L28" s="11"/>
      <c r="M28" s="11"/>
      <c r="N28" s="11"/>
      <c r="P28" s="11"/>
    </row>
    <row r="29" spans="1:16" x14ac:dyDescent="0.25">
      <c r="A29" s="76">
        <v>1949</v>
      </c>
      <c r="B29" s="11">
        <v>23.845104597462313</v>
      </c>
      <c r="C29" s="11">
        <v>31.985340938796575</v>
      </c>
      <c r="D29" s="11">
        <v>44.169554463741115</v>
      </c>
      <c r="E29" s="11">
        <v>100</v>
      </c>
      <c r="F29" s="11"/>
      <c r="L29" s="11"/>
      <c r="M29" s="11"/>
      <c r="N29" s="11"/>
      <c r="P29" s="11"/>
    </row>
    <row r="30" spans="1:16" x14ac:dyDescent="0.25">
      <c r="A30" s="76">
        <v>1950</v>
      </c>
      <c r="B30" s="11">
        <v>16.223641673522309</v>
      </c>
      <c r="C30" s="11">
        <v>34.699884340451078</v>
      </c>
      <c r="D30" s="11">
        <v>49.076204697204915</v>
      </c>
      <c r="E30" s="11">
        <v>100</v>
      </c>
      <c r="F30" s="11"/>
      <c r="L30" s="11"/>
      <c r="M30" s="11"/>
      <c r="N30" s="11"/>
      <c r="P30" s="11"/>
    </row>
    <row r="31" spans="1:16" x14ac:dyDescent="0.25">
      <c r="A31" s="76">
        <v>1951</v>
      </c>
      <c r="B31" s="11">
        <v>17.62785038990884</v>
      </c>
      <c r="C31" s="11">
        <v>34.083862082949615</v>
      </c>
      <c r="D31" s="11">
        <v>48.288287527141541</v>
      </c>
      <c r="E31" s="11">
        <v>100</v>
      </c>
      <c r="F31" s="11"/>
      <c r="L31" s="11"/>
      <c r="M31" s="11"/>
      <c r="N31" s="11"/>
      <c r="P31" s="11"/>
    </row>
    <row r="32" spans="1:16" x14ac:dyDescent="0.25">
      <c r="A32" s="76">
        <v>1952</v>
      </c>
      <c r="B32" s="11">
        <v>21.455646444415326</v>
      </c>
      <c r="C32" s="11">
        <v>33.720962881156055</v>
      </c>
      <c r="D32" s="11">
        <v>44.823390674428616</v>
      </c>
      <c r="E32" s="11">
        <v>100</v>
      </c>
      <c r="F32" s="11"/>
      <c r="L32" s="11"/>
      <c r="M32" s="11"/>
      <c r="N32" s="11"/>
      <c r="P32" s="11"/>
    </row>
    <row r="33" spans="1:16" x14ac:dyDescent="0.25">
      <c r="A33" s="76">
        <v>1953</v>
      </c>
      <c r="B33" s="11">
        <v>17.106646590979864</v>
      </c>
      <c r="C33" s="11">
        <v>36.235698820736573</v>
      </c>
      <c r="D33" s="11">
        <v>46.658020932933283</v>
      </c>
      <c r="E33" s="11">
        <v>100</v>
      </c>
      <c r="F33" s="11"/>
      <c r="L33" s="11"/>
      <c r="M33" s="11"/>
      <c r="N33" s="11"/>
      <c r="P33" s="11"/>
    </row>
    <row r="34" spans="1:16" x14ac:dyDescent="0.25">
      <c r="A34" s="76">
        <v>1954</v>
      </c>
      <c r="B34" s="11">
        <v>21.656744515609152</v>
      </c>
      <c r="C34" s="11">
        <v>33.804027675507456</v>
      </c>
      <c r="D34" s="11">
        <v>44.539227808883389</v>
      </c>
      <c r="E34" s="11">
        <v>100</v>
      </c>
      <c r="F34" s="11"/>
      <c r="L34" s="11"/>
      <c r="M34" s="11"/>
      <c r="N34" s="11"/>
      <c r="P34" s="11"/>
    </row>
    <row r="35" spans="1:16" x14ac:dyDescent="0.25">
      <c r="A35" s="76">
        <v>1955</v>
      </c>
      <c r="B35" s="11">
        <v>18.15667970112537</v>
      </c>
      <c r="C35" s="11">
        <v>30.639009748306439</v>
      </c>
      <c r="D35" s="11">
        <v>51.204310550568188</v>
      </c>
      <c r="E35" s="11">
        <v>100</v>
      </c>
      <c r="F35" s="11"/>
      <c r="L35" s="11"/>
      <c r="M35" s="11"/>
      <c r="N35" s="11"/>
      <c r="P35" s="11"/>
    </row>
    <row r="36" spans="1:16" x14ac:dyDescent="0.25">
      <c r="A36" s="76">
        <v>1956</v>
      </c>
      <c r="B36" s="11">
        <v>26.584696306534596</v>
      </c>
      <c r="C36" s="11">
        <v>26.822736696613685</v>
      </c>
      <c r="D36" s="11">
        <v>46.592566996851723</v>
      </c>
      <c r="E36" s="11">
        <v>100</v>
      </c>
      <c r="F36" s="11"/>
      <c r="L36" s="11"/>
      <c r="M36" s="11"/>
      <c r="N36" s="11"/>
      <c r="P36" s="11"/>
    </row>
    <row r="37" spans="1:16" x14ac:dyDescent="0.25">
      <c r="A37" s="76">
        <v>1957</v>
      </c>
      <c r="B37" s="11">
        <v>14.90529714516342</v>
      </c>
      <c r="C37" s="11">
        <v>35.162386019051297</v>
      </c>
      <c r="D37" s="11">
        <v>49.93267400287877</v>
      </c>
      <c r="E37" s="11">
        <v>100</v>
      </c>
      <c r="F37" s="11"/>
      <c r="L37" s="11"/>
      <c r="M37" s="11"/>
      <c r="N37" s="11"/>
      <c r="P37" s="11"/>
    </row>
    <row r="38" spans="1:16" x14ac:dyDescent="0.25">
      <c r="A38" s="76">
        <v>1958</v>
      </c>
      <c r="B38" s="11">
        <v>15.011695906432749</v>
      </c>
      <c r="C38" s="11">
        <v>30.031838856400263</v>
      </c>
      <c r="D38" s="11">
        <v>54.956465237166995</v>
      </c>
      <c r="E38" s="11">
        <v>100</v>
      </c>
      <c r="F38" s="11"/>
      <c r="L38" s="11"/>
      <c r="M38" s="11"/>
      <c r="N38" s="11"/>
      <c r="P38" s="11"/>
    </row>
    <row r="39" spans="1:16" x14ac:dyDescent="0.25">
      <c r="A39" s="76">
        <v>1959</v>
      </c>
      <c r="B39" s="11">
        <v>16.500324131597431</v>
      </c>
      <c r="C39" s="11">
        <v>29.774188320458105</v>
      </c>
      <c r="D39" s="11">
        <v>53.725487547944461</v>
      </c>
      <c r="E39" s="11">
        <v>100</v>
      </c>
      <c r="F39" s="11"/>
      <c r="L39" s="11"/>
      <c r="M39" s="11"/>
      <c r="N39" s="11"/>
      <c r="P39" s="11"/>
    </row>
    <row r="40" spans="1:16" x14ac:dyDescent="0.25">
      <c r="A40" s="76">
        <v>1960</v>
      </c>
      <c r="B40" s="11">
        <v>16.974409814734496</v>
      </c>
      <c r="C40" s="11">
        <v>32.893147035132287</v>
      </c>
      <c r="D40" s="11">
        <v>50.13244315013322</v>
      </c>
      <c r="E40" s="11">
        <v>100</v>
      </c>
      <c r="F40" s="11"/>
      <c r="L40" s="11"/>
      <c r="M40" s="11"/>
      <c r="N40" s="11"/>
      <c r="P40" s="11"/>
    </row>
    <row r="41" spans="1:16" x14ac:dyDescent="0.25">
      <c r="A41" s="76">
        <v>1961</v>
      </c>
      <c r="B41" s="11">
        <v>17.021373543933422</v>
      </c>
      <c r="C41" s="11">
        <v>29.191958313940809</v>
      </c>
      <c r="D41" s="11">
        <v>53.786993611045105</v>
      </c>
      <c r="E41" s="11">
        <v>100</v>
      </c>
      <c r="F41" s="11"/>
      <c r="L41" s="11"/>
      <c r="M41" s="11"/>
      <c r="N41" s="11"/>
      <c r="P41" s="11"/>
    </row>
    <row r="42" spans="1:16" x14ac:dyDescent="0.25">
      <c r="A42" s="76">
        <v>1962</v>
      </c>
      <c r="B42" s="11">
        <v>16.507474536454488</v>
      </c>
      <c r="C42" s="11">
        <v>26.511781200411498</v>
      </c>
      <c r="D42" s="11">
        <v>56.980638965726747</v>
      </c>
      <c r="E42" s="11">
        <v>100</v>
      </c>
      <c r="F42" s="11"/>
      <c r="L42" s="11"/>
      <c r="M42" s="11"/>
      <c r="N42" s="11"/>
      <c r="P42" s="11"/>
    </row>
    <row r="43" spans="1:16" x14ac:dyDescent="0.25">
      <c r="A43" s="76">
        <v>1963</v>
      </c>
      <c r="B43" s="11">
        <v>20.343211803030101</v>
      </c>
      <c r="C43" s="11">
        <v>29.26072371582098</v>
      </c>
      <c r="D43" s="11">
        <v>50.395917545707938</v>
      </c>
      <c r="E43" s="11">
        <v>100</v>
      </c>
      <c r="F43" s="11"/>
      <c r="L43" s="11"/>
      <c r="M43" s="11"/>
      <c r="N43" s="11"/>
      <c r="P43" s="11"/>
    </row>
    <row r="44" spans="1:16" x14ac:dyDescent="0.25">
      <c r="A44" s="76">
        <v>1964</v>
      </c>
      <c r="B44" s="11">
        <v>20.820003955190021</v>
      </c>
      <c r="C44" s="11">
        <v>28.622779567953653</v>
      </c>
      <c r="D44" s="11">
        <v>50.557216476856325</v>
      </c>
      <c r="E44" s="11">
        <v>100</v>
      </c>
      <c r="F44" s="11"/>
      <c r="L44" s="11"/>
      <c r="M44" s="11"/>
      <c r="N44" s="11"/>
      <c r="P44" s="11"/>
    </row>
    <row r="45" spans="1:16" x14ac:dyDescent="0.25">
      <c r="A45" s="76">
        <v>1965</v>
      </c>
      <c r="B45" s="11">
        <v>22.346504490552601</v>
      </c>
      <c r="C45" s="11">
        <v>28.615756781045288</v>
      </c>
      <c r="D45" s="11">
        <v>49.037738728402111</v>
      </c>
      <c r="E45" s="11">
        <v>100</v>
      </c>
      <c r="F45" s="11"/>
      <c r="L45" s="11"/>
      <c r="M45" s="11"/>
      <c r="N45" s="11"/>
      <c r="P45" s="11"/>
    </row>
    <row r="46" spans="1:16" x14ac:dyDescent="0.25">
      <c r="A46" s="76">
        <v>1966</v>
      </c>
      <c r="B46" s="11">
        <v>25.226760274674593</v>
      </c>
      <c r="C46" s="11">
        <v>28.182330634416314</v>
      </c>
      <c r="D46" s="11">
        <v>46.590909090909086</v>
      </c>
      <c r="E46" s="11">
        <v>100</v>
      </c>
      <c r="F46" s="11"/>
      <c r="L46" s="11"/>
      <c r="M46" s="11"/>
      <c r="N46" s="11"/>
      <c r="P46" s="11"/>
    </row>
    <row r="47" spans="1:16" x14ac:dyDescent="0.25">
      <c r="A47" s="76">
        <v>1967</v>
      </c>
      <c r="B47" s="56">
        <v>28.801766804939888</v>
      </c>
      <c r="C47" s="56">
        <v>29.714686302517908</v>
      </c>
      <c r="D47" s="56">
        <v>41.483546892542208</v>
      </c>
      <c r="E47" s="56">
        <v>100</v>
      </c>
      <c r="F47" s="11"/>
      <c r="L47" s="11"/>
      <c r="M47" s="11"/>
      <c r="N47" s="11"/>
      <c r="P47" s="11"/>
    </row>
    <row r="48" spans="1:16" x14ac:dyDescent="0.25">
      <c r="A48" s="76">
        <v>1968</v>
      </c>
      <c r="B48" s="11">
        <v>32.764483159692148</v>
      </c>
      <c r="C48" s="11">
        <v>25.951644435645527</v>
      </c>
      <c r="D48" s="11">
        <v>41.283872404662326</v>
      </c>
      <c r="E48" s="11">
        <v>100</v>
      </c>
      <c r="F48" s="11"/>
      <c r="L48" s="11"/>
      <c r="M48" s="11"/>
      <c r="N48" s="11"/>
      <c r="P48" s="11"/>
    </row>
    <row r="49" spans="1:16" x14ac:dyDescent="0.25">
      <c r="A49" s="76">
        <v>1969</v>
      </c>
      <c r="B49" s="11">
        <v>30.626618572933133</v>
      </c>
      <c r="C49" s="11">
        <v>23.140712161537536</v>
      </c>
      <c r="D49" s="11">
        <v>46.232458204674153</v>
      </c>
      <c r="E49" s="11">
        <v>100</v>
      </c>
      <c r="F49" s="11"/>
      <c r="L49" s="11"/>
      <c r="M49" s="11"/>
      <c r="N49" s="11"/>
      <c r="P49" s="11"/>
    </row>
    <row r="50" spans="1:16" x14ac:dyDescent="0.25">
      <c r="A50" s="76">
        <v>1970</v>
      </c>
      <c r="B50" s="11">
        <v>31.072741528007665</v>
      </c>
      <c r="C50" s="11">
        <v>21.771931352905305</v>
      </c>
      <c r="D50" s="11">
        <v>47.155327119087026</v>
      </c>
      <c r="E50" s="11">
        <v>100</v>
      </c>
      <c r="F50" s="11"/>
      <c r="L50" s="11"/>
      <c r="M50" s="11"/>
      <c r="N50" s="11"/>
      <c r="P50" s="11"/>
    </row>
    <row r="51" spans="1:16" x14ac:dyDescent="0.25">
      <c r="A51" s="76">
        <v>1971</v>
      </c>
      <c r="B51" s="11">
        <v>32.10150864067765</v>
      </c>
      <c r="C51" s="11">
        <v>19.468188703743778</v>
      </c>
      <c r="D51" s="11">
        <v>48.430302655578572</v>
      </c>
      <c r="E51" s="11">
        <v>100</v>
      </c>
      <c r="F51" s="93"/>
      <c r="L51" s="11"/>
      <c r="M51" s="11"/>
      <c r="N51" s="11"/>
      <c r="P51" s="11"/>
    </row>
    <row r="52" spans="1:16" x14ac:dyDescent="0.25">
      <c r="A52" s="76">
        <v>1972</v>
      </c>
      <c r="B52" s="11">
        <v>32.425236614734523</v>
      </c>
      <c r="C52" s="11">
        <v>20.585396018345158</v>
      </c>
      <c r="D52" s="11">
        <v>46.989367366920312</v>
      </c>
      <c r="E52" s="11">
        <v>100</v>
      </c>
      <c r="F52" s="11"/>
      <c r="L52" s="11"/>
      <c r="M52" s="11"/>
      <c r="N52" s="11"/>
      <c r="P52" s="11"/>
    </row>
    <row r="53" spans="1:16" x14ac:dyDescent="0.25">
      <c r="A53" s="76">
        <v>1973</v>
      </c>
      <c r="B53" s="11">
        <v>44.095206969222275</v>
      </c>
      <c r="C53" s="11">
        <v>20.408791918827642</v>
      </c>
      <c r="D53" s="11">
        <v>35.496001111950079</v>
      </c>
      <c r="E53" s="11">
        <v>100</v>
      </c>
      <c r="F53" s="93"/>
      <c r="L53" s="11"/>
      <c r="M53" s="11"/>
      <c r="N53" s="11"/>
      <c r="P53" s="11"/>
    </row>
    <row r="54" spans="1:16" x14ac:dyDescent="0.25">
      <c r="A54" s="76">
        <v>1974</v>
      </c>
      <c r="B54" s="11">
        <v>46.153976678838561</v>
      </c>
      <c r="C54" s="11">
        <v>16.273908262858537</v>
      </c>
      <c r="D54" s="11">
        <v>37.572115058302899</v>
      </c>
      <c r="E54" s="11">
        <v>100</v>
      </c>
      <c r="F54" s="11"/>
      <c r="L54" s="11"/>
      <c r="M54" s="11"/>
      <c r="N54" s="11"/>
      <c r="P54" s="11"/>
    </row>
    <row r="55" spans="1:16" x14ac:dyDescent="0.25">
      <c r="A55" s="76">
        <v>1975</v>
      </c>
      <c r="B55" s="11">
        <v>46.187049562956666</v>
      </c>
      <c r="C55" s="11">
        <v>18.961340284680364</v>
      </c>
      <c r="D55" s="11">
        <v>34.851610152362966</v>
      </c>
      <c r="E55" s="11">
        <v>100</v>
      </c>
      <c r="F55" s="93"/>
      <c r="L55" s="11"/>
      <c r="M55" s="11"/>
      <c r="N55" s="11"/>
      <c r="P55" s="11"/>
    </row>
    <row r="56" spans="1:16" x14ac:dyDescent="0.25">
      <c r="A56" s="76">
        <v>1976</v>
      </c>
      <c r="B56" s="11">
        <v>45.938890370391164</v>
      </c>
      <c r="C56" s="11">
        <v>19.126443879914103</v>
      </c>
      <c r="D56" s="11">
        <v>34.93466574969473</v>
      </c>
      <c r="E56" s="11">
        <v>100</v>
      </c>
      <c r="F56" s="93"/>
      <c r="L56" s="11"/>
      <c r="M56" s="11"/>
      <c r="N56" s="11"/>
      <c r="P56" s="11"/>
    </row>
    <row r="57" spans="1:16" x14ac:dyDescent="0.25">
      <c r="A57" s="76">
        <v>1977</v>
      </c>
      <c r="B57" s="11">
        <v>49.625905215398191</v>
      </c>
      <c r="C57" s="11">
        <v>16.308496363474983</v>
      </c>
      <c r="D57" s="11">
        <v>34.065598421126822</v>
      </c>
      <c r="E57" s="11">
        <v>100</v>
      </c>
      <c r="F57" s="93"/>
      <c r="L57" s="11"/>
      <c r="M57" s="11"/>
      <c r="N57" s="11"/>
      <c r="P57" s="11"/>
    </row>
    <row r="58" spans="1:16" x14ac:dyDescent="0.25">
      <c r="A58" s="76">
        <v>1978</v>
      </c>
      <c r="B58" s="11">
        <v>54.060778442232213</v>
      </c>
      <c r="C58" s="11">
        <v>12.564372090558171</v>
      </c>
      <c r="D58" s="11">
        <v>33.374849467209614</v>
      </c>
      <c r="E58" s="11">
        <v>100</v>
      </c>
      <c r="F58" s="93"/>
      <c r="L58" s="11"/>
      <c r="M58" s="11"/>
      <c r="N58" s="11"/>
      <c r="P58" s="11"/>
    </row>
    <row r="59" spans="1:16" x14ac:dyDescent="0.25">
      <c r="A59" s="76">
        <v>1979</v>
      </c>
      <c r="B59" s="11">
        <v>60.964764061144713</v>
      </c>
      <c r="C59" s="11">
        <v>16.345341488966238</v>
      </c>
      <c r="D59" s="11">
        <v>22.689894449889042</v>
      </c>
      <c r="E59" s="11">
        <v>100</v>
      </c>
      <c r="F59" s="93"/>
      <c r="L59" s="11"/>
      <c r="M59" s="11"/>
      <c r="N59" s="11"/>
      <c r="P59" s="11"/>
    </row>
    <row r="60" spans="1:16" x14ac:dyDescent="0.25">
      <c r="A60" s="76">
        <v>1980</v>
      </c>
      <c r="B60" s="11">
        <v>64.396227280518161</v>
      </c>
      <c r="C60" s="11">
        <v>13.216105755883708</v>
      </c>
      <c r="D60" s="11">
        <v>22.387666963598132</v>
      </c>
      <c r="E60" s="11">
        <v>100</v>
      </c>
      <c r="F60" s="93"/>
      <c r="L60" s="11"/>
      <c r="M60" s="11"/>
      <c r="N60" s="11"/>
      <c r="P60" s="11"/>
    </row>
    <row r="61" spans="1:16" x14ac:dyDescent="0.25">
      <c r="A61" s="76">
        <v>1981</v>
      </c>
      <c r="B61" s="11">
        <v>63.532599111880607</v>
      </c>
      <c r="C61" s="11">
        <v>12.199351277406393</v>
      </c>
      <c r="D61" s="11">
        <v>24.268049610713007</v>
      </c>
      <c r="E61" s="11">
        <v>100</v>
      </c>
      <c r="F61" s="93"/>
      <c r="L61" s="11"/>
      <c r="M61" s="11"/>
      <c r="N61" s="11"/>
      <c r="P61" s="11"/>
    </row>
    <row r="62" spans="1:16" x14ac:dyDescent="0.25">
      <c r="A62" s="76">
        <v>1982</v>
      </c>
      <c r="B62" s="11">
        <v>62.369583735871828</v>
      </c>
      <c r="C62" s="11">
        <v>12.891248792384511</v>
      </c>
      <c r="D62" s="11">
        <v>24.739167471743659</v>
      </c>
      <c r="E62" s="11">
        <v>100</v>
      </c>
      <c r="F62" s="93"/>
      <c r="L62" s="11"/>
      <c r="M62" s="11"/>
      <c r="N62" s="11"/>
      <c r="P62" s="11"/>
    </row>
    <row r="63" spans="1:16" x14ac:dyDescent="0.25">
      <c r="A63" s="76">
        <v>1983</v>
      </c>
      <c r="B63" s="11">
        <v>70.022289135369746</v>
      </c>
      <c r="C63" s="11">
        <v>9.8627953751514372</v>
      </c>
      <c r="D63" s="11">
        <v>20.114915489478822</v>
      </c>
      <c r="E63" s="11">
        <v>100</v>
      </c>
      <c r="F63" s="93"/>
      <c r="L63" s="11"/>
      <c r="M63" s="11"/>
      <c r="N63" s="11"/>
      <c r="P63" s="11"/>
    </row>
    <row r="64" spans="1:16" x14ac:dyDescent="0.25">
      <c r="A64" s="76">
        <v>1984</v>
      </c>
      <c r="B64" s="11">
        <v>82.556202743763947</v>
      </c>
      <c r="C64" s="11">
        <v>5.3701759521910741</v>
      </c>
      <c r="D64" s="11">
        <v>12.073621304044982</v>
      </c>
      <c r="E64" s="11">
        <v>100</v>
      </c>
      <c r="F64" s="93"/>
      <c r="L64" s="11"/>
      <c r="M64" s="11"/>
      <c r="N64" s="11"/>
      <c r="P64" s="11"/>
    </row>
    <row r="65" spans="1:16" x14ac:dyDescent="0.25">
      <c r="A65" s="76">
        <v>1985</v>
      </c>
      <c r="B65" s="11">
        <v>74.71604194046688</v>
      </c>
      <c r="C65" s="11">
        <v>9.7278213518730698</v>
      </c>
      <c r="D65" s="11">
        <v>15.556136707660054</v>
      </c>
      <c r="E65" s="11">
        <v>100</v>
      </c>
      <c r="F65" s="93"/>
      <c r="L65" s="11"/>
      <c r="M65" s="11"/>
      <c r="N65" s="11"/>
      <c r="P65" s="11"/>
    </row>
    <row r="66" spans="1:16" x14ac:dyDescent="0.25">
      <c r="A66" s="76">
        <v>1986</v>
      </c>
      <c r="B66" s="11">
        <v>75.71757825849005</v>
      </c>
      <c r="C66" s="11">
        <v>10.712477934998498</v>
      </c>
      <c r="D66" s="11">
        <v>13.569943806511455</v>
      </c>
      <c r="E66" s="11">
        <v>100</v>
      </c>
      <c r="F66" s="93"/>
      <c r="L66" s="11"/>
      <c r="M66" s="11"/>
      <c r="N66" s="11"/>
      <c r="P66" s="11"/>
    </row>
    <row r="67" spans="1:16" x14ac:dyDescent="0.25">
      <c r="A67" s="76">
        <v>1987</v>
      </c>
      <c r="B67" s="11">
        <v>76.498279559168196</v>
      </c>
      <c r="C67" s="11">
        <v>7.9205106467860169</v>
      </c>
      <c r="D67" s="11">
        <v>15.581209794045778</v>
      </c>
      <c r="E67" s="11">
        <v>100</v>
      </c>
      <c r="F67" s="93"/>
      <c r="L67" s="11"/>
      <c r="M67" s="11"/>
      <c r="N67" s="11"/>
      <c r="P67" s="11"/>
    </row>
    <row r="68" spans="1:16" x14ac:dyDescent="0.25">
      <c r="A68" s="76">
        <v>1988</v>
      </c>
      <c r="B68" s="11">
        <v>79.209214953454378</v>
      </c>
      <c r="C68" s="11">
        <v>7.7011172910351871</v>
      </c>
      <c r="D68" s="11">
        <v>13.089667755510431</v>
      </c>
      <c r="E68" s="11">
        <v>100</v>
      </c>
      <c r="F68" s="93"/>
      <c r="L68" s="11"/>
      <c r="M68" s="11"/>
      <c r="N68" s="11"/>
      <c r="P68" s="11"/>
    </row>
    <row r="69" spans="1:16" x14ac:dyDescent="0.25">
      <c r="A69" s="76">
        <v>1989</v>
      </c>
      <c r="B69" s="11">
        <v>79.851300074209945</v>
      </c>
      <c r="C69" s="11">
        <v>7.3883900442659316</v>
      </c>
      <c r="D69" s="11">
        <v>12.760309881524122</v>
      </c>
      <c r="E69" s="11">
        <v>100</v>
      </c>
      <c r="F69" s="93"/>
      <c r="L69" s="11"/>
      <c r="M69" s="11"/>
      <c r="N69" s="11"/>
      <c r="P69" s="11"/>
    </row>
    <row r="70" spans="1:16" x14ac:dyDescent="0.25">
      <c r="A70" s="76">
        <v>1990</v>
      </c>
      <c r="B70" s="11">
        <v>78.70571140661832</v>
      </c>
      <c r="C70" s="11">
        <v>7.4010760621164948</v>
      </c>
      <c r="D70" s="11">
        <v>13.893212531265183</v>
      </c>
      <c r="E70" s="11">
        <v>100</v>
      </c>
      <c r="F70" s="93"/>
      <c r="L70" s="11"/>
      <c r="M70" s="11"/>
      <c r="N70" s="11"/>
      <c r="P70" s="11"/>
    </row>
    <row r="71" spans="1:16" x14ac:dyDescent="0.25">
      <c r="A71" s="76">
        <v>1991</v>
      </c>
      <c r="B71" s="11">
        <v>78.023750403216724</v>
      </c>
      <c r="C71" s="11">
        <v>8.4561737795348435</v>
      </c>
      <c r="D71" s="11">
        <v>13.520075817248426</v>
      </c>
      <c r="E71" s="11">
        <v>100</v>
      </c>
      <c r="F71" s="93"/>
      <c r="L71" s="11"/>
      <c r="M71" s="11"/>
      <c r="N71" s="11"/>
      <c r="P71" s="11"/>
    </row>
    <row r="72" spans="1:16" x14ac:dyDescent="0.25">
      <c r="A72" s="76">
        <v>1992</v>
      </c>
      <c r="B72" s="11">
        <v>81.297956823518888</v>
      </c>
      <c r="C72" s="11">
        <v>6.4013844429052504</v>
      </c>
      <c r="D72" s="11">
        <v>12.30065873357586</v>
      </c>
      <c r="E72" s="11">
        <v>100</v>
      </c>
      <c r="F72" s="93"/>
      <c r="L72" s="11"/>
      <c r="M72" s="11"/>
      <c r="N72" s="11"/>
      <c r="P72" s="11"/>
    </row>
    <row r="73" spans="1:16" x14ac:dyDescent="0.25">
      <c r="A73" s="76">
        <v>1993</v>
      </c>
      <c r="B73" s="11">
        <v>85.003117989935816</v>
      </c>
      <c r="C73" s="11">
        <v>4.8207588841060458</v>
      </c>
      <c r="D73" s="11">
        <v>10.176123125958132</v>
      </c>
      <c r="E73" s="11">
        <v>100</v>
      </c>
      <c r="F73" s="93"/>
      <c r="L73" s="11"/>
      <c r="M73" s="11"/>
      <c r="N73" s="11"/>
      <c r="P73" s="11"/>
    </row>
    <row r="74" spans="1:16" x14ac:dyDescent="0.25">
      <c r="A74" s="76">
        <v>1994</v>
      </c>
      <c r="B74" s="11">
        <v>85.137143606235853</v>
      </c>
      <c r="C74" s="11">
        <v>5.1854260551570794</v>
      </c>
      <c r="D74" s="11">
        <v>9.6774303386070617</v>
      </c>
      <c r="E74" s="11">
        <v>100</v>
      </c>
      <c r="F74" s="11"/>
      <c r="L74" s="11"/>
      <c r="M74" s="11"/>
      <c r="N74" s="11"/>
      <c r="P74" s="11"/>
    </row>
    <row r="75" spans="1:16" x14ac:dyDescent="0.25">
      <c r="A75" s="76">
        <v>1995</v>
      </c>
      <c r="B75" s="11">
        <v>86.119420202229136</v>
      </c>
      <c r="C75" s="11">
        <v>5.0515517227662912</v>
      </c>
      <c r="D75" s="11">
        <v>8.8290280750045742</v>
      </c>
      <c r="E75" s="11">
        <v>100</v>
      </c>
      <c r="F75" s="11"/>
      <c r="L75" s="11"/>
      <c r="M75" s="11"/>
      <c r="N75" s="11"/>
      <c r="P75" s="11"/>
    </row>
    <row r="76" spans="1:16" x14ac:dyDescent="0.25">
      <c r="A76" s="76">
        <v>1996</v>
      </c>
      <c r="B76" s="11">
        <v>85.719249530399665</v>
      </c>
      <c r="C76" s="11">
        <v>4.2875067748665447</v>
      </c>
      <c r="D76" s="11">
        <v>9.9932436947337937</v>
      </c>
      <c r="E76" s="11">
        <v>100</v>
      </c>
      <c r="F76" s="11"/>
      <c r="L76" s="11"/>
      <c r="M76" s="11"/>
      <c r="N76" s="11"/>
      <c r="P76" s="11"/>
    </row>
    <row r="77" spans="1:16" x14ac:dyDescent="0.25">
      <c r="A77" s="76">
        <v>1997</v>
      </c>
      <c r="B77" s="11">
        <v>87.069748446977343</v>
      </c>
      <c r="C77" s="11">
        <v>4.6366178578068258</v>
      </c>
      <c r="D77" s="11">
        <v>8.1873778693077615</v>
      </c>
      <c r="E77" s="11">
        <v>100</v>
      </c>
      <c r="F77" s="11"/>
      <c r="L77" s="11"/>
      <c r="M77" s="11"/>
      <c r="N77" s="11"/>
      <c r="P77" s="11"/>
    </row>
    <row r="78" spans="1:16" x14ac:dyDescent="0.25">
      <c r="A78" s="76">
        <v>1998</v>
      </c>
      <c r="B78" s="11">
        <v>87.801810254875477</v>
      </c>
      <c r="C78" s="11">
        <v>3.9024015400917258</v>
      </c>
      <c r="D78" s="11">
        <v>8.2651858921989714</v>
      </c>
      <c r="E78" s="11">
        <v>100</v>
      </c>
      <c r="F78" s="11"/>
      <c r="L78" s="11"/>
      <c r="M78" s="11"/>
      <c r="N78" s="11"/>
      <c r="P78" s="11"/>
    </row>
    <row r="79" spans="1:16" x14ac:dyDescent="0.25">
      <c r="A79" s="76">
        <v>1999</v>
      </c>
      <c r="B79" s="11">
        <v>90.653800625686983</v>
      </c>
      <c r="C79" s="11">
        <v>2.5169574326165178</v>
      </c>
      <c r="D79" s="11">
        <v>6.7822684441438144</v>
      </c>
      <c r="E79" s="11">
        <v>100</v>
      </c>
      <c r="F79" s="11"/>
      <c r="L79" s="11"/>
      <c r="M79" s="11"/>
      <c r="N79" s="11"/>
      <c r="P79" s="11"/>
    </row>
    <row r="80" spans="1:16" x14ac:dyDescent="0.25">
      <c r="A80" s="76">
        <v>2000</v>
      </c>
      <c r="B80" s="11">
        <v>90.644253857751806</v>
      </c>
      <c r="C80" s="11">
        <v>3.1669396720212948</v>
      </c>
      <c r="D80" s="11">
        <v>6.1420387915790258</v>
      </c>
      <c r="E80" s="11">
        <v>100</v>
      </c>
      <c r="F80" s="11"/>
      <c r="L80" s="11"/>
      <c r="M80" s="11"/>
      <c r="N80" s="11"/>
      <c r="P80" s="11"/>
    </row>
    <row r="81" spans="1:16" x14ac:dyDescent="0.25">
      <c r="A81" s="76">
        <v>2001</v>
      </c>
      <c r="B81" s="11">
        <v>94.405063046567079</v>
      </c>
      <c r="C81" s="11">
        <v>1.7147566420346119</v>
      </c>
      <c r="D81" s="11">
        <v>3.8801245771629347</v>
      </c>
      <c r="E81" s="11">
        <v>100</v>
      </c>
      <c r="F81" s="11"/>
      <c r="L81" s="11"/>
      <c r="M81" s="11"/>
      <c r="N81" s="11"/>
      <c r="P81" s="11"/>
    </row>
    <row r="82" spans="1:16" x14ac:dyDescent="0.25">
      <c r="A82" s="76">
        <v>2002</v>
      </c>
      <c r="B82" s="11">
        <v>94.30350932223638</v>
      </c>
      <c r="C82" s="11">
        <v>1.904910337205266</v>
      </c>
      <c r="D82" s="11">
        <v>3.7915475636781029</v>
      </c>
      <c r="E82" s="11">
        <v>100</v>
      </c>
      <c r="F82" s="11"/>
      <c r="L82" s="11"/>
      <c r="M82" s="11"/>
      <c r="N82" s="11"/>
      <c r="P82" s="11"/>
    </row>
    <row r="83" spans="1:16" x14ac:dyDescent="0.25">
      <c r="A83" s="76">
        <v>2003</v>
      </c>
      <c r="B83" s="11">
        <v>93.868055267798354</v>
      </c>
      <c r="C83" s="11">
        <v>1.6731354484638372</v>
      </c>
      <c r="D83" s="11">
        <v>4.4589013660409673</v>
      </c>
      <c r="E83" s="11">
        <v>100</v>
      </c>
      <c r="F83" s="11"/>
      <c r="L83" s="11"/>
      <c r="M83" s="11"/>
      <c r="N83" s="11"/>
      <c r="P83" s="11"/>
    </row>
    <row r="84" spans="1:16" x14ac:dyDescent="0.25">
      <c r="A84" s="76">
        <v>2004</v>
      </c>
      <c r="B84" s="11">
        <v>93.87154603893687</v>
      </c>
      <c r="C84" s="11">
        <v>1.3611083262105963</v>
      </c>
      <c r="D84" s="11">
        <v>4.7673796200791516</v>
      </c>
      <c r="E84" s="11">
        <v>100</v>
      </c>
      <c r="F84" s="11"/>
      <c r="L84" s="11"/>
      <c r="M84" s="11"/>
      <c r="N84" s="11"/>
      <c r="P84" s="11"/>
    </row>
    <row r="85" spans="1:16" x14ac:dyDescent="0.25">
      <c r="A85" s="76">
        <v>2005</v>
      </c>
      <c r="B85" s="11">
        <v>97.645984364217014</v>
      </c>
      <c r="C85" s="11">
        <v>1.4140483524331571</v>
      </c>
      <c r="D85" s="11">
        <v>0.94007189851770778</v>
      </c>
      <c r="E85" s="11">
        <v>100</v>
      </c>
      <c r="F85" s="11"/>
      <c r="L85" s="11"/>
      <c r="M85" s="11"/>
      <c r="N85" s="11"/>
      <c r="P85" s="11"/>
    </row>
    <row r="86" spans="1:16" x14ac:dyDescent="0.25">
      <c r="A86" s="76">
        <v>2006</v>
      </c>
      <c r="B86" s="11">
        <v>97.759514311280498</v>
      </c>
      <c r="C86" s="11">
        <v>0.89027171996523669</v>
      </c>
      <c r="D86" s="11">
        <v>1.3501999806684652</v>
      </c>
      <c r="E86" s="11">
        <v>100</v>
      </c>
      <c r="F86" s="11"/>
      <c r="L86" s="11"/>
      <c r="M86" s="11"/>
      <c r="N86" s="11"/>
      <c r="P86" s="11"/>
    </row>
    <row r="87" spans="1:16" x14ac:dyDescent="0.25">
      <c r="A87" s="76">
        <v>2007</v>
      </c>
      <c r="B87" s="11">
        <v>98.443197930916909</v>
      </c>
      <c r="C87" s="11">
        <v>0.83297642758832902</v>
      </c>
      <c r="D87" s="11">
        <v>0.72372168836514994</v>
      </c>
      <c r="E87" s="11">
        <v>100</v>
      </c>
      <c r="F87" s="11"/>
      <c r="L87" s="11"/>
      <c r="M87" s="11"/>
      <c r="N87" s="11"/>
      <c r="P87" s="11"/>
    </row>
    <row r="88" spans="1:16" x14ac:dyDescent="0.25">
      <c r="A88" s="76">
        <v>2008</v>
      </c>
      <c r="B88" s="11">
        <v>98.148261213262472</v>
      </c>
      <c r="C88" s="11">
        <v>1.1894509534245519</v>
      </c>
      <c r="D88" s="11">
        <v>0.6623681690521025</v>
      </c>
      <c r="E88" s="11">
        <v>100</v>
      </c>
      <c r="F88" s="11"/>
      <c r="L88" s="11"/>
      <c r="M88" s="11"/>
      <c r="N88" s="11"/>
      <c r="P88" s="11"/>
    </row>
    <row r="89" spans="1:16" x14ac:dyDescent="0.25">
      <c r="A89" s="76">
        <v>2009</v>
      </c>
      <c r="B89" s="11">
        <v>98.403481709070036</v>
      </c>
      <c r="C89" s="11">
        <v>0.94641156521717007</v>
      </c>
      <c r="D89" s="11">
        <v>0.61126653782126905</v>
      </c>
      <c r="E89" s="11">
        <v>100</v>
      </c>
      <c r="F89" s="11"/>
      <c r="L89" s="11"/>
      <c r="M89" s="11"/>
      <c r="N89" s="11"/>
      <c r="P89" s="11"/>
    </row>
    <row r="90" spans="1:16" x14ac:dyDescent="0.25">
      <c r="A90" s="76">
        <v>2010</v>
      </c>
      <c r="B90" s="11">
        <v>97.921167431941484</v>
      </c>
      <c r="C90" s="11">
        <v>1.2661767055440165</v>
      </c>
      <c r="D90" s="11">
        <v>0.81265586251450095</v>
      </c>
      <c r="E90" s="11">
        <v>100</v>
      </c>
      <c r="F90" s="11"/>
      <c r="L90" s="11"/>
      <c r="M90" s="11"/>
      <c r="N90" s="11"/>
      <c r="P90" s="11"/>
    </row>
    <row r="91" spans="1:16" x14ac:dyDescent="0.25">
      <c r="A91" s="76">
        <v>2011</v>
      </c>
      <c r="B91" s="11">
        <v>97.712227327870863</v>
      </c>
      <c r="C91" s="11">
        <v>1.5639626069951136</v>
      </c>
      <c r="D91" s="11">
        <v>0.72381006513402468</v>
      </c>
      <c r="E91" s="11">
        <v>100</v>
      </c>
      <c r="F91" s="11"/>
      <c r="L91" s="11"/>
      <c r="M91" s="11"/>
      <c r="N91" s="11"/>
      <c r="P91" s="11"/>
    </row>
    <row r="92" spans="1:16" x14ac:dyDescent="0.25">
      <c r="A92" s="76">
        <v>2012</v>
      </c>
      <c r="B92" s="11">
        <v>98.003551363310933</v>
      </c>
      <c r="C92" s="11">
        <v>1.169199406218526</v>
      </c>
      <c r="D92" s="11">
        <v>0.82724923047053545</v>
      </c>
      <c r="E92" s="11">
        <v>100</v>
      </c>
      <c r="F92" s="11"/>
      <c r="L92" s="11"/>
      <c r="M92" s="11"/>
      <c r="N92" s="11"/>
      <c r="P92" s="11"/>
    </row>
    <row r="93" spans="1:16" x14ac:dyDescent="0.25">
      <c r="A93" s="51">
        <v>2013</v>
      </c>
      <c r="B93" s="35">
        <v>97.87074673189889</v>
      </c>
      <c r="C93" s="35">
        <v>0.9580114338379625</v>
      </c>
      <c r="D93" s="35">
        <v>1.171241834263139</v>
      </c>
      <c r="E93" s="35">
        <v>100</v>
      </c>
      <c r="F93" s="11"/>
      <c r="L93" s="11"/>
      <c r="M93" s="11"/>
      <c r="P93" s="11"/>
    </row>
    <row r="94" spans="1:16" s="70" customFormat="1" x14ac:dyDescent="0.25">
      <c r="H94" s="56"/>
      <c r="I94" s="56"/>
      <c r="J94" s="56"/>
      <c r="K94" s="56"/>
      <c r="L94" s="56"/>
      <c r="M94" s="56"/>
    </row>
    <row r="95" spans="1:16" s="70" customFormat="1" x14ac:dyDescent="0.25">
      <c r="H95" s="120"/>
      <c r="I95" s="120"/>
      <c r="J95" s="120"/>
      <c r="K95" s="120"/>
      <c r="L95" s="120"/>
      <c r="M95" s="120"/>
      <c r="N95" s="120"/>
    </row>
    <row r="96" spans="1:16" x14ac:dyDescent="0.25">
      <c r="H96" s="59"/>
      <c r="I96" s="59"/>
      <c r="J96" s="59"/>
      <c r="K96" s="59"/>
      <c r="L96" s="59"/>
      <c r="M96" s="59"/>
      <c r="N96" s="59"/>
    </row>
    <row r="97" spans="8:22" x14ac:dyDescent="0.25">
      <c r="H97" s="59"/>
      <c r="I97" s="59"/>
      <c r="J97" s="59"/>
      <c r="K97" s="59"/>
      <c r="L97" s="59"/>
      <c r="M97" s="59"/>
      <c r="N97" s="59"/>
      <c r="T97" s="112"/>
      <c r="U97" s="112"/>
      <c r="V97" s="116"/>
    </row>
    <row r="98" spans="8:22" x14ac:dyDescent="0.25">
      <c r="H98" s="59"/>
      <c r="I98" s="59"/>
      <c r="J98" s="59"/>
      <c r="K98" s="59"/>
      <c r="L98" s="59"/>
      <c r="M98" s="59"/>
      <c r="N98" s="59"/>
    </row>
  </sheetData>
  <mergeCells count="1">
    <mergeCell ref="A1:E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view="pageBreakPreview" zoomScale="60" zoomScaleNormal="100" workbookViewId="0">
      <pane xSplit="2" ySplit="3" topLeftCell="C4" activePane="bottomRight" state="frozen"/>
      <selection pane="topRight" activeCell="C1" sqref="C1"/>
      <selection pane="bottomLeft" activeCell="A4" sqref="A4"/>
      <selection pane="bottomRight" activeCell="B47" sqref="B47:F47"/>
    </sheetView>
  </sheetViews>
  <sheetFormatPr defaultColWidth="10.42578125" defaultRowHeight="13.5" x14ac:dyDescent="0.2"/>
  <cols>
    <col min="1" max="1" width="1.140625" style="245" customWidth="1"/>
    <col min="2" max="2" width="9.5703125" style="245" customWidth="1"/>
    <col min="3" max="3" width="16" style="245" customWidth="1"/>
    <col min="4" max="4" width="15.140625" style="245" customWidth="1"/>
    <col min="5" max="5" width="16.28515625" style="245" customWidth="1"/>
    <col min="6" max="6" width="14.5703125" style="245" customWidth="1"/>
    <col min="7" max="7" width="11.85546875" style="245" customWidth="1"/>
    <col min="8" max="8" width="11.85546875" style="245" hidden="1" customWidth="1"/>
    <col min="9" max="9" width="4.5703125" style="245" customWidth="1"/>
    <col min="10" max="16384" width="10.42578125" style="244"/>
  </cols>
  <sheetData>
    <row r="1" spans="2:9" ht="33.75" customHeight="1" x14ac:dyDescent="0.2">
      <c r="B1" s="781" t="s">
        <v>623</v>
      </c>
      <c r="C1" s="782"/>
      <c r="D1" s="782"/>
      <c r="E1" s="782"/>
      <c r="F1" s="782"/>
      <c r="G1" s="783"/>
      <c r="H1" s="782"/>
      <c r="I1" s="291"/>
    </row>
    <row r="2" spans="2:9" ht="46.5" customHeight="1" x14ac:dyDescent="0.2">
      <c r="B2" s="654" t="s">
        <v>6</v>
      </c>
      <c r="C2" s="300" t="s">
        <v>689</v>
      </c>
      <c r="D2" s="300" t="s">
        <v>690</v>
      </c>
      <c r="E2" s="300" t="s">
        <v>691</v>
      </c>
      <c r="F2" s="530" t="s">
        <v>54</v>
      </c>
      <c r="G2" s="653"/>
      <c r="H2" s="300"/>
      <c r="I2" s="292"/>
    </row>
    <row r="3" spans="2:9" ht="5.25" customHeight="1" x14ac:dyDescent="0.2">
      <c r="C3" s="780"/>
      <c r="D3" s="780"/>
      <c r="E3" s="780"/>
      <c r="F3" s="780"/>
      <c r="G3" s="780"/>
      <c r="H3" s="780"/>
      <c r="I3" s="294"/>
    </row>
    <row r="4" spans="2:9" x14ac:dyDescent="0.2">
      <c r="B4" s="245">
        <v>1923</v>
      </c>
    </row>
    <row r="5" spans="2:9" x14ac:dyDescent="0.2">
      <c r="B5" s="245">
        <v>1924</v>
      </c>
      <c r="C5" s="295">
        <v>0.51585348270792875</v>
      </c>
      <c r="D5" s="295">
        <v>0.45760593232426</v>
      </c>
      <c r="E5" s="295">
        <v>8.3134681400551538E-2</v>
      </c>
      <c r="F5" s="295">
        <v>2.3284722222222225</v>
      </c>
      <c r="I5" s="295"/>
    </row>
    <row r="6" spans="2:9" x14ac:dyDescent="0.2">
      <c r="B6" s="245">
        <v>1925</v>
      </c>
      <c r="C6" s="295">
        <v>0.50241076010278818</v>
      </c>
      <c r="D6" s="295">
        <v>0.5493455773958319</v>
      </c>
      <c r="E6" s="295">
        <v>8.9915134010149167E-2</v>
      </c>
      <c r="F6" s="295">
        <v>2.3312500000000003</v>
      </c>
      <c r="I6" s="295"/>
    </row>
    <row r="7" spans="2:9" x14ac:dyDescent="0.2">
      <c r="B7" s="245">
        <v>1926</v>
      </c>
      <c r="C7" s="295">
        <v>0.44402507715488365</v>
      </c>
      <c r="D7" s="295">
        <v>0.68430571911272853</v>
      </c>
      <c r="E7" s="295">
        <v>0.10215300723596221</v>
      </c>
      <c r="F7" s="295">
        <v>2.3645833333333335</v>
      </c>
      <c r="I7" s="295"/>
    </row>
    <row r="8" spans="2:9" x14ac:dyDescent="0.2">
      <c r="B8" s="245">
        <v>1927</v>
      </c>
      <c r="C8" s="295">
        <v>0.39569808802453715</v>
      </c>
      <c r="D8" s="295">
        <v>0.77477192918441606</v>
      </c>
      <c r="E8" s="295">
        <v>0.11739903344706613</v>
      </c>
      <c r="F8" s="295">
        <v>2.3847222222222224</v>
      </c>
      <c r="I8" s="295"/>
    </row>
    <row r="9" spans="2:9" x14ac:dyDescent="0.2">
      <c r="B9" s="245">
        <v>1928</v>
      </c>
      <c r="C9" s="295">
        <v>0.42611565090711884</v>
      </c>
      <c r="D9" s="295">
        <v>0.76947264970302298</v>
      </c>
      <c r="E9" s="295">
        <v>0.1416796056160487</v>
      </c>
      <c r="F9" s="295">
        <v>2.3826388888888892</v>
      </c>
      <c r="I9" s="295"/>
    </row>
    <row r="10" spans="2:9" x14ac:dyDescent="0.2">
      <c r="B10" s="245">
        <v>1929</v>
      </c>
      <c r="C10" s="295">
        <v>0.36204393732084234</v>
      </c>
      <c r="D10" s="295">
        <v>0.68995382180429476</v>
      </c>
      <c r="E10" s="295">
        <v>0.1768708581919877</v>
      </c>
      <c r="F10" s="295">
        <v>2.2895833333333333</v>
      </c>
      <c r="I10" s="295"/>
    </row>
    <row r="11" spans="2:9" x14ac:dyDescent="0.2">
      <c r="B11" s="245">
        <v>1930</v>
      </c>
      <c r="C11" s="295">
        <v>0.38330036646698712</v>
      </c>
      <c r="D11" s="295">
        <v>0.57842292335663759</v>
      </c>
      <c r="E11" s="295">
        <v>0.17996501429251568</v>
      </c>
      <c r="F11" s="295">
        <v>2.0590277777777781</v>
      </c>
      <c r="I11" s="295"/>
    </row>
    <row r="12" spans="2:9" x14ac:dyDescent="0.2">
      <c r="B12" s="245">
        <v>1931</v>
      </c>
      <c r="C12" s="295">
        <v>0.35138947761933242</v>
      </c>
      <c r="D12" s="295">
        <v>0.52209458555174881</v>
      </c>
      <c r="E12" s="295">
        <v>0.14826869701895118</v>
      </c>
      <c r="F12" s="295">
        <v>1.7819444444444448</v>
      </c>
      <c r="I12" s="295"/>
    </row>
    <row r="13" spans="2:9" x14ac:dyDescent="0.2">
      <c r="B13" s="245">
        <v>1932</v>
      </c>
      <c r="C13" s="295">
        <v>0.42631286408170804</v>
      </c>
      <c r="D13" s="295">
        <v>0.49335786489925887</v>
      </c>
      <c r="E13" s="295">
        <v>0.10247120335287346</v>
      </c>
      <c r="F13" s="295">
        <v>1.5881944444444445</v>
      </c>
      <c r="I13" s="295"/>
    </row>
    <row r="14" spans="2:9" x14ac:dyDescent="0.2">
      <c r="B14" s="245">
        <v>1933</v>
      </c>
      <c r="C14" s="295">
        <v>0.38708487414642051</v>
      </c>
      <c r="D14" s="295">
        <v>0.53732107923889971</v>
      </c>
      <c r="E14" s="295">
        <v>9.4042028544278219E-2</v>
      </c>
      <c r="F14" s="295">
        <v>1.58125</v>
      </c>
      <c r="I14" s="295"/>
    </row>
    <row r="15" spans="2:9" x14ac:dyDescent="0.2">
      <c r="B15" s="245">
        <v>1934</v>
      </c>
      <c r="C15" s="295">
        <v>0.38680876669802827</v>
      </c>
      <c r="D15" s="295">
        <v>0.56013390571823085</v>
      </c>
      <c r="E15" s="295">
        <v>0.11353914012609191</v>
      </c>
      <c r="F15" s="295">
        <v>1.6756944444444446</v>
      </c>
      <c r="I15" s="295"/>
    </row>
    <row r="16" spans="2:9" x14ac:dyDescent="0.2">
      <c r="B16" s="245">
        <v>1935</v>
      </c>
      <c r="C16" s="295">
        <v>0.26506343680562433</v>
      </c>
      <c r="D16" s="295">
        <v>0.65120481245784556</v>
      </c>
      <c r="E16" s="295">
        <v>0.13599717547819987</v>
      </c>
      <c r="F16" s="295">
        <v>1.8263888888888891</v>
      </c>
      <c r="I16" s="295"/>
    </row>
    <row r="17" spans="2:9" x14ac:dyDescent="0.2">
      <c r="B17" s="245">
        <v>1936</v>
      </c>
      <c r="C17" s="295">
        <v>0.28243477321319954</v>
      </c>
      <c r="D17" s="295">
        <v>0.72449212698644461</v>
      </c>
      <c r="E17" s="295">
        <v>0.15141930526240244</v>
      </c>
      <c r="F17" s="295">
        <v>1.9875</v>
      </c>
      <c r="I17" s="295"/>
    </row>
    <row r="18" spans="2:9" x14ac:dyDescent="0.2">
      <c r="B18" s="245">
        <v>1937</v>
      </c>
      <c r="C18" s="295">
        <v>0.17756443790717247</v>
      </c>
      <c r="D18" s="295">
        <v>0.83521133146716897</v>
      </c>
      <c r="E18" s="295">
        <v>0.18574786083775166</v>
      </c>
      <c r="F18" s="295">
        <v>2.1916666666666669</v>
      </c>
      <c r="I18" s="295"/>
    </row>
    <row r="19" spans="2:9" x14ac:dyDescent="0.2">
      <c r="B19" s="245">
        <v>1938</v>
      </c>
      <c r="C19" s="295">
        <v>0.12102787916148734</v>
      </c>
      <c r="D19" s="295">
        <v>0.78609479821365991</v>
      </c>
      <c r="E19" s="295">
        <v>0.21515106529254235</v>
      </c>
      <c r="F19" s="295">
        <v>2.3673611111111112</v>
      </c>
      <c r="I19" s="295"/>
    </row>
    <row r="20" spans="2:9" x14ac:dyDescent="0.2">
      <c r="B20" s="245">
        <v>1939</v>
      </c>
      <c r="C20" s="295">
        <v>9.9236137969130403E-2</v>
      </c>
      <c r="D20" s="295">
        <v>0.68648242747969057</v>
      </c>
      <c r="E20" s="295">
        <v>0.23195604784422055</v>
      </c>
      <c r="F20" s="295">
        <v>2.5465277777777779</v>
      </c>
      <c r="I20" s="295"/>
    </row>
    <row r="21" spans="2:9" x14ac:dyDescent="0.2">
      <c r="B21" s="245">
        <v>1940</v>
      </c>
      <c r="C21" s="295">
        <v>0.18338351374455442</v>
      </c>
      <c r="D21" s="295">
        <v>0.53020001841059294</v>
      </c>
      <c r="E21" s="295">
        <v>0.25136787483280049</v>
      </c>
      <c r="F21" s="295">
        <v>2.6916666666666669</v>
      </c>
      <c r="I21" s="295"/>
    </row>
    <row r="22" spans="2:9" x14ac:dyDescent="0.2">
      <c r="B22" s="245">
        <v>1941</v>
      </c>
      <c r="C22" s="295">
        <v>0.27969334070220642</v>
      </c>
      <c r="D22" s="295">
        <v>0.4777172552369493</v>
      </c>
      <c r="E22" s="295">
        <v>0.25290743049799019</v>
      </c>
      <c r="F22" s="295">
        <v>2.8048611111111117</v>
      </c>
      <c r="I22" s="295"/>
    </row>
    <row r="23" spans="2:9" x14ac:dyDescent="0.2">
      <c r="B23" s="245">
        <v>1942</v>
      </c>
      <c r="C23" s="295">
        <v>0.36521952528842844</v>
      </c>
      <c r="D23" s="295">
        <v>0.49890888274984518</v>
      </c>
      <c r="E23" s="295">
        <v>0.25390299012986023</v>
      </c>
      <c r="F23" s="295">
        <v>2.7819444444444446</v>
      </c>
      <c r="I23" s="295"/>
    </row>
    <row r="24" spans="2:9" x14ac:dyDescent="0.2">
      <c r="B24" s="245">
        <v>1943</v>
      </c>
      <c r="C24" s="295">
        <v>0.34837780701884274</v>
      </c>
      <c r="D24" s="295">
        <v>0.58688130865701282</v>
      </c>
      <c r="E24" s="295">
        <v>0.21705567402405879</v>
      </c>
      <c r="F24" s="295">
        <v>2.7326388888888893</v>
      </c>
      <c r="I24" s="295"/>
    </row>
    <row r="25" spans="2:9" x14ac:dyDescent="0.2">
      <c r="B25" s="245">
        <v>1944</v>
      </c>
      <c r="C25" s="295">
        <v>0.27079388265179677</v>
      </c>
      <c r="D25" s="295">
        <v>0.62351413578826098</v>
      </c>
      <c r="E25" s="295">
        <v>0.1817778370031459</v>
      </c>
      <c r="F25" s="295">
        <v>2.6729166666666671</v>
      </c>
      <c r="I25" s="295"/>
    </row>
    <row r="26" spans="2:9" x14ac:dyDescent="0.2">
      <c r="B26" s="245">
        <v>1945</v>
      </c>
      <c r="C26" s="295">
        <v>0.33780662536972955</v>
      </c>
      <c r="D26" s="295">
        <v>0.66765152396001926</v>
      </c>
      <c r="E26" s="295">
        <v>0.17797585702714303</v>
      </c>
      <c r="F26" s="295">
        <v>2.7326388888888893</v>
      </c>
      <c r="I26" s="295"/>
    </row>
    <row r="27" spans="2:9" x14ac:dyDescent="0.2">
      <c r="B27" s="245">
        <v>1946</v>
      </c>
      <c r="C27" s="295">
        <v>0.50666575415302317</v>
      </c>
      <c r="D27" s="295">
        <v>0.74365477602476948</v>
      </c>
      <c r="E27" s="295">
        <v>0.19855008847252031</v>
      </c>
      <c r="F27" s="295">
        <v>2.9340277777777781</v>
      </c>
      <c r="I27" s="295"/>
    </row>
    <row r="28" spans="2:9" x14ac:dyDescent="0.2">
      <c r="B28" s="245">
        <v>1947</v>
      </c>
      <c r="C28" s="295">
        <v>0.68430492860991177</v>
      </c>
      <c r="D28" s="295">
        <v>0.90687780824365849</v>
      </c>
      <c r="E28" s="295">
        <v>0.22944498531074162</v>
      </c>
      <c r="F28" s="295">
        <v>3.1125000000000003</v>
      </c>
      <c r="I28" s="295"/>
    </row>
    <row r="29" spans="2:9" x14ac:dyDescent="0.2">
      <c r="B29" s="245">
        <v>1948</v>
      </c>
      <c r="C29" s="295">
        <v>0.6505624846282636</v>
      </c>
      <c r="D29" s="295">
        <v>1.0281912231568031</v>
      </c>
      <c r="E29" s="295">
        <v>0.24035275957290106</v>
      </c>
      <c r="F29" s="295">
        <v>3.4194444444444443</v>
      </c>
      <c r="I29" s="295"/>
    </row>
    <row r="30" spans="2:9" x14ac:dyDescent="0.2">
      <c r="B30" s="245">
        <v>1949</v>
      </c>
      <c r="C30" s="295">
        <v>0.49796352345935962</v>
      </c>
      <c r="D30" s="295">
        <v>1.1012037789461069</v>
      </c>
      <c r="E30" s="295">
        <v>0.24955579775322947</v>
      </c>
      <c r="F30" s="295">
        <v>3.5812500000000003</v>
      </c>
      <c r="I30" s="295"/>
    </row>
    <row r="31" spans="2:9" x14ac:dyDescent="0.2">
      <c r="B31" s="245">
        <v>1950</v>
      </c>
      <c r="C31" s="295">
        <v>0.39691707992103814</v>
      </c>
      <c r="D31" s="295">
        <v>1.0276677577230189</v>
      </c>
      <c r="E31" s="295">
        <v>0.23961097184509242</v>
      </c>
      <c r="F31" s="295">
        <v>3.8770833333333337</v>
      </c>
      <c r="I31" s="295"/>
    </row>
    <row r="32" spans="2:9" x14ac:dyDescent="0.2">
      <c r="B32" s="245">
        <v>1951</v>
      </c>
      <c r="C32" s="295">
        <v>0.3762537711784491</v>
      </c>
      <c r="D32" s="295">
        <v>1.0411030204618652</v>
      </c>
      <c r="E32" s="295">
        <v>0.22590108873284076</v>
      </c>
      <c r="F32" s="295">
        <v>4.1076388888888893</v>
      </c>
      <c r="I32" s="295"/>
    </row>
    <row r="33" spans="2:9" x14ac:dyDescent="0.2">
      <c r="B33" s="245">
        <v>1952</v>
      </c>
      <c r="C33" s="295">
        <v>0.36428797156230158</v>
      </c>
      <c r="D33" s="295">
        <v>0.9994370280485364</v>
      </c>
      <c r="E33" s="295">
        <v>0.17935553285929232</v>
      </c>
      <c r="F33" s="295">
        <v>4.3555555555555552</v>
      </c>
      <c r="I33" s="295"/>
    </row>
    <row r="34" spans="2:9" x14ac:dyDescent="0.2">
      <c r="B34" s="245">
        <v>1953</v>
      </c>
      <c r="C34" s="295">
        <v>0.40390029518437176</v>
      </c>
      <c r="D34" s="295">
        <v>1.0367850961609431</v>
      </c>
      <c r="E34" s="295">
        <v>0.16096207485579861</v>
      </c>
      <c r="F34" s="295">
        <v>4.5861111111111112</v>
      </c>
      <c r="I34" s="295"/>
    </row>
    <row r="35" spans="2:9" x14ac:dyDescent="0.2">
      <c r="B35" s="245">
        <v>1954</v>
      </c>
      <c r="C35" s="295">
        <v>0.33063079671682499</v>
      </c>
      <c r="D35" s="295">
        <v>0.87899206938360919</v>
      </c>
      <c r="E35" s="295">
        <v>0.19776725869580644</v>
      </c>
      <c r="F35" s="295">
        <v>4.7993055555555557</v>
      </c>
      <c r="I35" s="295"/>
    </row>
    <row r="36" spans="2:9" x14ac:dyDescent="0.2">
      <c r="B36" s="245">
        <v>1955</v>
      </c>
      <c r="C36" s="295">
        <v>0.34225969576441706</v>
      </c>
      <c r="D36" s="295">
        <v>0.72036042414248636</v>
      </c>
      <c r="E36" s="295">
        <v>0.24478866224111018</v>
      </c>
      <c r="F36" s="295">
        <v>5.0034722222222223</v>
      </c>
      <c r="I36" s="295"/>
    </row>
    <row r="37" spans="2:9" x14ac:dyDescent="0.2">
      <c r="B37" s="245">
        <v>1956</v>
      </c>
      <c r="C37" s="295">
        <v>0.29013110993176089</v>
      </c>
      <c r="D37" s="295">
        <v>0.70198657525835417</v>
      </c>
      <c r="E37" s="295">
        <v>0.2833111890993148</v>
      </c>
      <c r="F37" s="295">
        <v>4.9368055555555559</v>
      </c>
      <c r="I37" s="295"/>
    </row>
    <row r="38" spans="2:9" x14ac:dyDescent="0.2">
      <c r="B38" s="245">
        <v>1957</v>
      </c>
      <c r="C38" s="295">
        <v>0.29801071622757064</v>
      </c>
      <c r="D38" s="295">
        <v>0.76601520630200248</v>
      </c>
      <c r="E38" s="295">
        <v>0.29302115651392241</v>
      </c>
      <c r="F38" s="295">
        <v>4.8493055555555564</v>
      </c>
      <c r="I38" s="295"/>
    </row>
    <row r="39" spans="2:9" x14ac:dyDescent="0.2">
      <c r="B39" s="245">
        <v>1958</v>
      </c>
      <c r="C39" s="295">
        <v>0.27767034447789235</v>
      </c>
      <c r="D39" s="295">
        <v>0.85121968387279046</v>
      </c>
      <c r="E39" s="295">
        <v>0.30265749998875102</v>
      </c>
      <c r="F39" s="295">
        <v>4.6729166666666666</v>
      </c>
      <c r="I39" s="295"/>
    </row>
    <row r="40" spans="2:9" x14ac:dyDescent="0.2">
      <c r="B40" s="245">
        <v>1959</v>
      </c>
      <c r="C40" s="295">
        <v>0.27639374337841804</v>
      </c>
      <c r="D40" s="295">
        <v>0.79279057213579962</v>
      </c>
      <c r="E40" s="295">
        <v>0.29948621051137708</v>
      </c>
      <c r="F40" s="295">
        <v>4.7083333333333339</v>
      </c>
      <c r="I40" s="295"/>
    </row>
    <row r="41" spans="2:9" x14ac:dyDescent="0.2">
      <c r="B41" s="245">
        <v>1960</v>
      </c>
      <c r="C41" s="295">
        <v>0.28211238084343848</v>
      </c>
      <c r="D41" s="295">
        <v>0.76729591970910616</v>
      </c>
      <c r="E41" s="295">
        <v>0.28530593660690373</v>
      </c>
      <c r="F41" s="295">
        <v>4.6805555555555562</v>
      </c>
      <c r="I41" s="295"/>
    </row>
    <row r="42" spans="2:9" x14ac:dyDescent="0.2">
      <c r="B42" s="245">
        <v>1961</v>
      </c>
      <c r="C42" s="295">
        <v>0.30164373593613053</v>
      </c>
      <c r="D42" s="295">
        <v>0.78541877709488661</v>
      </c>
      <c r="E42" s="295">
        <v>0.27831266055169679</v>
      </c>
      <c r="F42" s="295">
        <v>4.7013888888888893</v>
      </c>
      <c r="I42" s="295"/>
    </row>
    <row r="43" spans="2:9" x14ac:dyDescent="0.2">
      <c r="B43" s="245">
        <v>1962</v>
      </c>
      <c r="C43" s="295">
        <v>0.31746242600165048</v>
      </c>
      <c r="D43" s="295">
        <v>0.75562687399792905</v>
      </c>
      <c r="E43" s="295">
        <v>0.28022408048711617</v>
      </c>
      <c r="F43" s="295">
        <v>4.708333333333333</v>
      </c>
      <c r="I43" s="295"/>
    </row>
    <row r="44" spans="2:9" x14ac:dyDescent="0.2">
      <c r="B44" s="245">
        <v>1963</v>
      </c>
      <c r="C44" s="295">
        <v>0.34607480591395667</v>
      </c>
      <c r="D44" s="295">
        <v>0.76380357705364121</v>
      </c>
      <c r="E44" s="295">
        <v>0.27861376607230398</v>
      </c>
      <c r="F44" s="295">
        <v>4.7708333333333339</v>
      </c>
      <c r="I44" s="295"/>
    </row>
    <row r="45" spans="2:9" x14ac:dyDescent="0.2">
      <c r="B45" s="245">
        <v>1964</v>
      </c>
      <c r="C45" s="295">
        <v>0.36818630178207018</v>
      </c>
      <c r="D45" s="295">
        <v>0.74928039752548159</v>
      </c>
      <c r="E45" s="295">
        <v>0.29008541925958647</v>
      </c>
      <c r="F45" s="295">
        <v>4.895833333333333</v>
      </c>
      <c r="I45" s="295"/>
    </row>
    <row r="46" spans="2:9" x14ac:dyDescent="0.2">
      <c r="B46" s="245">
        <v>1965</v>
      </c>
      <c r="C46" s="295">
        <v>0.40282036352055289</v>
      </c>
      <c r="D46" s="295">
        <v>0.75858989088400997</v>
      </c>
      <c r="E46" s="295">
        <v>0.30312168242866339</v>
      </c>
      <c r="F46" s="295">
        <v>5.0069444444444446</v>
      </c>
      <c r="I46" s="295"/>
    </row>
    <row r="47" spans="2:9" x14ac:dyDescent="0.2">
      <c r="B47" s="245">
        <v>1966</v>
      </c>
      <c r="C47" s="295">
        <v>0.4597509913956308</v>
      </c>
      <c r="D47" s="295">
        <v>0.78071867206335888</v>
      </c>
      <c r="E47" s="295">
        <v>0.26659080595229817</v>
      </c>
      <c r="F47" s="295">
        <v>5.104166666666667</v>
      </c>
      <c r="I47" s="295"/>
    </row>
    <row r="48" spans="2:9" x14ac:dyDescent="0.2">
      <c r="B48" s="245">
        <v>1967</v>
      </c>
      <c r="C48" s="295">
        <v>0.54117501613684793</v>
      </c>
      <c r="D48" s="295">
        <v>0.77572332578983083</v>
      </c>
      <c r="E48" s="295">
        <v>0.22304651678220067</v>
      </c>
      <c r="F48" s="295">
        <v>5.2013888888888893</v>
      </c>
      <c r="I48" s="295"/>
    </row>
    <row r="49" spans="2:9" x14ac:dyDescent="0.2">
      <c r="B49" s="245">
        <v>1968</v>
      </c>
      <c r="C49" s="295">
        <v>0.64184646800929501</v>
      </c>
      <c r="D49" s="295">
        <v>0.81617981467610978</v>
      </c>
      <c r="E49" s="295">
        <v>0.19610345968626178</v>
      </c>
      <c r="F49" s="295">
        <v>5.3472222222222223</v>
      </c>
      <c r="I49" s="295"/>
    </row>
    <row r="50" spans="2:9" x14ac:dyDescent="0.2">
      <c r="B50" s="245">
        <v>1969</v>
      </c>
      <c r="C50" s="295">
        <v>0.74136743871045319</v>
      </c>
      <c r="D50" s="295">
        <v>0.82885442585934477</v>
      </c>
      <c r="E50" s="295">
        <v>0.22499316532484878</v>
      </c>
      <c r="F50" s="295">
        <v>5.5</v>
      </c>
      <c r="I50" s="295"/>
    </row>
    <row r="51" spans="2:9" x14ac:dyDescent="0.2">
      <c r="B51" s="245">
        <v>1970</v>
      </c>
      <c r="C51" s="295">
        <v>0.78105156775533846</v>
      </c>
      <c r="D51" s="295">
        <v>0.80362838696005945</v>
      </c>
      <c r="E51" s="295">
        <v>0.26256093135532027</v>
      </c>
      <c r="F51" s="295">
        <v>5.6527777777777786</v>
      </c>
      <c r="I51" s="295"/>
    </row>
    <row r="52" spans="2:9" x14ac:dyDescent="0.2">
      <c r="B52" s="245">
        <v>1971</v>
      </c>
      <c r="C52" s="295">
        <v>0.82838631814461638</v>
      </c>
      <c r="D52" s="295">
        <v>0.80588978461516125</v>
      </c>
      <c r="E52" s="295">
        <v>0.29348748122526325</v>
      </c>
      <c r="F52" s="295">
        <v>5.7638888888888893</v>
      </c>
      <c r="I52" s="295"/>
    </row>
    <row r="53" spans="2:9" x14ac:dyDescent="0.2">
      <c r="B53" s="245">
        <v>1972</v>
      </c>
      <c r="C53" s="295">
        <v>0.89135819501990221</v>
      </c>
      <c r="D53" s="295">
        <v>0.74805494604677214</v>
      </c>
      <c r="E53" s="295">
        <v>0.29517986356005776</v>
      </c>
      <c r="F53" s="295">
        <v>5.8387896825396828</v>
      </c>
      <c r="I53" s="295"/>
    </row>
    <row r="54" spans="2:9" x14ac:dyDescent="0.2">
      <c r="B54" s="245">
        <v>1973</v>
      </c>
      <c r="C54" s="295">
        <v>1.0278653617884126</v>
      </c>
      <c r="D54" s="295">
        <v>0.72126710514052317</v>
      </c>
      <c r="E54" s="295">
        <v>0.24708572033768528</v>
      </c>
      <c r="F54" s="295">
        <v>6.003968253968254</v>
      </c>
      <c r="I54" s="295"/>
    </row>
    <row r="55" spans="2:9" x14ac:dyDescent="0.2">
      <c r="B55" s="245">
        <v>1974</v>
      </c>
      <c r="C55" s="295">
        <v>1.2242930164397252</v>
      </c>
      <c r="D55" s="295">
        <v>0.74673947818540698</v>
      </c>
      <c r="E55" s="295">
        <v>0.18364759824547119</v>
      </c>
      <c r="F55" s="295">
        <v>6.1830357142857153</v>
      </c>
      <c r="I55" s="295"/>
    </row>
    <row r="56" spans="2:9" x14ac:dyDescent="0.2">
      <c r="B56" s="245">
        <v>1975</v>
      </c>
      <c r="C56" s="295">
        <v>1.3430668102186596</v>
      </c>
      <c r="D56" s="295">
        <v>0.79667463006252459</v>
      </c>
      <c r="E56" s="295">
        <v>0.13338119532484541</v>
      </c>
      <c r="F56" s="295">
        <v>6.2708333333333348</v>
      </c>
      <c r="I56" s="295"/>
    </row>
    <row r="57" spans="2:9" x14ac:dyDescent="0.2">
      <c r="B57" s="245">
        <v>1976</v>
      </c>
      <c r="C57" s="295">
        <v>1.4823219244834389</v>
      </c>
      <c r="D57" s="295">
        <v>0.85106373052749096</v>
      </c>
      <c r="E57" s="295">
        <v>0.13105458079997781</v>
      </c>
      <c r="F57" s="295">
        <v>6.1949404761904772</v>
      </c>
      <c r="I57" s="295"/>
    </row>
    <row r="58" spans="2:9" x14ac:dyDescent="0.2">
      <c r="B58" s="245">
        <v>1977</v>
      </c>
      <c r="C58" s="295">
        <v>1.5134935019897515</v>
      </c>
      <c r="D58" s="295">
        <v>0.73362750926003362</v>
      </c>
      <c r="E58" s="295">
        <v>0.14790866855380538</v>
      </c>
      <c r="F58" s="295">
        <v>6.1190476190476195</v>
      </c>
      <c r="I58" s="295"/>
    </row>
    <row r="59" spans="2:9" x14ac:dyDescent="0.2">
      <c r="B59" s="245">
        <v>1978</v>
      </c>
      <c r="C59" s="295">
        <v>1.6436053371350905</v>
      </c>
      <c r="D59" s="295">
        <v>0.68225009048416185</v>
      </c>
      <c r="E59" s="295">
        <v>0.16030235575922411</v>
      </c>
      <c r="F59" s="295">
        <v>6.0714285714285721</v>
      </c>
      <c r="I59" s="295"/>
    </row>
    <row r="60" spans="2:9" x14ac:dyDescent="0.2">
      <c r="B60" s="245">
        <v>1979</v>
      </c>
      <c r="C60" s="295">
        <v>1.8338606023122523</v>
      </c>
      <c r="D60" s="295">
        <v>0.64166037609656845</v>
      </c>
      <c r="E60" s="295">
        <v>0.14777170553798138</v>
      </c>
      <c r="F60" s="295">
        <v>6.0431547619047628</v>
      </c>
      <c r="I60" s="295"/>
    </row>
    <row r="61" spans="2:9" x14ac:dyDescent="0.2">
      <c r="B61" s="245">
        <v>1980</v>
      </c>
      <c r="C61" s="295">
        <v>1.9542976494378379</v>
      </c>
      <c r="D61" s="295">
        <v>0.64536375922822298</v>
      </c>
      <c r="E61" s="295">
        <v>0.13971331979917698</v>
      </c>
      <c r="F61" s="295">
        <v>5.9196428571428577</v>
      </c>
      <c r="I61" s="295"/>
    </row>
    <row r="62" spans="2:9" x14ac:dyDescent="0.2">
      <c r="B62" s="245">
        <v>1981</v>
      </c>
      <c r="C62" s="295">
        <v>2.0148218031868068</v>
      </c>
      <c r="D62" s="295">
        <v>0.60917202356248523</v>
      </c>
      <c r="E62" s="295">
        <v>0.14410689733035262</v>
      </c>
      <c r="F62" s="295">
        <v>5.8363095238095255</v>
      </c>
      <c r="I62" s="295"/>
    </row>
    <row r="63" spans="2:9" x14ac:dyDescent="0.2">
      <c r="B63" s="245">
        <v>1982</v>
      </c>
      <c r="C63" s="295">
        <v>1.9040319341966592</v>
      </c>
      <c r="D63" s="295">
        <v>0.51565874545744539</v>
      </c>
      <c r="E63" s="295">
        <v>0.13654586545743816</v>
      </c>
      <c r="F63" s="295">
        <v>5.6473214285714279</v>
      </c>
      <c r="I63" s="295"/>
    </row>
    <row r="64" spans="2:9" x14ac:dyDescent="0.2">
      <c r="B64" s="245">
        <v>1983</v>
      </c>
      <c r="C64" s="295">
        <v>2.1068600807235955</v>
      </c>
      <c r="D64" s="295">
        <v>0.41511815259329782</v>
      </c>
      <c r="E64" s="295">
        <v>0.11797439957896383</v>
      </c>
      <c r="F64" s="295">
        <v>5.4761904761904772</v>
      </c>
      <c r="I64" s="295"/>
    </row>
    <row r="65" spans="2:9" x14ac:dyDescent="0.2">
      <c r="B65" s="245">
        <v>1984</v>
      </c>
      <c r="C65" s="295">
        <v>2.2979142090125637</v>
      </c>
      <c r="D65" s="295">
        <v>0.37704145053117283</v>
      </c>
      <c r="E65" s="295">
        <v>0.10696641138895206</v>
      </c>
      <c r="F65" s="295">
        <v>5.2663690476190474</v>
      </c>
      <c r="I65" s="295"/>
    </row>
    <row r="66" spans="2:9" x14ac:dyDescent="0.2">
      <c r="B66" s="245">
        <v>1985</v>
      </c>
      <c r="C66" s="295">
        <v>2.4131130934761162</v>
      </c>
      <c r="D66" s="295">
        <v>0.40206759748731918</v>
      </c>
      <c r="E66" s="295">
        <v>0.10302767922546947</v>
      </c>
      <c r="F66" s="295">
        <v>5.1755952380952381</v>
      </c>
      <c r="I66" s="295"/>
    </row>
    <row r="67" spans="2:9" x14ac:dyDescent="0.2">
      <c r="B67" s="245">
        <v>1986</v>
      </c>
      <c r="C67" s="295">
        <v>2.3270154550972602</v>
      </c>
      <c r="D67" s="295">
        <v>0.43688379746623746</v>
      </c>
      <c r="E67" s="295">
        <v>9.9549673435470679E-2</v>
      </c>
      <c r="F67" s="295">
        <v>5.0744047619047619</v>
      </c>
      <c r="I67" s="295"/>
    </row>
    <row r="68" spans="2:9" x14ac:dyDescent="0.2">
      <c r="B68" s="245">
        <v>1987</v>
      </c>
      <c r="C68" s="295">
        <v>2.2531622301835905</v>
      </c>
      <c r="D68" s="295">
        <v>0.38416822237581422</v>
      </c>
      <c r="E68" s="295">
        <v>7.4220216634800676E-2</v>
      </c>
      <c r="F68" s="295">
        <v>5.0193452380952381</v>
      </c>
      <c r="I68" s="295"/>
    </row>
    <row r="69" spans="2:9" x14ac:dyDescent="0.2">
      <c r="B69" s="245">
        <v>1988</v>
      </c>
      <c r="C69" s="295">
        <v>2.4655923482102176</v>
      </c>
      <c r="D69" s="295">
        <v>0.36002049295762278</v>
      </c>
      <c r="E69" s="295">
        <v>6.5146219228688143E-2</v>
      </c>
      <c r="F69" s="295">
        <v>4.9851190476190483</v>
      </c>
      <c r="I69" s="295"/>
    </row>
    <row r="70" spans="2:9" x14ac:dyDescent="0.2">
      <c r="B70" s="245">
        <v>1989</v>
      </c>
      <c r="C70" s="295">
        <v>2.5322292985852717</v>
      </c>
      <c r="D70" s="295">
        <v>0.35874893022230508</v>
      </c>
      <c r="E70" s="295">
        <v>5.6221679895259717E-2</v>
      </c>
      <c r="F70" s="295">
        <v>4.9955357142857144</v>
      </c>
      <c r="I70" s="295"/>
    </row>
    <row r="71" spans="2:9" x14ac:dyDescent="0.2">
      <c r="B71" s="245">
        <v>1990</v>
      </c>
      <c r="C71" s="295">
        <v>2.4761585599911133</v>
      </c>
      <c r="D71" s="295">
        <v>0.36258781814269558</v>
      </c>
      <c r="E71" s="295">
        <v>6.3031939201242712E-2</v>
      </c>
      <c r="F71" s="295">
        <v>4.9750534086385061</v>
      </c>
      <c r="I71" s="295"/>
    </row>
    <row r="72" spans="2:9" x14ac:dyDescent="0.2">
      <c r="B72" s="245">
        <v>1991</v>
      </c>
      <c r="C72" s="295">
        <v>2.4238283160926013</v>
      </c>
      <c r="D72" s="295">
        <v>0.33690922514235916</v>
      </c>
      <c r="E72" s="295">
        <v>6.6442591318605457E-2</v>
      </c>
      <c r="F72" s="295">
        <v>4.786058232181281</v>
      </c>
      <c r="I72" s="295"/>
    </row>
    <row r="73" spans="2:9" x14ac:dyDescent="0.2">
      <c r="B73" s="245">
        <v>1992</v>
      </c>
      <c r="C73" s="295">
        <v>2.4949978118080076</v>
      </c>
      <c r="D73" s="295">
        <v>0.29732701525869848</v>
      </c>
      <c r="E73" s="295">
        <v>6.8685121311768113E-2</v>
      </c>
      <c r="F73" s="295">
        <v>4.540643220207901</v>
      </c>
      <c r="I73" s="295"/>
    </row>
    <row r="74" spans="2:9" x14ac:dyDescent="0.2">
      <c r="B74" s="245">
        <v>1993</v>
      </c>
      <c r="C74" s="295">
        <v>2.8949087650569623</v>
      </c>
      <c r="D74" s="295">
        <v>0.28272309830035436</v>
      </c>
      <c r="E74" s="295">
        <v>7.0376090971332531E-2</v>
      </c>
      <c r="F74" s="295">
        <v>4.3480939957955718</v>
      </c>
      <c r="I74" s="295"/>
    </row>
    <row r="75" spans="2:9" x14ac:dyDescent="0.2">
      <c r="B75" s="245">
        <v>1994</v>
      </c>
      <c r="C75" s="295">
        <v>2.9604686310168087</v>
      </c>
      <c r="D75" s="295">
        <v>0.26166716545889673</v>
      </c>
      <c r="E75" s="295">
        <v>6.9180121012259108E-2</v>
      </c>
      <c r="F75" s="295">
        <v>4.2575021787169263</v>
      </c>
      <c r="I75" s="295"/>
    </row>
    <row r="76" spans="2:9" x14ac:dyDescent="0.2">
      <c r="B76" s="245">
        <v>1995</v>
      </c>
      <c r="C76" s="295">
        <v>3.3340453789631539</v>
      </c>
      <c r="D76" s="295">
        <v>0.28079469194796425</v>
      </c>
      <c r="E76" s="295">
        <v>6.5781108212562722E-2</v>
      </c>
      <c r="F76" s="295">
        <v>4.210050870951501</v>
      </c>
      <c r="I76" s="295"/>
    </row>
    <row r="77" spans="2:9" x14ac:dyDescent="0.2">
      <c r="B77" s="245">
        <v>1996</v>
      </c>
      <c r="C77" s="295">
        <v>3.3790267544997454</v>
      </c>
      <c r="D77" s="295">
        <v>0.27154944155308919</v>
      </c>
      <c r="E77" s="295">
        <v>5.6605905508471777E-2</v>
      </c>
      <c r="F77" s="295">
        <v>4.1650014997019538</v>
      </c>
      <c r="I77" s="295"/>
    </row>
    <row r="78" spans="2:9" x14ac:dyDescent="0.2">
      <c r="B78" s="245">
        <v>1997</v>
      </c>
      <c r="C78" s="295">
        <v>3.8159064635442435</v>
      </c>
      <c r="D78" s="295">
        <v>0.28029470085519287</v>
      </c>
      <c r="E78" s="295">
        <v>5.5366750056765938E-2</v>
      </c>
      <c r="F78" s="295">
        <v>4.1143137945086607</v>
      </c>
      <c r="I78" s="295"/>
    </row>
    <row r="79" spans="2:9" x14ac:dyDescent="0.2">
      <c r="B79" s="245">
        <v>1998</v>
      </c>
      <c r="C79" s="295">
        <v>4.1883181924395556</v>
      </c>
      <c r="D79" s="295">
        <v>0.25374762260914591</v>
      </c>
      <c r="E79" s="295">
        <v>5.2275742574562391E-2</v>
      </c>
      <c r="F79" s="295">
        <v>4.0695000513819926</v>
      </c>
      <c r="I79" s="295"/>
    </row>
    <row r="80" spans="2:9" x14ac:dyDescent="0.2">
      <c r="B80" s="245">
        <v>1999</v>
      </c>
      <c r="C80" s="295">
        <v>4.6537090525971863</v>
      </c>
      <c r="D80" s="295">
        <v>0.24618773630288937</v>
      </c>
      <c r="E80" s="295">
        <v>4.9101595631903215E-2</v>
      </c>
      <c r="F80" s="295">
        <v>4.0164048122407197</v>
      </c>
      <c r="I80" s="295"/>
    </row>
    <row r="81" spans="2:11" x14ac:dyDescent="0.2">
      <c r="B81" s="245">
        <v>2000</v>
      </c>
      <c r="C81" s="295">
        <v>5.3579961548029109</v>
      </c>
      <c r="D81" s="295">
        <v>0.21046399848850181</v>
      </c>
      <c r="E81" s="295">
        <v>4.7099663020653715E-2</v>
      </c>
      <c r="F81" s="295">
        <v>3.9965899757186385</v>
      </c>
      <c r="I81" s="295"/>
    </row>
    <row r="82" spans="2:11" x14ac:dyDescent="0.2">
      <c r="B82" s="245">
        <v>2001</v>
      </c>
      <c r="C82" s="295">
        <v>6.0739660847496886</v>
      </c>
      <c r="D82" s="295">
        <v>0.21363534395973507</v>
      </c>
      <c r="E82" s="295">
        <v>4.3057509815125593E-2</v>
      </c>
      <c r="F82" s="295">
        <v>3.9423639672928292</v>
      </c>
      <c r="I82" s="295"/>
    </row>
    <row r="83" spans="2:11" x14ac:dyDescent="0.2">
      <c r="B83" s="245">
        <v>2002</v>
      </c>
      <c r="C83" s="295">
        <v>6.5023206459216745</v>
      </c>
      <c r="D83" s="295">
        <v>0.18328469884475504</v>
      </c>
      <c r="E83" s="295">
        <v>3.9447575717880844E-2</v>
      </c>
      <c r="F83" s="295">
        <v>3.941370642775246</v>
      </c>
      <c r="I83" s="295"/>
    </row>
    <row r="84" spans="2:11" x14ac:dyDescent="0.2">
      <c r="B84" s="245">
        <v>2003</v>
      </c>
      <c r="C84" s="295">
        <v>7.1612278880470086</v>
      </c>
      <c r="D84" s="295">
        <v>0.18608896486296778</v>
      </c>
      <c r="E84" s="295">
        <v>3.4087468814508436E-2</v>
      </c>
      <c r="F84" s="295">
        <v>3.8592555317356125</v>
      </c>
      <c r="I84" s="295"/>
    </row>
    <row r="85" spans="2:11" x14ac:dyDescent="0.2">
      <c r="B85" s="245">
        <v>2004</v>
      </c>
      <c r="C85" s="295">
        <v>7.5704359079937769</v>
      </c>
      <c r="D85" s="295">
        <v>0.17483491201086335</v>
      </c>
      <c r="E85" s="295">
        <v>3.1508765102401443E-2</v>
      </c>
      <c r="F85" s="295">
        <v>3.8133930360936268</v>
      </c>
      <c r="I85" s="295"/>
    </row>
    <row r="86" spans="2:11" x14ac:dyDescent="0.2">
      <c r="B86" s="245">
        <v>2005</v>
      </c>
      <c r="C86" s="295">
        <v>8.2244215597658883</v>
      </c>
      <c r="D86" s="295">
        <v>0.15687293850196274</v>
      </c>
      <c r="E86" s="295">
        <v>2.9470373957612466E-2</v>
      </c>
      <c r="F86" s="295">
        <v>3.7235590505347944</v>
      </c>
      <c r="I86" s="295"/>
    </row>
    <row r="87" spans="2:11" x14ac:dyDescent="0.2">
      <c r="B87" s="245">
        <v>2006</v>
      </c>
      <c r="C87" s="295">
        <v>7.2709511499338335</v>
      </c>
      <c r="D87" s="295">
        <v>0.11980832287513761</v>
      </c>
      <c r="E87" s="295">
        <v>2.7226808485800062E-2</v>
      </c>
      <c r="F87" s="295">
        <v>3.7016564204461209</v>
      </c>
      <c r="I87" s="295"/>
    </row>
    <row r="88" spans="2:11" x14ac:dyDescent="0.2">
      <c r="B88" s="245">
        <v>2007</v>
      </c>
      <c r="C88" s="295">
        <v>6.7892862044146378</v>
      </c>
      <c r="D88" s="295">
        <v>0.1012163831122883</v>
      </c>
      <c r="E88" s="295">
        <v>0.02</v>
      </c>
      <c r="F88" s="295">
        <v>3.7035106382166245</v>
      </c>
      <c r="I88" s="295"/>
    </row>
    <row r="89" spans="2:11" x14ac:dyDescent="0.2">
      <c r="B89" s="245">
        <v>2008</v>
      </c>
      <c r="C89" s="295">
        <v>6.2015090493115528</v>
      </c>
      <c r="D89" s="295">
        <v>9.4814274426940348E-2</v>
      </c>
      <c r="E89" s="295">
        <v>0.02</v>
      </c>
      <c r="F89" s="295">
        <v>3.7062011252990303</v>
      </c>
      <c r="I89" s="295"/>
    </row>
    <row r="90" spans="2:11" x14ac:dyDescent="0.2">
      <c r="B90" s="245">
        <v>2009</v>
      </c>
      <c r="C90" s="295">
        <v>6.4335906737039013</v>
      </c>
      <c r="D90" s="295">
        <v>0.11139993270665773</v>
      </c>
      <c r="E90" s="295">
        <v>0.02</v>
      </c>
      <c r="F90" s="295">
        <v>3.6701869522051211</v>
      </c>
      <c r="I90" s="295"/>
    </row>
    <row r="91" spans="2:11" x14ac:dyDescent="0.2">
      <c r="B91" s="245">
        <v>2010</v>
      </c>
      <c r="C91" s="295">
        <v>6.1122019986495504</v>
      </c>
      <c r="D91" s="295">
        <v>0.11701704463523492</v>
      </c>
      <c r="E91" s="295">
        <v>0.02</v>
      </c>
      <c r="F91" s="295">
        <v>3.5808430510366449</v>
      </c>
      <c r="I91" s="295"/>
    </row>
    <row r="92" spans="2:11" x14ac:dyDescent="0.2">
      <c r="B92" s="245">
        <v>2011</v>
      </c>
      <c r="C92" s="295">
        <v>6.1032924422508721</v>
      </c>
      <c r="D92" s="295">
        <v>0.12422183116208756</v>
      </c>
      <c r="E92" s="295">
        <v>0.02</v>
      </c>
      <c r="F92" s="295">
        <v>3.4427827632140455</v>
      </c>
      <c r="I92" s="295"/>
    </row>
    <row r="93" spans="2:11" x14ac:dyDescent="0.2">
      <c r="B93" s="246">
        <v>2012</v>
      </c>
      <c r="C93" s="299">
        <v>6.1674736549434348</v>
      </c>
      <c r="D93" s="299">
        <v>0.11557442418955899</v>
      </c>
      <c r="E93" s="299">
        <v>0.02</v>
      </c>
      <c r="F93" s="246">
        <v>3.33</v>
      </c>
      <c r="I93" s="295"/>
      <c r="K93" s="295"/>
    </row>
  </sheetData>
  <mergeCells count="2">
    <mergeCell ref="C3:H3"/>
    <mergeCell ref="B1:H1"/>
  </mergeCells>
  <pageMargins left="0.7" right="0.7" top="0.75" bottom="0.75" header="0.3" footer="0.3"/>
  <pageSetup paperSize="9" scale="9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96" zoomScaleNormal="96" workbookViewId="0">
      <selection activeCell="F34" sqref="F34"/>
    </sheetView>
  </sheetViews>
  <sheetFormatPr defaultRowHeight="15.75" x14ac:dyDescent="0.25"/>
  <cols>
    <col min="1" max="1" width="7.42578125" style="105" customWidth="1"/>
    <col min="2" max="2" width="9.28515625" style="105" customWidth="1"/>
    <col min="3" max="3" width="9.140625" style="105" customWidth="1"/>
    <col min="4" max="4" width="9.5703125" style="105" customWidth="1"/>
    <col min="5" max="5" width="10.5703125" style="105" customWidth="1"/>
    <col min="6" max="6" width="9.28515625" style="105" customWidth="1"/>
    <col min="7" max="7" width="10" style="105" customWidth="1"/>
    <col min="8" max="8" width="10.28515625" style="105" customWidth="1"/>
    <col min="9" max="16384" width="9.140625" style="105"/>
  </cols>
  <sheetData>
    <row r="1" spans="1:8" ht="36" customHeight="1" x14ac:dyDescent="0.25">
      <c r="A1" s="784" t="s">
        <v>1062</v>
      </c>
      <c r="B1" s="784"/>
      <c r="C1" s="784"/>
      <c r="D1" s="784"/>
      <c r="E1" s="784"/>
      <c r="F1" s="784"/>
      <c r="G1" s="784"/>
      <c r="H1" s="784"/>
    </row>
    <row r="2" spans="1:8" ht="57" customHeight="1" x14ac:dyDescent="0.25">
      <c r="A2" s="301" t="s">
        <v>6</v>
      </c>
      <c r="B2" s="178" t="s">
        <v>692</v>
      </c>
      <c r="C2" s="178" t="s">
        <v>1056</v>
      </c>
      <c r="D2" s="179" t="s">
        <v>693</v>
      </c>
      <c r="E2" s="179" t="s">
        <v>1061</v>
      </c>
      <c r="F2" s="179" t="s">
        <v>694</v>
      </c>
      <c r="G2" s="179" t="s">
        <v>695</v>
      </c>
      <c r="H2" s="179" t="s">
        <v>696</v>
      </c>
    </row>
    <row r="3" spans="1:8" x14ac:dyDescent="0.25">
      <c r="A3" s="105">
        <v>1907</v>
      </c>
      <c r="B3" s="104">
        <v>459.6</v>
      </c>
      <c r="C3" s="104">
        <v>443.6</v>
      </c>
      <c r="D3" s="183">
        <v>49.114260407440213</v>
      </c>
      <c r="E3" s="106">
        <v>459.6</v>
      </c>
      <c r="F3" s="104"/>
      <c r="H3" s="104">
        <f>E3/(B3+C3)*100</f>
        <v>50.885739592559787</v>
      </c>
    </row>
    <row r="4" spans="1:8" x14ac:dyDescent="0.25">
      <c r="A4" s="105">
        <v>1908</v>
      </c>
      <c r="B4" s="104">
        <v>132.80000000000001</v>
      </c>
      <c r="C4" s="104">
        <v>439.6</v>
      </c>
      <c r="D4" s="183">
        <v>76.799440950384337</v>
      </c>
      <c r="E4" s="106">
        <v>132.80000000000001</v>
      </c>
      <c r="F4" s="104"/>
      <c r="H4" s="104">
        <f>E4/(B4+C4)*100</f>
        <v>23.200559049615652</v>
      </c>
    </row>
    <row r="5" spans="1:8" x14ac:dyDescent="0.25">
      <c r="A5" s="105">
        <v>1909</v>
      </c>
      <c r="B5" s="104">
        <v>201.20000000000002</v>
      </c>
      <c r="C5" s="104">
        <v>442.8</v>
      </c>
      <c r="D5" s="183">
        <v>68.757763975155285</v>
      </c>
      <c r="E5" s="106">
        <v>201.20000000000002</v>
      </c>
      <c r="F5" s="104"/>
      <c r="H5" s="104">
        <f>E5/(B5+C5)*100</f>
        <v>31.242236024844722</v>
      </c>
    </row>
    <row r="6" spans="1:8" x14ac:dyDescent="0.25">
      <c r="A6" s="105">
        <v>1910</v>
      </c>
      <c r="B6" s="104">
        <v>238.8</v>
      </c>
      <c r="C6" s="104">
        <v>492.40000000000003</v>
      </c>
      <c r="D6" s="183">
        <v>67.341356673960618</v>
      </c>
      <c r="E6" s="106">
        <v>248</v>
      </c>
      <c r="F6" s="104">
        <v>9</v>
      </c>
      <c r="G6" s="183">
        <f>F6/(E6)*100</f>
        <v>3.6290322580645165</v>
      </c>
      <c r="H6" s="104">
        <f>E6/(B6+C6)*100</f>
        <v>33.916849015317283</v>
      </c>
    </row>
    <row r="7" spans="1:8" x14ac:dyDescent="0.25">
      <c r="A7" s="105">
        <v>1911</v>
      </c>
      <c r="B7" s="104">
        <v>267.60000000000002</v>
      </c>
      <c r="C7" s="104">
        <v>516</v>
      </c>
      <c r="D7" s="183">
        <v>65.849923430321581</v>
      </c>
      <c r="E7" s="106">
        <v>267.60000000000002</v>
      </c>
      <c r="F7" s="104"/>
      <c r="G7" s="183"/>
      <c r="H7" s="104">
        <f t="shared" ref="H7:H42" si="0">E7/(B7+C7)*100</f>
        <v>34.150076569678411</v>
      </c>
    </row>
    <row r="8" spans="1:8" x14ac:dyDescent="0.25">
      <c r="A8" s="105">
        <v>1912</v>
      </c>
      <c r="B8" s="104">
        <v>280.8</v>
      </c>
      <c r="C8" s="104">
        <v>530.4</v>
      </c>
      <c r="D8" s="183">
        <v>65.384615384615373</v>
      </c>
      <c r="E8" s="106">
        <v>280.8</v>
      </c>
      <c r="F8" s="104"/>
      <c r="G8" s="183"/>
      <c r="H8" s="104">
        <f t="shared" si="0"/>
        <v>34.615384615384613</v>
      </c>
    </row>
    <row r="9" spans="1:8" x14ac:dyDescent="0.25">
      <c r="A9" s="105">
        <v>1913</v>
      </c>
      <c r="B9" s="104">
        <v>295.60000000000002</v>
      </c>
      <c r="C9" s="104">
        <v>571.20000000000005</v>
      </c>
      <c r="D9" s="183">
        <v>65.897554222427317</v>
      </c>
      <c r="E9" s="106">
        <v>295.60000000000002</v>
      </c>
      <c r="F9" s="104"/>
      <c r="G9" s="183"/>
      <c r="H9" s="104">
        <f t="shared" si="0"/>
        <v>34.102445777572683</v>
      </c>
    </row>
    <row r="10" spans="1:8" x14ac:dyDescent="0.25">
      <c r="A10" s="105">
        <v>1914</v>
      </c>
      <c r="B10" s="104"/>
      <c r="C10" s="104"/>
      <c r="D10" s="183"/>
      <c r="E10" s="49"/>
      <c r="F10" s="104"/>
      <c r="G10" s="183"/>
      <c r="H10" s="104"/>
    </row>
    <row r="11" spans="1:8" x14ac:dyDescent="0.25">
      <c r="A11" s="105">
        <v>1915</v>
      </c>
      <c r="B11" s="104">
        <v>441</v>
      </c>
      <c r="C11" s="104">
        <v>1460</v>
      </c>
      <c r="D11" s="183">
        <v>76.801683324566014</v>
      </c>
      <c r="E11" s="49">
        <v>448</v>
      </c>
      <c r="F11" s="104">
        <v>6.9681818181818178</v>
      </c>
      <c r="G11" s="183">
        <f>F11/(E11)*100</f>
        <v>1.5553977272727271</v>
      </c>
      <c r="H11" s="104">
        <f t="shared" si="0"/>
        <v>23.566543924250393</v>
      </c>
    </row>
    <row r="12" spans="1:8" x14ac:dyDescent="0.25">
      <c r="A12" s="105">
        <v>1916</v>
      </c>
      <c r="B12" s="104">
        <v>443</v>
      </c>
      <c r="C12" s="104">
        <v>896</v>
      </c>
      <c r="D12" s="183">
        <v>66.915608663181487</v>
      </c>
      <c r="E12" s="49">
        <v>443</v>
      </c>
      <c r="F12" s="104"/>
      <c r="G12" s="183"/>
      <c r="H12" s="104">
        <f t="shared" si="0"/>
        <v>33.08439133681852</v>
      </c>
    </row>
    <row r="13" spans="1:8" x14ac:dyDescent="0.25">
      <c r="A13" s="105">
        <v>1917</v>
      </c>
      <c r="B13" s="104">
        <v>412</v>
      </c>
      <c r="C13" s="104">
        <v>663</v>
      </c>
      <c r="D13" s="183">
        <v>61.674418604651159</v>
      </c>
      <c r="E13" s="49">
        <v>412</v>
      </c>
      <c r="F13" s="104"/>
      <c r="G13" s="183"/>
      <c r="H13" s="104">
        <f t="shared" si="0"/>
        <v>38.325581395348834</v>
      </c>
    </row>
    <row r="14" spans="1:8" x14ac:dyDescent="0.25">
      <c r="A14" s="105">
        <v>1918</v>
      </c>
      <c r="B14" s="104">
        <v>415</v>
      </c>
      <c r="C14" s="104">
        <v>623</v>
      </c>
      <c r="D14" s="183">
        <v>60.019267822736033</v>
      </c>
      <c r="E14" s="49">
        <v>415</v>
      </c>
      <c r="F14" s="104"/>
      <c r="G14" s="183"/>
      <c r="H14" s="104">
        <f t="shared" si="0"/>
        <v>39.980732177263967</v>
      </c>
    </row>
    <row r="15" spans="1:8" x14ac:dyDescent="0.25">
      <c r="A15" s="105">
        <v>1919</v>
      </c>
      <c r="B15" s="104">
        <v>388</v>
      </c>
      <c r="C15" s="104">
        <v>480</v>
      </c>
      <c r="D15" s="183">
        <v>55.299539170506918</v>
      </c>
      <c r="E15" s="49">
        <v>388</v>
      </c>
      <c r="F15" s="104"/>
      <c r="G15" s="183"/>
      <c r="H15" s="104">
        <f t="shared" si="0"/>
        <v>44.700460829493089</v>
      </c>
    </row>
    <row r="16" spans="1:8" x14ac:dyDescent="0.25">
      <c r="A16" s="105">
        <v>1920</v>
      </c>
      <c r="B16" s="104">
        <v>535</v>
      </c>
      <c r="C16" s="104">
        <v>492</v>
      </c>
      <c r="D16" s="183">
        <v>47.906523855890946</v>
      </c>
      <c r="E16" s="49">
        <v>553</v>
      </c>
      <c r="F16" s="104">
        <v>18.290909090909093</v>
      </c>
      <c r="G16" s="183">
        <f>F16/(E16)*100</f>
        <v>3.3075784974519156</v>
      </c>
      <c r="H16" s="104">
        <f t="shared" si="0"/>
        <v>53.846153846153847</v>
      </c>
    </row>
    <row r="17" spans="1:8" x14ac:dyDescent="0.25">
      <c r="A17" s="105">
        <v>1921</v>
      </c>
      <c r="B17" s="104">
        <v>469</v>
      </c>
      <c r="C17" s="104">
        <v>352</v>
      </c>
      <c r="D17" s="183">
        <v>42.874543239951279</v>
      </c>
      <c r="E17" s="49">
        <v>469</v>
      </c>
      <c r="F17" s="104"/>
      <c r="G17" s="183"/>
      <c r="H17" s="104">
        <f t="shared" si="0"/>
        <v>57.125456760048721</v>
      </c>
    </row>
    <row r="18" spans="1:8" x14ac:dyDescent="0.25">
      <c r="A18" s="105">
        <v>1922</v>
      </c>
      <c r="B18" s="104">
        <v>406</v>
      </c>
      <c r="C18" s="104">
        <v>445</v>
      </c>
      <c r="D18" s="183">
        <v>52.291421856639253</v>
      </c>
      <c r="E18" s="49">
        <v>406</v>
      </c>
      <c r="F18" s="104"/>
      <c r="G18" s="183"/>
      <c r="H18" s="104">
        <f t="shared" si="0"/>
        <v>47.708578143360754</v>
      </c>
    </row>
    <row r="19" spans="1:8" x14ac:dyDescent="0.25">
      <c r="A19" s="105">
        <v>1923</v>
      </c>
      <c r="B19" s="104">
        <v>448</v>
      </c>
      <c r="C19" s="104">
        <v>520</v>
      </c>
      <c r="D19" s="183">
        <v>53.719008264462808</v>
      </c>
      <c r="E19" s="180">
        <v>448</v>
      </c>
      <c r="F19" s="104"/>
      <c r="G19" s="183"/>
      <c r="H19" s="104">
        <f t="shared" si="0"/>
        <v>46.280991735537192</v>
      </c>
    </row>
    <row r="20" spans="1:8" x14ac:dyDescent="0.25">
      <c r="A20" s="105">
        <v>1924</v>
      </c>
      <c r="B20" s="104">
        <v>517</v>
      </c>
      <c r="C20" s="104">
        <v>537</v>
      </c>
      <c r="D20" s="183">
        <v>50.948766603415564</v>
      </c>
      <c r="E20" s="105">
        <v>517</v>
      </c>
      <c r="F20" s="104"/>
      <c r="G20" s="183"/>
      <c r="H20" s="104">
        <f t="shared" si="0"/>
        <v>49.051233396584443</v>
      </c>
    </row>
    <row r="21" spans="1:8" x14ac:dyDescent="0.25">
      <c r="A21" s="105">
        <v>1925</v>
      </c>
      <c r="B21" s="104">
        <v>546</v>
      </c>
      <c r="C21" s="104">
        <v>424</v>
      </c>
      <c r="D21" s="183">
        <v>43.711340206185568</v>
      </c>
      <c r="E21" s="105">
        <v>550</v>
      </c>
      <c r="F21" s="104">
        <v>2</v>
      </c>
      <c r="G21" s="183">
        <f>F21/(E21)*100</f>
        <v>0.36363636363636365</v>
      </c>
      <c r="H21" s="104">
        <f t="shared" si="0"/>
        <v>56.701030927835049</v>
      </c>
    </row>
    <row r="22" spans="1:8" x14ac:dyDescent="0.25">
      <c r="A22" s="105">
        <v>1926</v>
      </c>
      <c r="B22" s="104">
        <v>591</v>
      </c>
      <c r="C22" s="104">
        <v>428</v>
      </c>
      <c r="D22" s="183">
        <v>42.001962708537782</v>
      </c>
      <c r="E22" s="105">
        <v>600</v>
      </c>
      <c r="F22" s="104"/>
      <c r="G22" s="183"/>
      <c r="H22" s="104">
        <f t="shared" si="0"/>
        <v>58.881256133464177</v>
      </c>
    </row>
    <row r="23" spans="1:8" x14ac:dyDescent="0.25">
      <c r="A23" s="105">
        <v>1927</v>
      </c>
      <c r="B23" s="104">
        <v>610</v>
      </c>
      <c r="C23" s="104">
        <v>410</v>
      </c>
      <c r="D23" s="183">
        <v>40.196078431372548</v>
      </c>
      <c r="E23" s="105">
        <v>777</v>
      </c>
      <c r="F23" s="104"/>
      <c r="G23" s="183"/>
      <c r="H23" s="104">
        <f t="shared" si="0"/>
        <v>76.17647058823529</v>
      </c>
    </row>
    <row r="24" spans="1:8" x14ac:dyDescent="0.25">
      <c r="A24" s="105">
        <v>1928</v>
      </c>
      <c r="B24" s="104">
        <v>602</v>
      </c>
      <c r="C24" s="104">
        <v>368</v>
      </c>
      <c r="D24" s="183">
        <v>37.938144329896907</v>
      </c>
      <c r="E24" s="105">
        <v>804</v>
      </c>
      <c r="F24" s="104"/>
      <c r="G24" s="183"/>
      <c r="H24" s="104">
        <f t="shared" si="0"/>
        <v>82.886597938144334</v>
      </c>
    </row>
    <row r="25" spans="1:8" x14ac:dyDescent="0.25">
      <c r="A25" s="105">
        <v>1929</v>
      </c>
      <c r="B25" s="104">
        <v>591</v>
      </c>
      <c r="C25" s="104">
        <v>351</v>
      </c>
      <c r="D25" s="183">
        <v>37.261146496815286</v>
      </c>
      <c r="E25" s="105">
        <v>1099</v>
      </c>
      <c r="F25" s="104"/>
      <c r="G25" s="183"/>
      <c r="H25" s="104">
        <f t="shared" si="0"/>
        <v>116.66666666666667</v>
      </c>
    </row>
    <row r="26" spans="1:8" x14ac:dyDescent="0.25">
      <c r="A26" s="105">
        <v>1930</v>
      </c>
      <c r="B26" s="104">
        <v>549</v>
      </c>
      <c r="C26" s="104">
        <v>323</v>
      </c>
      <c r="D26" s="183">
        <v>37.041284403669728</v>
      </c>
      <c r="E26" s="105">
        <v>1496</v>
      </c>
      <c r="F26" s="104">
        <v>1.0045454545454544</v>
      </c>
      <c r="G26" s="183">
        <f>F26/(E26)*100</f>
        <v>6.7148760330578497E-2</v>
      </c>
      <c r="H26" s="104">
        <f t="shared" si="0"/>
        <v>171.55963302752292</v>
      </c>
    </row>
    <row r="27" spans="1:8" x14ac:dyDescent="0.25">
      <c r="A27" s="105">
        <v>1931</v>
      </c>
      <c r="B27" s="104">
        <v>363</v>
      </c>
      <c r="C27" s="104">
        <v>47</v>
      </c>
      <c r="D27" s="183">
        <v>11.463414634146343</v>
      </c>
      <c r="E27" s="105">
        <v>893</v>
      </c>
      <c r="F27" s="104"/>
      <c r="G27" s="183"/>
      <c r="H27" s="104">
        <f t="shared" si="0"/>
        <v>217.80487804878049</v>
      </c>
    </row>
    <row r="28" spans="1:8" x14ac:dyDescent="0.25">
      <c r="A28" s="105">
        <v>1932</v>
      </c>
      <c r="B28" s="104">
        <v>375</v>
      </c>
      <c r="C28" s="104">
        <v>24</v>
      </c>
      <c r="D28" s="183">
        <v>6.0150375939849621</v>
      </c>
      <c r="E28" s="105">
        <v>505</v>
      </c>
      <c r="F28" s="104"/>
      <c r="G28" s="183"/>
      <c r="H28" s="104">
        <f t="shared" si="0"/>
        <v>126.56641604010026</v>
      </c>
    </row>
    <row r="29" spans="1:8" x14ac:dyDescent="0.25">
      <c r="A29" s="105">
        <v>1933</v>
      </c>
      <c r="B29" s="104">
        <v>380</v>
      </c>
      <c r="C29" s="104">
        <v>35</v>
      </c>
      <c r="D29" s="183">
        <v>8.4337349397590362</v>
      </c>
      <c r="E29" s="105">
        <v>622</v>
      </c>
      <c r="F29" s="104"/>
      <c r="G29" s="183"/>
      <c r="H29" s="104">
        <f t="shared" si="0"/>
        <v>149.87951807228916</v>
      </c>
    </row>
    <row r="30" spans="1:8" x14ac:dyDescent="0.25">
      <c r="A30" s="105">
        <v>1934</v>
      </c>
      <c r="B30" s="104">
        <v>431</v>
      </c>
      <c r="C30" s="104">
        <v>37</v>
      </c>
      <c r="D30" s="183">
        <v>7.9059829059829054</v>
      </c>
      <c r="E30" s="105">
        <v>745</v>
      </c>
      <c r="F30" s="104"/>
      <c r="G30" s="183"/>
      <c r="H30" s="104">
        <f t="shared" si="0"/>
        <v>159.18803418803418</v>
      </c>
    </row>
    <row r="31" spans="1:8" x14ac:dyDescent="0.25">
      <c r="A31" s="105">
        <v>1935</v>
      </c>
      <c r="B31" s="104">
        <v>444</v>
      </c>
      <c r="C31" s="104">
        <v>40</v>
      </c>
      <c r="D31" s="183">
        <v>8.2644628099173563</v>
      </c>
      <c r="E31" s="105">
        <v>910</v>
      </c>
      <c r="F31" s="104">
        <v>395</v>
      </c>
      <c r="G31" s="183">
        <f t="shared" ref="G31:G42" si="1">F31/(E31)*100</f>
        <v>43.406593406593409</v>
      </c>
      <c r="H31" s="104">
        <f t="shared" si="0"/>
        <v>188.01652892561984</v>
      </c>
    </row>
    <row r="32" spans="1:8" x14ac:dyDescent="0.25">
      <c r="A32" s="105">
        <v>1936</v>
      </c>
      <c r="B32" s="104">
        <v>471</v>
      </c>
      <c r="C32" s="104">
        <v>40</v>
      </c>
      <c r="D32" s="183">
        <v>7.8277886497064575</v>
      </c>
      <c r="E32" s="105">
        <v>1093</v>
      </c>
      <c r="F32" s="104">
        <v>406</v>
      </c>
      <c r="G32" s="183">
        <f t="shared" si="1"/>
        <v>37.145471180237877</v>
      </c>
      <c r="H32" s="104">
        <f t="shared" si="0"/>
        <v>213.89432485322897</v>
      </c>
    </row>
    <row r="33" spans="1:8" x14ac:dyDescent="0.25">
      <c r="A33" s="105">
        <v>1937</v>
      </c>
      <c r="B33" s="104">
        <v>484</v>
      </c>
      <c r="C33" s="104">
        <v>39</v>
      </c>
      <c r="D33" s="183">
        <v>7.4569789674952203</v>
      </c>
      <c r="E33" s="105">
        <v>1079</v>
      </c>
      <c r="F33" s="104">
        <v>613</v>
      </c>
      <c r="G33" s="183">
        <f t="shared" si="1"/>
        <v>56.811862835959225</v>
      </c>
      <c r="H33" s="104">
        <f t="shared" si="0"/>
        <v>206.30975143403441</v>
      </c>
    </row>
    <row r="34" spans="1:8" x14ac:dyDescent="0.25">
      <c r="A34" s="105">
        <v>1938</v>
      </c>
      <c r="B34" s="104">
        <v>503</v>
      </c>
      <c r="C34" s="104">
        <v>43</v>
      </c>
      <c r="D34" s="183">
        <v>7.875457875457875</v>
      </c>
      <c r="E34" s="105">
        <v>1644</v>
      </c>
      <c r="F34" s="104">
        <v>751</v>
      </c>
      <c r="G34" s="183">
        <f t="shared" si="1"/>
        <v>45.681265206812654</v>
      </c>
      <c r="H34" s="104">
        <f t="shared" si="0"/>
        <v>301.09890109890108</v>
      </c>
    </row>
    <row r="35" spans="1:8" x14ac:dyDescent="0.25">
      <c r="A35" s="105">
        <v>1939</v>
      </c>
      <c r="B35" s="104">
        <v>515</v>
      </c>
      <c r="C35" s="104">
        <v>45</v>
      </c>
      <c r="D35" s="183">
        <v>8.0357142857142865</v>
      </c>
      <c r="E35" s="105">
        <v>1738</v>
      </c>
      <c r="F35" s="104">
        <v>568</v>
      </c>
      <c r="G35" s="183">
        <f t="shared" si="1"/>
        <v>32.681242807825086</v>
      </c>
      <c r="H35" s="104">
        <f t="shared" si="0"/>
        <v>310.35714285714289</v>
      </c>
    </row>
    <row r="36" spans="1:8" x14ac:dyDescent="0.25">
      <c r="A36" s="105">
        <v>1940</v>
      </c>
      <c r="B36" s="104">
        <v>589</v>
      </c>
      <c r="C36" s="104">
        <v>54</v>
      </c>
      <c r="D36" s="183">
        <v>8.3981337480559866</v>
      </c>
      <c r="E36" s="105">
        <v>1466</v>
      </c>
      <c r="F36" s="104">
        <v>613.9727272727273</v>
      </c>
      <c r="G36" s="183">
        <f t="shared" si="1"/>
        <v>41.880813592955477</v>
      </c>
      <c r="H36" s="104">
        <f t="shared" si="0"/>
        <v>227.99377916018662</v>
      </c>
    </row>
    <row r="37" spans="1:8" x14ac:dyDescent="0.25">
      <c r="A37" s="105">
        <v>1941</v>
      </c>
      <c r="B37" s="104">
        <v>578</v>
      </c>
      <c r="C37" s="104">
        <v>16</v>
      </c>
      <c r="D37" s="183">
        <v>2.6936026936026933</v>
      </c>
      <c r="E37" s="105">
        <v>2108</v>
      </c>
      <c r="F37" s="104">
        <v>1137</v>
      </c>
      <c r="G37" s="183">
        <f t="shared" si="1"/>
        <v>53.93738140417458</v>
      </c>
      <c r="H37" s="104">
        <f t="shared" si="0"/>
        <v>354.88215488215491</v>
      </c>
    </row>
    <row r="38" spans="1:8" x14ac:dyDescent="0.25">
      <c r="A38" s="105">
        <v>1942</v>
      </c>
      <c r="B38" s="104">
        <v>569</v>
      </c>
      <c r="C38" s="104">
        <v>4</v>
      </c>
      <c r="D38" s="183">
        <v>0.69808027923211169</v>
      </c>
      <c r="E38" s="105">
        <v>1823</v>
      </c>
      <c r="F38" s="104">
        <v>937</v>
      </c>
      <c r="G38" s="183">
        <f t="shared" si="1"/>
        <v>51.398793198025231</v>
      </c>
      <c r="H38" s="104">
        <f t="shared" si="0"/>
        <v>318.15008726003492</v>
      </c>
    </row>
    <row r="39" spans="1:8" x14ac:dyDescent="0.25">
      <c r="A39" s="105">
        <v>1943</v>
      </c>
      <c r="B39" s="104">
        <v>627</v>
      </c>
      <c r="C39" s="104">
        <v>3</v>
      </c>
      <c r="D39" s="183">
        <v>0.47619047619047622</v>
      </c>
      <c r="E39" s="105">
        <v>1528</v>
      </c>
      <c r="F39" s="104">
        <v>731</v>
      </c>
      <c r="G39" s="183">
        <f t="shared" si="1"/>
        <v>47.840314136125656</v>
      </c>
      <c r="H39" s="104">
        <f t="shared" si="0"/>
        <v>242.53968253968253</v>
      </c>
    </row>
    <row r="40" spans="1:8" x14ac:dyDescent="0.25">
      <c r="A40" s="105">
        <v>1944</v>
      </c>
      <c r="B40" s="104">
        <v>790</v>
      </c>
      <c r="C40" s="104">
        <v>1</v>
      </c>
      <c r="D40" s="183">
        <v>0.12642225031605564</v>
      </c>
      <c r="E40" s="105">
        <v>1359</v>
      </c>
      <c r="F40" s="104">
        <v>863</v>
      </c>
      <c r="G40" s="183">
        <f t="shared" si="1"/>
        <v>63.50257542310522</v>
      </c>
      <c r="H40" s="104">
        <f t="shared" si="0"/>
        <v>171.80783817951959</v>
      </c>
    </row>
    <row r="41" spans="1:8" x14ac:dyDescent="0.25">
      <c r="A41" s="105">
        <v>1945</v>
      </c>
      <c r="B41" s="104">
        <v>849</v>
      </c>
      <c r="C41" s="106">
        <v>0</v>
      </c>
      <c r="D41" s="529">
        <v>0</v>
      </c>
      <c r="E41" s="105">
        <v>1095</v>
      </c>
      <c r="F41" s="104">
        <v>961.8</v>
      </c>
      <c r="G41" s="183">
        <f t="shared" si="1"/>
        <v>87.835616438356155</v>
      </c>
      <c r="H41" s="104">
        <f t="shared" si="0"/>
        <v>128.97526501766785</v>
      </c>
    </row>
    <row r="42" spans="1:8" x14ac:dyDescent="0.25">
      <c r="A42" s="105">
        <v>1946</v>
      </c>
      <c r="B42" s="104">
        <v>934</v>
      </c>
      <c r="C42" s="106">
        <v>2</v>
      </c>
      <c r="D42" s="529">
        <v>0</v>
      </c>
      <c r="E42" s="105">
        <v>1492</v>
      </c>
      <c r="F42" s="104">
        <v>741</v>
      </c>
      <c r="G42" s="183">
        <f t="shared" si="1"/>
        <v>49.664879356568363</v>
      </c>
      <c r="H42" s="104">
        <f t="shared" si="0"/>
        <v>159.40170940170941</v>
      </c>
    </row>
    <row r="43" spans="1:8" x14ac:dyDescent="0.25">
      <c r="A43" s="105">
        <v>1947</v>
      </c>
      <c r="B43" s="104">
        <v>658</v>
      </c>
      <c r="C43" s="104">
        <v>21</v>
      </c>
      <c r="D43" s="183">
        <v>3.1</v>
      </c>
      <c r="E43" s="105">
        <v>1877</v>
      </c>
      <c r="F43" s="104">
        <v>902.55909090909097</v>
      </c>
      <c r="G43" s="183">
        <f>F43/(E43)*100</f>
        <v>48.085193974911611</v>
      </c>
      <c r="H43" s="104">
        <f>E43/(B43+C43)*100</f>
        <v>276.43593519882177</v>
      </c>
    </row>
    <row r="44" spans="1:8" x14ac:dyDescent="0.25">
      <c r="A44" s="105">
        <v>1948</v>
      </c>
      <c r="B44" s="104">
        <v>1018</v>
      </c>
      <c r="C44" s="104">
        <v>43</v>
      </c>
      <c r="D44" s="183">
        <v>4.0527803958529685</v>
      </c>
      <c r="E44" s="105">
        <v>1857</v>
      </c>
      <c r="F44" s="106">
        <v>541</v>
      </c>
      <c r="G44" s="183">
        <f>F44/E44*100</f>
        <v>29.133010231556273</v>
      </c>
      <c r="H44" s="104">
        <f>E44/(B44+C44)*100</f>
        <v>175.02356267672008</v>
      </c>
    </row>
    <row r="45" spans="1:8" x14ac:dyDescent="0.25">
      <c r="A45" s="105">
        <v>1949</v>
      </c>
      <c r="B45" s="104">
        <v>1158</v>
      </c>
      <c r="C45" s="104">
        <v>51</v>
      </c>
      <c r="D45" s="183">
        <v>4.2183622828784122</v>
      </c>
      <c r="E45" s="105">
        <v>1839</v>
      </c>
      <c r="F45" s="106">
        <v>607</v>
      </c>
      <c r="G45" s="183">
        <f t="shared" ref="G45:G87" si="2">F45/E45*100</f>
        <v>33.007069059271345</v>
      </c>
      <c r="H45" s="104">
        <f t="shared" ref="H45:H87" si="3">E45/(B45+C45)*100</f>
        <v>152.10918114143922</v>
      </c>
    </row>
    <row r="46" spans="1:8" x14ac:dyDescent="0.25">
      <c r="A46" s="105">
        <v>1950</v>
      </c>
      <c r="B46" s="104">
        <v>1088</v>
      </c>
      <c r="C46" s="104">
        <v>53</v>
      </c>
      <c r="D46" s="183">
        <v>4.6450482033304121</v>
      </c>
      <c r="E46" s="105">
        <v>2251</v>
      </c>
      <c r="F46" s="106">
        <v>496</v>
      </c>
      <c r="G46" s="183">
        <f t="shared" si="2"/>
        <v>22.034651266103957</v>
      </c>
      <c r="H46" s="104">
        <f t="shared" si="3"/>
        <v>197.28308501314635</v>
      </c>
    </row>
    <row r="47" spans="1:8" x14ac:dyDescent="0.25">
      <c r="A47" s="105">
        <v>1951</v>
      </c>
      <c r="B47" s="104">
        <v>1390</v>
      </c>
      <c r="C47" s="104">
        <v>72</v>
      </c>
      <c r="D47" s="183">
        <v>4.9247606019151844</v>
      </c>
      <c r="E47" s="105">
        <v>1777</v>
      </c>
      <c r="F47" s="106">
        <v>715</v>
      </c>
      <c r="G47" s="183">
        <f t="shared" si="2"/>
        <v>40.236353404614519</v>
      </c>
      <c r="H47" s="104">
        <f t="shared" si="3"/>
        <v>121.54582763337893</v>
      </c>
    </row>
    <row r="48" spans="1:8" x14ac:dyDescent="0.25">
      <c r="A48" s="105">
        <v>1952</v>
      </c>
      <c r="B48" s="104">
        <v>1106</v>
      </c>
      <c r="C48" s="104">
        <v>99</v>
      </c>
      <c r="D48" s="183">
        <v>8.215767634854771</v>
      </c>
      <c r="E48" s="105">
        <v>1653</v>
      </c>
      <c r="F48" s="106">
        <v>566</v>
      </c>
      <c r="G48" s="183">
        <f t="shared" si="2"/>
        <v>34.240774349667269</v>
      </c>
      <c r="H48" s="104">
        <f t="shared" si="3"/>
        <v>137.17842323651453</v>
      </c>
    </row>
    <row r="49" spans="1:8" x14ac:dyDescent="0.25">
      <c r="A49" s="105">
        <v>1953</v>
      </c>
      <c r="B49" s="104">
        <v>755</v>
      </c>
      <c r="C49" s="104">
        <v>23</v>
      </c>
      <c r="D49" s="183">
        <v>2.9562982005141389</v>
      </c>
      <c r="E49" s="105">
        <v>1196</v>
      </c>
      <c r="F49" s="106">
        <v>432</v>
      </c>
      <c r="G49" s="183">
        <f t="shared" si="2"/>
        <v>36.120401337792643</v>
      </c>
      <c r="H49" s="104">
        <f t="shared" si="3"/>
        <v>153.72750642673523</v>
      </c>
    </row>
    <row r="50" spans="1:8" x14ac:dyDescent="0.25">
      <c r="A50" s="105">
        <v>1954</v>
      </c>
      <c r="B50" s="104">
        <v>977</v>
      </c>
      <c r="C50" s="104">
        <v>27</v>
      </c>
      <c r="D50" s="183">
        <v>2.689243027888446</v>
      </c>
      <c r="E50" s="105">
        <v>1401</v>
      </c>
      <c r="F50" s="106">
        <v>483</v>
      </c>
      <c r="G50" s="183">
        <f t="shared" si="2"/>
        <v>34.475374732334046</v>
      </c>
      <c r="H50" s="104">
        <f t="shared" si="3"/>
        <v>139.54183266932273</v>
      </c>
    </row>
    <row r="51" spans="1:8" x14ac:dyDescent="0.25">
      <c r="A51" s="105">
        <v>1955</v>
      </c>
      <c r="B51" s="104">
        <v>1510</v>
      </c>
      <c r="C51" s="104">
        <v>37</v>
      </c>
      <c r="D51" s="183">
        <v>2.3917259211376858</v>
      </c>
      <c r="E51" s="105">
        <v>2777</v>
      </c>
      <c r="F51" s="106">
        <v>524</v>
      </c>
      <c r="G51" s="183">
        <f t="shared" si="2"/>
        <v>18.869283399351819</v>
      </c>
      <c r="H51" s="104">
        <f t="shared" si="3"/>
        <v>179.5087265675501</v>
      </c>
    </row>
    <row r="52" spans="1:8" x14ac:dyDescent="0.25">
      <c r="A52" s="105">
        <v>1956</v>
      </c>
      <c r="B52" s="104">
        <v>1838</v>
      </c>
      <c r="C52" s="104">
        <v>57</v>
      </c>
      <c r="D52" s="183">
        <v>3.0079155672823221</v>
      </c>
      <c r="E52" s="105">
        <v>2608</v>
      </c>
      <c r="F52" s="106">
        <v>376</v>
      </c>
      <c r="G52" s="183">
        <f t="shared" si="2"/>
        <v>14.417177914110429</v>
      </c>
      <c r="H52" s="104">
        <f t="shared" si="3"/>
        <v>137.62532981530342</v>
      </c>
    </row>
    <row r="53" spans="1:8" x14ac:dyDescent="0.25">
      <c r="A53" s="105">
        <v>1957</v>
      </c>
      <c r="B53" s="104">
        <v>1738</v>
      </c>
      <c r="C53" s="104">
        <v>43</v>
      </c>
      <c r="D53" s="183">
        <v>2.4143739472206627</v>
      </c>
      <c r="E53" s="105">
        <v>2616</v>
      </c>
      <c r="F53" s="106">
        <v>486</v>
      </c>
      <c r="G53" s="183">
        <f t="shared" si="2"/>
        <v>18.577981651376145</v>
      </c>
      <c r="H53" s="104">
        <f t="shared" si="3"/>
        <v>146.88377316114543</v>
      </c>
    </row>
    <row r="54" spans="1:8" x14ac:dyDescent="0.25">
      <c r="A54" s="105">
        <v>1958</v>
      </c>
      <c r="B54" s="104">
        <v>1824</v>
      </c>
      <c r="C54" s="104">
        <v>46</v>
      </c>
      <c r="D54" s="183">
        <v>2.4598930481283423</v>
      </c>
      <c r="E54" s="105">
        <v>3205</v>
      </c>
      <c r="F54" s="106">
        <v>456</v>
      </c>
      <c r="G54" s="183">
        <f t="shared" si="2"/>
        <v>14.227769110764429</v>
      </c>
      <c r="H54" s="104">
        <f t="shared" si="3"/>
        <v>171.39037433155079</v>
      </c>
    </row>
    <row r="55" spans="1:8" x14ac:dyDescent="0.25">
      <c r="A55" s="105">
        <v>1959</v>
      </c>
      <c r="B55" s="104">
        <v>1957</v>
      </c>
      <c r="C55" s="104">
        <v>55</v>
      </c>
      <c r="D55" s="183">
        <v>2.7335984095427435</v>
      </c>
      <c r="E55" s="105">
        <v>3014</v>
      </c>
      <c r="F55" s="106">
        <v>396</v>
      </c>
      <c r="G55" s="183">
        <f t="shared" si="2"/>
        <v>13.138686131386862</v>
      </c>
      <c r="H55" s="104">
        <f t="shared" si="3"/>
        <v>149.80119284294236</v>
      </c>
    </row>
    <row r="56" spans="1:8" x14ac:dyDescent="0.25">
      <c r="A56" s="105">
        <v>1960</v>
      </c>
      <c r="B56" s="104">
        <v>2127</v>
      </c>
      <c r="C56" s="104">
        <v>67</v>
      </c>
      <c r="D56" s="183">
        <v>3.0537830446672745</v>
      </c>
      <c r="E56" s="105">
        <v>2626</v>
      </c>
      <c r="F56" s="106">
        <v>456</v>
      </c>
      <c r="G56" s="183">
        <f t="shared" si="2"/>
        <v>17.364813404417365</v>
      </c>
      <c r="H56" s="104">
        <f t="shared" si="3"/>
        <v>119.69006381039198</v>
      </c>
    </row>
    <row r="57" spans="1:8" x14ac:dyDescent="0.25">
      <c r="A57" s="105">
        <v>1961</v>
      </c>
      <c r="B57" s="104">
        <v>2101</v>
      </c>
      <c r="C57" s="104">
        <v>82</v>
      </c>
      <c r="D57" s="183">
        <v>3.7562986715529085</v>
      </c>
      <c r="E57" s="105">
        <v>2918</v>
      </c>
      <c r="F57" s="106">
        <v>378</v>
      </c>
      <c r="G57" s="183">
        <f t="shared" si="2"/>
        <v>12.954078135709391</v>
      </c>
      <c r="H57" s="104">
        <f t="shared" si="3"/>
        <v>133.66926248282181</v>
      </c>
    </row>
    <row r="58" spans="1:8" x14ac:dyDescent="0.25">
      <c r="A58" s="105">
        <v>1962</v>
      </c>
      <c r="B58" s="104">
        <v>2053</v>
      </c>
      <c r="C58" s="104">
        <v>91</v>
      </c>
      <c r="D58" s="183">
        <v>4.2444029850746263</v>
      </c>
      <c r="E58" s="105">
        <v>2947</v>
      </c>
      <c r="F58" s="106">
        <v>509</v>
      </c>
      <c r="G58" s="183">
        <f t="shared" si="2"/>
        <v>17.271801832371903</v>
      </c>
      <c r="H58" s="104">
        <f t="shared" si="3"/>
        <v>137.45335820895522</v>
      </c>
    </row>
    <row r="59" spans="1:8" x14ac:dyDescent="0.25">
      <c r="A59" s="105">
        <v>1963</v>
      </c>
      <c r="B59" s="104">
        <v>2294</v>
      </c>
      <c r="C59" s="104">
        <v>100</v>
      </c>
      <c r="D59" s="183">
        <v>4.1771094402673352</v>
      </c>
      <c r="E59" s="105">
        <v>2930</v>
      </c>
      <c r="F59" s="106">
        <v>514</v>
      </c>
      <c r="G59" s="183">
        <f t="shared" si="2"/>
        <v>17.542662116040955</v>
      </c>
      <c r="H59" s="104">
        <f t="shared" si="3"/>
        <v>122.38930659983292</v>
      </c>
    </row>
    <row r="60" spans="1:8" x14ac:dyDescent="0.25">
      <c r="A60" s="105">
        <v>1964</v>
      </c>
      <c r="B60" s="104">
        <v>2411</v>
      </c>
      <c r="C60" s="104">
        <v>133</v>
      </c>
      <c r="D60" s="183">
        <v>5.2279874213836477</v>
      </c>
      <c r="E60" s="105">
        <v>3166</v>
      </c>
      <c r="F60" s="106">
        <v>481</v>
      </c>
      <c r="G60" s="183">
        <f t="shared" si="2"/>
        <v>15.192672141503474</v>
      </c>
      <c r="H60" s="104">
        <f t="shared" si="3"/>
        <v>124.4496855345912</v>
      </c>
    </row>
    <row r="61" spans="1:8" x14ac:dyDescent="0.25">
      <c r="A61" s="105">
        <v>1965</v>
      </c>
      <c r="B61" s="104">
        <v>2621</v>
      </c>
      <c r="C61" s="104">
        <v>173</v>
      </c>
      <c r="D61" s="183">
        <v>6.1918396564065858</v>
      </c>
      <c r="E61" s="105">
        <v>3634</v>
      </c>
      <c r="F61" s="106">
        <v>526</v>
      </c>
      <c r="G61" s="183">
        <f t="shared" si="2"/>
        <v>14.474408365437535</v>
      </c>
      <c r="H61" s="104">
        <f t="shared" si="3"/>
        <v>130.06442376521116</v>
      </c>
    </row>
    <row r="62" spans="1:8" x14ac:dyDescent="0.25">
      <c r="A62" s="105">
        <v>1966</v>
      </c>
      <c r="B62" s="104">
        <v>2481</v>
      </c>
      <c r="C62" s="104">
        <v>173</v>
      </c>
      <c r="D62" s="183">
        <v>6.5184626978146198</v>
      </c>
      <c r="E62" s="105">
        <v>3559</v>
      </c>
      <c r="F62" s="104">
        <v>305</v>
      </c>
      <c r="G62" s="183">
        <f t="shared" si="2"/>
        <v>8.569822983984265</v>
      </c>
      <c r="H62" s="104">
        <f t="shared" si="3"/>
        <v>134.09947249434816</v>
      </c>
    </row>
    <row r="63" spans="1:8" x14ac:dyDescent="0.25">
      <c r="A63" s="105">
        <v>1967</v>
      </c>
      <c r="B63" s="104">
        <v>2489</v>
      </c>
      <c r="C63" s="104">
        <v>208</v>
      </c>
      <c r="D63" s="183">
        <v>7.7122728958101598</v>
      </c>
      <c r="E63" s="105">
        <v>2053</v>
      </c>
      <c r="F63" s="104">
        <v>315</v>
      </c>
      <c r="G63" s="183">
        <f t="shared" si="2"/>
        <v>15.34339990258159</v>
      </c>
      <c r="H63" s="104">
        <f t="shared" si="3"/>
        <v>76.121616611049319</v>
      </c>
    </row>
    <row r="64" spans="1:8" x14ac:dyDescent="0.25">
      <c r="A64" s="105">
        <v>1968</v>
      </c>
      <c r="B64" s="104">
        <v>2774</v>
      </c>
      <c r="C64" s="104">
        <v>280</v>
      </c>
      <c r="D64" s="183">
        <v>9.1683038637851997</v>
      </c>
      <c r="E64" s="105">
        <v>2264</v>
      </c>
      <c r="F64" s="104">
        <v>240</v>
      </c>
      <c r="G64" s="183">
        <f t="shared" si="2"/>
        <v>10.600706713780919</v>
      </c>
      <c r="H64" s="104">
        <f t="shared" si="3"/>
        <v>74.132285527177473</v>
      </c>
    </row>
    <row r="65" spans="1:8" x14ac:dyDescent="0.25">
      <c r="A65" s="105">
        <v>1969</v>
      </c>
      <c r="B65" s="104">
        <v>2710</v>
      </c>
      <c r="C65" s="104">
        <v>348</v>
      </c>
      <c r="D65" s="183">
        <v>11.379986919555266</v>
      </c>
      <c r="E65" s="105">
        <v>2772</v>
      </c>
      <c r="F65" s="104">
        <v>253</v>
      </c>
      <c r="G65" s="183">
        <f t="shared" si="2"/>
        <v>9.1269841269841265</v>
      </c>
      <c r="H65" s="104">
        <f t="shared" si="3"/>
        <v>90.647482014388487</v>
      </c>
    </row>
    <row r="66" spans="1:8" x14ac:dyDescent="0.25">
      <c r="A66" s="105">
        <v>1970</v>
      </c>
      <c r="B66" s="104">
        <v>2995</v>
      </c>
      <c r="C66" s="104">
        <v>455</v>
      </c>
      <c r="D66" s="183">
        <v>13.188405797101449</v>
      </c>
      <c r="E66" s="105">
        <v>3468</v>
      </c>
      <c r="F66" s="104">
        <v>276</v>
      </c>
      <c r="G66" s="183">
        <f t="shared" si="2"/>
        <v>7.9584775086505193</v>
      </c>
      <c r="H66" s="104">
        <f t="shared" si="3"/>
        <v>100.52173913043478</v>
      </c>
    </row>
    <row r="67" spans="1:8" x14ac:dyDescent="0.25">
      <c r="A67" s="105">
        <v>1971</v>
      </c>
      <c r="B67" s="104">
        <v>3066</v>
      </c>
      <c r="C67" s="104">
        <v>532</v>
      </c>
      <c r="D67" s="183">
        <v>14.785992217898833</v>
      </c>
      <c r="E67" s="105">
        <v>3848</v>
      </c>
      <c r="F67" s="104">
        <v>210</v>
      </c>
      <c r="G67" s="183">
        <f t="shared" si="2"/>
        <v>5.4573804573804576</v>
      </c>
      <c r="H67" s="104">
        <f t="shared" si="3"/>
        <v>106.94830461367427</v>
      </c>
    </row>
    <row r="68" spans="1:8" x14ac:dyDescent="0.25">
      <c r="A68" s="105">
        <v>1972</v>
      </c>
      <c r="B68" s="104">
        <v>3245</v>
      </c>
      <c r="C68" s="104">
        <v>645</v>
      </c>
      <c r="D68" s="183">
        <v>16.580976863753214</v>
      </c>
      <c r="E68" s="105">
        <v>4484</v>
      </c>
      <c r="F68" s="104">
        <v>194</v>
      </c>
      <c r="G68" s="183">
        <f t="shared" si="2"/>
        <v>4.3264942016057093</v>
      </c>
      <c r="H68" s="104">
        <f t="shared" si="3"/>
        <v>115.26992287917739</v>
      </c>
    </row>
    <row r="69" spans="1:8" x14ac:dyDescent="0.25">
      <c r="A69" s="105">
        <v>1973</v>
      </c>
      <c r="B69" s="104">
        <v>3762</v>
      </c>
      <c r="C69" s="104">
        <v>779</v>
      </c>
      <c r="D69" s="183">
        <v>17.154811715481173</v>
      </c>
      <c r="E69" s="105">
        <v>3589</v>
      </c>
      <c r="F69" s="104">
        <v>216</v>
      </c>
      <c r="G69" s="183">
        <f t="shared" si="2"/>
        <v>6.0183895235441627</v>
      </c>
      <c r="H69" s="104">
        <f t="shared" si="3"/>
        <v>79.035454745650739</v>
      </c>
    </row>
    <row r="70" spans="1:8" x14ac:dyDescent="0.25">
      <c r="A70" s="105">
        <v>1974</v>
      </c>
      <c r="B70" s="104">
        <v>3382</v>
      </c>
      <c r="C70" s="104">
        <v>718</v>
      </c>
      <c r="D70" s="183">
        <v>17.512195121951219</v>
      </c>
      <c r="E70" s="105">
        <v>2152</v>
      </c>
      <c r="F70" s="104">
        <v>272</v>
      </c>
      <c r="G70" s="183">
        <f t="shared" si="2"/>
        <v>12.639405204460965</v>
      </c>
      <c r="H70" s="104">
        <f t="shared" si="3"/>
        <v>52.487804878048784</v>
      </c>
    </row>
    <row r="71" spans="1:8" x14ac:dyDescent="0.25">
      <c r="A71" s="105">
        <v>1975</v>
      </c>
      <c r="B71" s="104">
        <v>2925</v>
      </c>
      <c r="C71" s="104">
        <v>705</v>
      </c>
      <c r="D71" s="183">
        <v>19.421487603305785</v>
      </c>
      <c r="E71" s="105">
        <v>1784</v>
      </c>
      <c r="F71" s="104">
        <v>217</v>
      </c>
      <c r="G71" s="183">
        <f t="shared" si="2"/>
        <v>12.163677130044844</v>
      </c>
      <c r="H71" s="104">
        <f t="shared" si="3"/>
        <v>49.146005509641874</v>
      </c>
    </row>
    <row r="72" spans="1:8" x14ac:dyDescent="0.25">
      <c r="A72" s="105">
        <v>1976</v>
      </c>
      <c r="B72" s="104">
        <v>2674</v>
      </c>
      <c r="C72" s="104">
        <v>647</v>
      </c>
      <c r="D72" s="183">
        <v>19.482083709725988</v>
      </c>
      <c r="E72" s="105">
        <v>1613</v>
      </c>
      <c r="F72" s="104">
        <v>175</v>
      </c>
      <c r="G72" s="183">
        <f t="shared" si="2"/>
        <v>10.849349039057657</v>
      </c>
      <c r="H72" s="104">
        <f t="shared" si="3"/>
        <v>48.569707919301415</v>
      </c>
    </row>
    <row r="73" spans="1:8" x14ac:dyDescent="0.25">
      <c r="A73" s="105">
        <v>1977</v>
      </c>
      <c r="B73" s="104">
        <v>2755</v>
      </c>
      <c r="C73" s="104">
        <v>693</v>
      </c>
      <c r="D73" s="183">
        <v>20.09860788863109</v>
      </c>
      <c r="E73" s="105">
        <v>2127</v>
      </c>
      <c r="F73" s="104">
        <v>157</v>
      </c>
      <c r="G73" s="183">
        <f t="shared" si="2"/>
        <v>7.381288199341796</v>
      </c>
      <c r="H73" s="104">
        <f t="shared" si="3"/>
        <v>61.687935034802791</v>
      </c>
    </row>
    <row r="74" spans="1:8" x14ac:dyDescent="0.25">
      <c r="A74" s="105">
        <v>1978</v>
      </c>
      <c r="B74" s="104">
        <v>2845</v>
      </c>
      <c r="C74" s="104">
        <v>490</v>
      </c>
      <c r="D74" s="183">
        <v>14.69265367316342</v>
      </c>
      <c r="E74" s="105">
        <v>2570</v>
      </c>
      <c r="F74" s="104">
        <v>129</v>
      </c>
      <c r="G74" s="183">
        <f t="shared" si="2"/>
        <v>5.0194552529182879</v>
      </c>
      <c r="H74" s="104">
        <f t="shared" si="3"/>
        <v>77.061469265367322</v>
      </c>
    </row>
    <row r="75" spans="1:8" x14ac:dyDescent="0.25">
      <c r="A75" s="105">
        <v>1979</v>
      </c>
      <c r="B75" s="104">
        <v>2384</v>
      </c>
      <c r="C75" s="104">
        <v>245</v>
      </c>
      <c r="D75" s="183">
        <v>9.3191327500950933</v>
      </c>
      <c r="E75" s="105">
        <v>2208</v>
      </c>
      <c r="F75" s="104">
        <v>146</v>
      </c>
      <c r="G75" s="183">
        <f t="shared" si="2"/>
        <v>6.61231884057971</v>
      </c>
      <c r="H75" s="104">
        <f t="shared" si="3"/>
        <v>83.98630658044884</v>
      </c>
    </row>
    <row r="76" spans="1:8" x14ac:dyDescent="0.25">
      <c r="A76" s="105">
        <v>1980</v>
      </c>
      <c r="B76" s="104">
        <v>2194</v>
      </c>
      <c r="C76" s="104">
        <v>295</v>
      </c>
      <c r="D76" s="183">
        <v>11.8521494576135</v>
      </c>
      <c r="E76" s="105">
        <v>1650</v>
      </c>
      <c r="F76" s="104">
        <v>140</v>
      </c>
      <c r="G76" s="183">
        <f t="shared" si="2"/>
        <v>8.4848484848484862</v>
      </c>
      <c r="H76" s="104">
        <f t="shared" si="3"/>
        <v>66.291683406990771</v>
      </c>
    </row>
    <row r="77" spans="1:8" x14ac:dyDescent="0.25">
      <c r="A77" s="105">
        <v>1981</v>
      </c>
      <c r="B77" s="104">
        <v>2449</v>
      </c>
      <c r="C77" s="104">
        <v>444</v>
      </c>
      <c r="D77" s="183">
        <v>15.347390252333218</v>
      </c>
      <c r="E77" s="105">
        <v>2330</v>
      </c>
      <c r="F77" s="104">
        <v>108</v>
      </c>
      <c r="G77" s="183">
        <f t="shared" si="2"/>
        <v>4.6351931330472098</v>
      </c>
      <c r="H77" s="104">
        <f t="shared" si="3"/>
        <v>80.539232630487376</v>
      </c>
    </row>
    <row r="78" spans="1:8" x14ac:dyDescent="0.25">
      <c r="A78" s="105">
        <v>1982</v>
      </c>
      <c r="B78" s="104">
        <v>2344</v>
      </c>
      <c r="C78" s="104">
        <v>575</v>
      </c>
      <c r="D78" s="183">
        <v>19.698526892771497</v>
      </c>
      <c r="E78" s="105">
        <v>2527</v>
      </c>
      <c r="F78" s="104">
        <v>73</v>
      </c>
      <c r="G78" s="183">
        <f t="shared" si="2"/>
        <v>2.888800949742778</v>
      </c>
      <c r="H78" s="104">
        <f t="shared" si="3"/>
        <v>86.570743405275778</v>
      </c>
    </row>
    <row r="79" spans="1:8" x14ac:dyDescent="0.25">
      <c r="A79" s="105">
        <v>1983</v>
      </c>
      <c r="B79" s="104">
        <v>2223</v>
      </c>
      <c r="C79" s="104">
        <v>764</v>
      </c>
      <c r="D79" s="183">
        <v>25.577502510880485</v>
      </c>
      <c r="E79" s="105">
        <v>1387</v>
      </c>
      <c r="F79" s="104">
        <v>114</v>
      </c>
      <c r="G79" s="183">
        <f t="shared" si="2"/>
        <v>8.2191780821917799</v>
      </c>
      <c r="H79" s="104">
        <f t="shared" si="3"/>
        <v>46.43454971543354</v>
      </c>
    </row>
    <row r="80" spans="1:8" x14ac:dyDescent="0.25">
      <c r="A80" s="105">
        <v>1984</v>
      </c>
      <c r="B80" s="104">
        <v>2071</v>
      </c>
      <c r="C80" s="104">
        <v>756</v>
      </c>
      <c r="D80" s="183">
        <v>26.74212946586487</v>
      </c>
      <c r="E80" s="105">
        <v>1553</v>
      </c>
      <c r="F80" s="104">
        <v>85</v>
      </c>
      <c r="G80" s="183">
        <f t="shared" si="2"/>
        <v>5.4732775273663874</v>
      </c>
      <c r="H80" s="104">
        <f t="shared" si="3"/>
        <v>54.934559603820297</v>
      </c>
    </row>
    <row r="81" spans="1:8" x14ac:dyDescent="0.25">
      <c r="A81" s="105">
        <v>1985</v>
      </c>
      <c r="B81" s="104">
        <v>2044</v>
      </c>
      <c r="C81" s="104">
        <v>766</v>
      </c>
      <c r="D81" s="183">
        <v>27.259786476868324</v>
      </c>
      <c r="E81" s="105">
        <v>2103</v>
      </c>
      <c r="F81" s="104">
        <v>80</v>
      </c>
      <c r="G81" s="183">
        <f t="shared" si="2"/>
        <v>3.8040893961008084</v>
      </c>
      <c r="H81" s="104">
        <f t="shared" si="3"/>
        <v>74.839857651245552</v>
      </c>
    </row>
    <row r="82" spans="1:8" x14ac:dyDescent="0.25">
      <c r="A82" s="105">
        <v>1986</v>
      </c>
      <c r="B82" s="104">
        <v>1997</v>
      </c>
      <c r="C82" s="104">
        <v>779</v>
      </c>
      <c r="D82" s="183">
        <v>28.061959654178676</v>
      </c>
      <c r="E82" s="105">
        <v>1255</v>
      </c>
      <c r="F82" s="104">
        <v>39</v>
      </c>
      <c r="G82" s="183">
        <f t="shared" si="2"/>
        <v>3.1075697211155378</v>
      </c>
      <c r="H82" s="104">
        <f t="shared" si="3"/>
        <v>45.208933717579249</v>
      </c>
    </row>
    <row r="83" spans="1:8" x14ac:dyDescent="0.25">
      <c r="A83" s="105">
        <v>1987</v>
      </c>
      <c r="B83" s="104">
        <v>1783</v>
      </c>
      <c r="C83" s="104">
        <v>649</v>
      </c>
      <c r="D83" s="183">
        <v>26.685855263157894</v>
      </c>
      <c r="E83" s="105">
        <v>1453</v>
      </c>
      <c r="F83" s="104">
        <v>40</v>
      </c>
      <c r="G83" s="183">
        <f t="shared" si="2"/>
        <v>2.752924982794219</v>
      </c>
      <c r="H83" s="104">
        <f t="shared" si="3"/>
        <v>59.745065789473685</v>
      </c>
    </row>
    <row r="84" spans="1:8" x14ac:dyDescent="0.25">
      <c r="A84" s="105">
        <v>1988</v>
      </c>
      <c r="B84" s="104">
        <v>1776</v>
      </c>
      <c r="C84" s="104">
        <v>641</v>
      </c>
      <c r="D84" s="183">
        <v>26.520479933802232</v>
      </c>
      <c r="E84" s="105">
        <v>939</v>
      </c>
      <c r="F84" s="104">
        <v>46</v>
      </c>
      <c r="G84" s="183">
        <f t="shared" si="2"/>
        <v>4.8988285410010652</v>
      </c>
      <c r="H84" s="104">
        <f t="shared" si="3"/>
        <v>38.849813818783616</v>
      </c>
    </row>
    <row r="85" spans="1:8" x14ac:dyDescent="0.25">
      <c r="A85" s="105">
        <v>1989</v>
      </c>
      <c r="B85" s="104">
        <v>1669</v>
      </c>
      <c r="C85" s="104">
        <v>635</v>
      </c>
      <c r="D85" s="183">
        <v>27.560763888888889</v>
      </c>
      <c r="E85" s="105">
        <v>856</v>
      </c>
      <c r="F85" s="104">
        <v>52</v>
      </c>
      <c r="G85" s="183">
        <f t="shared" si="2"/>
        <v>6.0747663551401869</v>
      </c>
      <c r="H85" s="104">
        <f t="shared" si="3"/>
        <v>37.152777777777779</v>
      </c>
    </row>
    <row r="86" spans="1:8" x14ac:dyDescent="0.25">
      <c r="A86" s="105">
        <v>1990</v>
      </c>
      <c r="B86" s="104">
        <v>1613</v>
      </c>
      <c r="C86" s="104">
        <v>793</v>
      </c>
      <c r="D86" s="183">
        <v>32.959268495428098</v>
      </c>
      <c r="E86" s="105">
        <v>1062</v>
      </c>
      <c r="F86" s="104">
        <v>57</v>
      </c>
      <c r="G86" s="183">
        <f t="shared" si="2"/>
        <v>5.3672316384180787</v>
      </c>
      <c r="H86" s="104">
        <f t="shared" si="3"/>
        <v>44.139650872817953</v>
      </c>
    </row>
    <row r="87" spans="1:8" x14ac:dyDescent="0.25">
      <c r="A87" s="105">
        <v>1991</v>
      </c>
      <c r="B87" s="104">
        <v>1444</v>
      </c>
      <c r="C87" s="104">
        <v>636</v>
      </c>
      <c r="D87" s="183">
        <v>30.57692307692308</v>
      </c>
      <c r="E87" s="105">
        <v>1333</v>
      </c>
      <c r="F87" s="104">
        <v>37</v>
      </c>
      <c r="G87" s="183">
        <f t="shared" si="2"/>
        <v>2.77569392348087</v>
      </c>
      <c r="H87" s="104">
        <f t="shared" si="3"/>
        <v>64.086538461538467</v>
      </c>
    </row>
    <row r="88" spans="1:8" x14ac:dyDescent="0.25">
      <c r="A88" s="105">
        <v>1992</v>
      </c>
      <c r="B88" s="104">
        <v>1380</v>
      </c>
      <c r="C88" s="104">
        <v>662</v>
      </c>
      <c r="D88" s="183">
        <v>32.419196865817824</v>
      </c>
      <c r="E88" s="105">
        <v>1067</v>
      </c>
      <c r="F88" s="104">
        <v>74</v>
      </c>
      <c r="G88" s="183">
        <f>F88/E88*100</f>
        <v>6.9353327085285859</v>
      </c>
      <c r="H88" s="104">
        <f>E88/(B88+C88)*100</f>
        <v>52.252693437806073</v>
      </c>
    </row>
    <row r="89" spans="1:8" x14ac:dyDescent="0.25">
      <c r="A89" s="105">
        <v>1993</v>
      </c>
      <c r="B89" s="104">
        <v>1312</v>
      </c>
      <c r="C89" s="104">
        <v>629</v>
      </c>
      <c r="D89" s="183">
        <v>32.405976300875835</v>
      </c>
      <c r="E89" s="105">
        <v>1216</v>
      </c>
      <c r="F89" s="104">
        <v>73</v>
      </c>
      <c r="G89" s="183">
        <f t="shared" ref="G89:G99" si="4">F89/E89*100</f>
        <v>6.0032894736842106</v>
      </c>
      <c r="H89" s="104">
        <f t="shared" ref="H89:H99" si="5">E89/(B89+C89)*100</f>
        <v>62.648119526017524</v>
      </c>
    </row>
    <row r="90" spans="1:8" x14ac:dyDescent="0.25">
      <c r="A90" s="105">
        <v>1994</v>
      </c>
      <c r="B90" s="104">
        <v>1301</v>
      </c>
      <c r="C90" s="104">
        <v>634</v>
      </c>
      <c r="D90" s="183">
        <v>32.764857881136948</v>
      </c>
      <c r="E90" s="105">
        <v>1463</v>
      </c>
      <c r="F90" s="104">
        <v>36</v>
      </c>
      <c r="G90" s="183">
        <f t="shared" si="4"/>
        <v>2.4606971975393028</v>
      </c>
      <c r="H90" s="104">
        <f t="shared" si="5"/>
        <v>75.607235142118867</v>
      </c>
    </row>
    <row r="91" spans="1:8" x14ac:dyDescent="0.25">
      <c r="A91" s="105">
        <v>1995</v>
      </c>
      <c r="B91" s="104">
        <v>1185</v>
      </c>
      <c r="C91" s="104">
        <v>590</v>
      </c>
      <c r="D91" s="183">
        <v>33.239436619718312</v>
      </c>
      <c r="E91" s="105">
        <v>1036</v>
      </c>
      <c r="F91" s="104">
        <v>36</v>
      </c>
      <c r="G91" s="183">
        <f t="shared" si="4"/>
        <v>3.4749034749034751</v>
      </c>
      <c r="H91" s="104">
        <f t="shared" si="5"/>
        <v>58.366197183098592</v>
      </c>
    </row>
    <row r="92" spans="1:8" x14ac:dyDescent="0.25">
      <c r="A92" s="105">
        <v>1996</v>
      </c>
      <c r="B92" s="104">
        <v>1112</v>
      </c>
      <c r="C92" s="104">
        <v>583</v>
      </c>
      <c r="D92" s="183">
        <v>34.395280235988203</v>
      </c>
      <c r="E92" s="105">
        <v>1079</v>
      </c>
      <c r="F92" s="104">
        <v>24</v>
      </c>
      <c r="G92" s="183">
        <f t="shared" si="4"/>
        <v>2.2242817423540315</v>
      </c>
      <c r="H92" s="104">
        <f t="shared" si="5"/>
        <v>63.657817109144545</v>
      </c>
    </row>
    <row r="93" spans="1:8" x14ac:dyDescent="0.25">
      <c r="A93" s="105">
        <v>1997</v>
      </c>
      <c r="B93" s="104">
        <v>987</v>
      </c>
      <c r="C93" s="104">
        <v>627</v>
      </c>
      <c r="D93" s="183">
        <v>38.847583643122675</v>
      </c>
      <c r="E93" s="105">
        <v>816</v>
      </c>
      <c r="F93" s="104">
        <v>17</v>
      </c>
      <c r="G93" s="183">
        <f t="shared" si="4"/>
        <v>2.083333333333333</v>
      </c>
      <c r="H93" s="104">
        <f t="shared" si="5"/>
        <v>50.557620817843862</v>
      </c>
    </row>
    <row r="94" spans="1:8" x14ac:dyDescent="0.25">
      <c r="A94" s="105">
        <v>1998</v>
      </c>
      <c r="B94" s="104">
        <v>974</v>
      </c>
      <c r="C94" s="104">
        <v>661</v>
      </c>
      <c r="D94" s="183">
        <v>40.428134556574925</v>
      </c>
      <c r="E94" s="105">
        <v>809</v>
      </c>
      <c r="F94" s="106">
        <v>25.4</v>
      </c>
      <c r="G94" s="183">
        <f t="shared" si="4"/>
        <v>3.1396786155747836</v>
      </c>
      <c r="H94" s="104">
        <f t="shared" si="5"/>
        <v>49.480122324159019</v>
      </c>
    </row>
    <row r="95" spans="1:8" x14ac:dyDescent="0.25">
      <c r="A95" s="105">
        <v>1999</v>
      </c>
      <c r="B95" s="104">
        <v>905</v>
      </c>
      <c r="C95" s="106">
        <v>598</v>
      </c>
      <c r="D95" s="529">
        <f>C95/(C95+B95)*100</f>
        <v>39.787092481703262</v>
      </c>
      <c r="E95" s="105">
        <v>787</v>
      </c>
      <c r="F95" s="106">
        <v>17.2</v>
      </c>
      <c r="G95" s="183">
        <f t="shared" si="4"/>
        <v>2.1855146124523506</v>
      </c>
      <c r="H95" s="104">
        <f t="shared" si="5"/>
        <v>52.361942781104453</v>
      </c>
    </row>
    <row r="96" spans="1:8" x14ac:dyDescent="0.25">
      <c r="A96" s="105">
        <v>2000</v>
      </c>
      <c r="B96" s="104">
        <v>828</v>
      </c>
      <c r="C96" s="106">
        <v>577</v>
      </c>
      <c r="D96" s="529">
        <f t="shared" ref="D96:D105" si="6">C96/(C96+B96)*100</f>
        <v>41.067615658362989</v>
      </c>
      <c r="E96" s="105">
        <v>676</v>
      </c>
      <c r="F96" s="106">
        <v>14.3</v>
      </c>
      <c r="G96" s="183">
        <f t="shared" si="4"/>
        <v>2.1153846153846154</v>
      </c>
      <c r="H96" s="104">
        <f t="shared" si="5"/>
        <v>48.113879003558715</v>
      </c>
    </row>
    <row r="97" spans="1:8" x14ac:dyDescent="0.25">
      <c r="A97" s="105">
        <v>2001</v>
      </c>
      <c r="B97" s="104">
        <v>821</v>
      </c>
      <c r="C97" s="104">
        <v>504</v>
      </c>
      <c r="D97" s="529">
        <f t="shared" si="6"/>
        <v>38.037735849056602</v>
      </c>
      <c r="E97" s="105">
        <v>640</v>
      </c>
      <c r="F97" s="106">
        <v>22.5</v>
      </c>
      <c r="G97" s="183">
        <f t="shared" si="4"/>
        <v>3.515625</v>
      </c>
      <c r="H97" s="104">
        <f t="shared" si="5"/>
        <v>48.301886792452834</v>
      </c>
    </row>
    <row r="98" spans="1:8" x14ac:dyDescent="0.25">
      <c r="A98" s="105">
        <v>2002</v>
      </c>
      <c r="B98" s="104">
        <v>674</v>
      </c>
      <c r="C98" s="104">
        <v>577</v>
      </c>
      <c r="D98" s="529">
        <f t="shared" si="6"/>
        <v>46.123101518784971</v>
      </c>
      <c r="E98" s="105">
        <v>417</v>
      </c>
      <c r="F98" s="106">
        <v>28.6</v>
      </c>
      <c r="G98" s="183">
        <f t="shared" si="4"/>
        <v>6.8585131894484412</v>
      </c>
      <c r="H98" s="104">
        <f t="shared" si="5"/>
        <v>33.333333333333329</v>
      </c>
    </row>
    <row r="99" spans="1:8" x14ac:dyDescent="0.25">
      <c r="A99" s="105">
        <v>2003</v>
      </c>
      <c r="B99" s="104">
        <v>642</v>
      </c>
      <c r="C99" s="104">
        <v>557</v>
      </c>
      <c r="D99" s="529">
        <f t="shared" si="6"/>
        <v>46.455379482902423</v>
      </c>
      <c r="E99" s="105">
        <v>302</v>
      </c>
      <c r="F99" s="106">
        <v>21.7</v>
      </c>
      <c r="G99" s="183">
        <f t="shared" si="4"/>
        <v>7.185430463576159</v>
      </c>
      <c r="H99" s="104">
        <f t="shared" si="5"/>
        <v>25.18765638031693</v>
      </c>
    </row>
    <row r="100" spans="1:8" x14ac:dyDescent="0.25">
      <c r="A100" s="105">
        <v>2004</v>
      </c>
      <c r="B100" s="104">
        <v>573</v>
      </c>
      <c r="C100" s="104">
        <v>540</v>
      </c>
      <c r="D100" s="529">
        <f t="shared" si="6"/>
        <v>48.517520215633425</v>
      </c>
      <c r="E100" s="105">
        <v>466</v>
      </c>
      <c r="F100" s="106" t="s">
        <v>8</v>
      </c>
      <c r="G100" s="106" t="s">
        <v>8</v>
      </c>
      <c r="H100" s="106" t="s">
        <v>8</v>
      </c>
    </row>
    <row r="101" spans="1:8" x14ac:dyDescent="0.25">
      <c r="A101" s="105">
        <v>2005</v>
      </c>
      <c r="B101" s="104">
        <v>571</v>
      </c>
      <c r="C101" s="104">
        <v>519</v>
      </c>
      <c r="D101" s="529">
        <f t="shared" si="6"/>
        <v>47.61467889908257</v>
      </c>
      <c r="E101" s="105">
        <v>317</v>
      </c>
      <c r="F101" s="106" t="s">
        <v>8</v>
      </c>
      <c r="G101" s="106" t="s">
        <v>8</v>
      </c>
      <c r="H101" s="106" t="s">
        <v>8</v>
      </c>
    </row>
    <row r="102" spans="1:8" x14ac:dyDescent="0.25">
      <c r="A102" s="105">
        <v>2006</v>
      </c>
      <c r="B102" s="104">
        <v>499</v>
      </c>
      <c r="C102" s="104">
        <v>494</v>
      </c>
      <c r="D102" s="529">
        <f t="shared" si="6"/>
        <v>49.748237663645519</v>
      </c>
      <c r="E102" s="105">
        <v>317</v>
      </c>
      <c r="F102" s="106" t="s">
        <v>8</v>
      </c>
      <c r="G102" s="106" t="s">
        <v>8</v>
      </c>
      <c r="H102" s="106" t="s">
        <v>8</v>
      </c>
    </row>
    <row r="103" spans="1:8" x14ac:dyDescent="0.25">
      <c r="A103" s="105">
        <v>2007</v>
      </c>
      <c r="B103" s="104">
        <v>533</v>
      </c>
      <c r="C103" s="104">
        <v>447</v>
      </c>
      <c r="D103" s="529">
        <f t="shared" si="6"/>
        <v>45.612244897959179</v>
      </c>
      <c r="E103" s="105">
        <v>252</v>
      </c>
      <c r="F103" s="106" t="s">
        <v>8</v>
      </c>
      <c r="G103" s="106" t="s">
        <v>8</v>
      </c>
      <c r="H103" s="106" t="s">
        <v>8</v>
      </c>
    </row>
    <row r="104" spans="1:8" x14ac:dyDescent="0.25">
      <c r="A104" s="105">
        <v>2008</v>
      </c>
      <c r="B104" s="104">
        <v>471</v>
      </c>
      <c r="C104" s="104">
        <v>452</v>
      </c>
      <c r="D104" s="529">
        <f t="shared" si="6"/>
        <v>48.970747562296857</v>
      </c>
      <c r="E104" s="49" t="s">
        <v>8</v>
      </c>
      <c r="F104" s="106" t="s">
        <v>8</v>
      </c>
      <c r="G104" s="106" t="s">
        <v>8</v>
      </c>
      <c r="H104" s="106" t="s">
        <v>8</v>
      </c>
    </row>
    <row r="105" spans="1:8" x14ac:dyDescent="0.25">
      <c r="A105" s="105">
        <v>2009</v>
      </c>
      <c r="B105" s="104">
        <v>471</v>
      </c>
      <c r="C105" s="104">
        <v>462</v>
      </c>
      <c r="D105" s="529">
        <f t="shared" si="6"/>
        <v>49.517684887459808</v>
      </c>
      <c r="E105" s="49" t="s">
        <v>8</v>
      </c>
      <c r="F105" s="106" t="s">
        <v>8</v>
      </c>
      <c r="G105" s="106" t="s">
        <v>8</v>
      </c>
      <c r="H105" s="106" t="s">
        <v>8</v>
      </c>
    </row>
    <row r="106" spans="1:8" x14ac:dyDescent="0.25">
      <c r="A106" s="105">
        <v>2010</v>
      </c>
      <c r="B106" s="104">
        <v>410</v>
      </c>
      <c r="C106" s="104">
        <v>467</v>
      </c>
      <c r="D106" s="183">
        <v>53.249714937286207</v>
      </c>
      <c r="E106" s="49" t="s">
        <v>8</v>
      </c>
      <c r="F106" s="106" t="s">
        <v>8</v>
      </c>
      <c r="G106" s="106" t="s">
        <v>8</v>
      </c>
      <c r="H106" s="106" t="s">
        <v>8</v>
      </c>
    </row>
    <row r="107" spans="1:8" x14ac:dyDescent="0.25">
      <c r="A107" s="105">
        <v>2011</v>
      </c>
      <c r="B107" s="104">
        <v>409</v>
      </c>
      <c r="C107" s="104">
        <v>441</v>
      </c>
      <c r="D107" s="183">
        <v>51.882352941176471</v>
      </c>
      <c r="E107" s="49" t="s">
        <v>8</v>
      </c>
      <c r="F107" s="106" t="s">
        <v>8</v>
      </c>
      <c r="G107" s="106" t="s">
        <v>8</v>
      </c>
      <c r="H107" s="106" t="s">
        <v>8</v>
      </c>
    </row>
    <row r="108" spans="1:8" x14ac:dyDescent="0.25">
      <c r="A108" s="105">
        <v>2012</v>
      </c>
      <c r="B108" s="104">
        <v>386</v>
      </c>
      <c r="C108" s="104">
        <v>517</v>
      </c>
      <c r="D108" s="183">
        <v>57.253599114064237</v>
      </c>
      <c r="E108" s="49" t="s">
        <v>8</v>
      </c>
      <c r="F108" s="106" t="s">
        <v>8</v>
      </c>
      <c r="G108" s="106" t="s">
        <v>8</v>
      </c>
      <c r="H108" s="106" t="s">
        <v>8</v>
      </c>
    </row>
    <row r="109" spans="1:8" x14ac:dyDescent="0.25">
      <c r="A109" s="184">
        <v>2013</v>
      </c>
      <c r="B109" s="108">
        <v>351</v>
      </c>
      <c r="C109" s="108">
        <v>226</v>
      </c>
      <c r="D109" s="324">
        <v>39.168110918544194</v>
      </c>
      <c r="E109" s="451" t="s">
        <v>8</v>
      </c>
      <c r="F109" s="107" t="s">
        <v>8</v>
      </c>
      <c r="G109" s="107" t="s">
        <v>8</v>
      </c>
      <c r="H109" s="107" t="s">
        <v>8</v>
      </c>
    </row>
    <row r="112" spans="1:8" ht="20.25" customHeight="1" x14ac:dyDescent="0.25"/>
    <row r="113" ht="15.75" customHeight="1" x14ac:dyDescent="0.25"/>
  </sheetData>
  <mergeCells count="1">
    <mergeCell ref="A1:H1"/>
  </mergeCells>
  <pageMargins left="0.7" right="0.7" top="0.75" bottom="0.75" header="0.3" footer="0.3"/>
  <pageSetup paperSize="9" scale="8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view="pageBreakPreview" zoomScale="60" zoomScaleNormal="100" workbookViewId="0">
      <selection activeCell="A48" sqref="A48:H48"/>
    </sheetView>
  </sheetViews>
  <sheetFormatPr defaultRowHeight="15" x14ac:dyDescent="0.25"/>
  <cols>
    <col min="1" max="1" width="9.140625" style="88"/>
    <col min="2" max="5" width="8" style="88" customWidth="1"/>
    <col min="6" max="6" width="13.7109375" style="88" customWidth="1"/>
    <col min="7" max="7" width="13" style="88" customWidth="1"/>
    <col min="8" max="8" width="14.7109375" style="88" customWidth="1"/>
    <col min="9" max="16384" width="9.140625" style="88"/>
  </cols>
  <sheetData>
    <row r="1" spans="1:14" ht="28.5" customHeight="1" x14ac:dyDescent="0.25">
      <c r="A1" s="726" t="s">
        <v>629</v>
      </c>
      <c r="B1" s="726"/>
      <c r="C1" s="726"/>
      <c r="D1" s="726"/>
      <c r="E1" s="726"/>
      <c r="F1" s="726"/>
      <c r="G1" s="726"/>
      <c r="H1" s="726"/>
    </row>
    <row r="2" spans="1:14" ht="15.75" customHeight="1" x14ac:dyDescent="0.25">
      <c r="A2" s="611"/>
      <c r="B2" s="611"/>
      <c r="C2" s="611"/>
      <c r="D2" s="611"/>
      <c r="E2" s="611"/>
      <c r="F2" s="611"/>
      <c r="G2" s="611"/>
      <c r="H2" s="611"/>
    </row>
    <row r="3" spans="1:14" x14ac:dyDescent="0.25">
      <c r="A3" s="311" t="s">
        <v>6</v>
      </c>
      <c r="B3" s="421" t="s">
        <v>53</v>
      </c>
      <c r="C3" s="421" t="s">
        <v>54</v>
      </c>
      <c r="D3" s="421" t="s">
        <v>265</v>
      </c>
      <c r="E3" s="421" t="s">
        <v>11</v>
      </c>
      <c r="F3" s="422" t="s">
        <v>594</v>
      </c>
      <c r="G3" s="422" t="s">
        <v>595</v>
      </c>
      <c r="H3" s="422" t="s">
        <v>596</v>
      </c>
      <c r="I3" s="89"/>
    </row>
    <row r="4" spans="1:14" x14ac:dyDescent="0.25">
      <c r="A4" s="78">
        <v>1843</v>
      </c>
      <c r="B4" s="91">
        <v>1.1967607790441741</v>
      </c>
      <c r="C4" s="91">
        <v>2.4243490308144562</v>
      </c>
      <c r="D4" s="92">
        <v>3.4142857142857146</v>
      </c>
      <c r="E4" s="92">
        <f>(B4+C4+D4)</f>
        <v>7.0353955241443451</v>
      </c>
      <c r="F4" s="87">
        <f>(B4/E4*100)</f>
        <v>17.010568559181692</v>
      </c>
      <c r="G4" s="87">
        <f>(C4/E4*100)</f>
        <v>34.459313943252809</v>
      </c>
      <c r="H4" s="89">
        <f>(D4/E4*100)</f>
        <v>48.530117497565492</v>
      </c>
      <c r="I4" s="89"/>
      <c r="L4" s="91"/>
      <c r="M4" s="622"/>
    </row>
    <row r="5" spans="1:14" x14ac:dyDescent="0.25">
      <c r="A5" s="78">
        <v>1844</v>
      </c>
      <c r="B5" s="91">
        <v>0.39778827748515078</v>
      </c>
      <c r="C5" s="91">
        <v>2.2678353965809035</v>
      </c>
      <c r="D5" s="92">
        <v>2.1857142857142859</v>
      </c>
      <c r="E5" s="92">
        <f>(B5+C5+D5)</f>
        <v>4.8513379597803397</v>
      </c>
      <c r="F5" s="87">
        <f>(B5/E5*100)</f>
        <v>8.1995581586561332</v>
      </c>
      <c r="G5" s="87">
        <f>(C5/E5*100)</f>
        <v>46.746596823025435</v>
      </c>
      <c r="H5" s="89">
        <f t="shared" ref="H5:H48" si="0">(D5/E5*100)</f>
        <v>45.053845018318441</v>
      </c>
      <c r="I5" s="89"/>
      <c r="K5" s="91"/>
      <c r="L5" s="91"/>
      <c r="M5" s="622"/>
      <c r="N5" s="92"/>
    </row>
    <row r="6" spans="1:14" x14ac:dyDescent="0.25">
      <c r="A6" s="78">
        <v>1845</v>
      </c>
      <c r="B6" s="91">
        <v>0.83454023853731185</v>
      </c>
      <c r="C6" s="91">
        <v>2.2782263998137116</v>
      </c>
      <c r="D6" s="92">
        <v>2.9514285714285715</v>
      </c>
      <c r="E6" s="92">
        <f>(B6+C6+D6)</f>
        <v>6.0641952097795944</v>
      </c>
      <c r="F6" s="87">
        <f>(B6/E6*100)</f>
        <v>13.76176408687285</v>
      </c>
      <c r="G6" s="87">
        <f>(C6/E6*100)</f>
        <v>37.568487177649985</v>
      </c>
      <c r="H6" s="89">
        <f t="shared" si="0"/>
        <v>48.669748735477178</v>
      </c>
      <c r="I6" s="89"/>
      <c r="K6" s="91"/>
      <c r="L6" s="91"/>
      <c r="M6" s="622"/>
      <c r="N6" s="92"/>
    </row>
    <row r="7" spans="1:14" x14ac:dyDescent="0.25">
      <c r="A7" s="78">
        <v>1846</v>
      </c>
      <c r="B7" s="91">
        <v>1.0680641101719983</v>
      </c>
      <c r="C7" s="91">
        <v>3.0209388722339403</v>
      </c>
      <c r="D7" s="92">
        <v>4.9828571428571431</v>
      </c>
      <c r="E7" s="92">
        <f>(B7+C7+D7)</f>
        <v>9.0718601252630826</v>
      </c>
      <c r="F7" s="87">
        <f>(B7/E7*100)</f>
        <v>11.773374979599618</v>
      </c>
      <c r="G7" s="87">
        <f>(C7/E7*100)</f>
        <v>33.300104174019481</v>
      </c>
      <c r="H7" s="89">
        <f t="shared" si="0"/>
        <v>54.926520846380896</v>
      </c>
      <c r="I7" s="89"/>
      <c r="K7" s="91"/>
      <c r="L7" s="91"/>
      <c r="M7" s="622"/>
      <c r="N7" s="92"/>
    </row>
    <row r="8" spans="1:14" x14ac:dyDescent="0.25">
      <c r="A8" s="78">
        <v>1847</v>
      </c>
      <c r="B8" s="91">
        <v>0.93925976470913664</v>
      </c>
      <c r="C8" s="91">
        <v>2.4316913459471357</v>
      </c>
      <c r="D8" s="92">
        <v>7.81938019322636</v>
      </c>
      <c r="E8" s="91">
        <f>(B8+C8+D8)</f>
        <v>11.190331303882633</v>
      </c>
      <c r="F8" s="89">
        <f t="shared" ref="F8:F48" si="1">(B8/E8*100)</f>
        <v>8.393493804631575</v>
      </c>
      <c r="G8" s="89">
        <f t="shared" ref="G8:G48" si="2">(C8/E8*100)</f>
        <v>21.730289121140032</v>
      </c>
      <c r="H8" s="89">
        <f t="shared" si="0"/>
        <v>69.876217074228393</v>
      </c>
      <c r="I8" s="89"/>
      <c r="J8" s="92"/>
      <c r="K8" s="91"/>
      <c r="L8" s="92"/>
      <c r="M8" s="622"/>
      <c r="N8" s="92"/>
    </row>
    <row r="9" spans="1:14" x14ac:dyDescent="0.25">
      <c r="A9" s="78">
        <v>1848</v>
      </c>
      <c r="B9" s="91">
        <v>1.336873895528258</v>
      </c>
      <c r="C9" s="91">
        <v>2.4651417849184698</v>
      </c>
      <c r="D9" s="92">
        <v>6.0946312275765333</v>
      </c>
      <c r="E9" s="91">
        <f t="shared" ref="E9:E48" si="3">(B9+C9+D9)</f>
        <v>9.8966469080232606</v>
      </c>
      <c r="F9" s="89">
        <f t="shared" si="1"/>
        <v>13.508351949430949</v>
      </c>
      <c r="G9" s="89">
        <f t="shared" si="2"/>
        <v>24.908858604624633</v>
      </c>
      <c r="H9" s="89">
        <f t="shared" si="0"/>
        <v>61.582789445944421</v>
      </c>
      <c r="I9" s="89"/>
      <c r="J9" s="92"/>
      <c r="L9" s="92"/>
      <c r="M9" s="622"/>
    </row>
    <row r="10" spans="1:14" x14ac:dyDescent="0.25">
      <c r="A10" s="78">
        <v>1849</v>
      </c>
      <c r="B10" s="91">
        <v>1.1404813119691819</v>
      </c>
      <c r="C10" s="91">
        <v>2.2582975238913492</v>
      </c>
      <c r="D10" s="92">
        <v>7.2742376077555253</v>
      </c>
      <c r="E10" s="91">
        <f t="shared" si="3"/>
        <v>10.673016443616056</v>
      </c>
      <c r="F10" s="89">
        <f t="shared" si="1"/>
        <v>10.685651221415927</v>
      </c>
      <c r="G10" s="89">
        <f t="shared" si="2"/>
        <v>21.15894354535661</v>
      </c>
      <c r="H10" s="89">
        <f t="shared" si="0"/>
        <v>68.155405233227455</v>
      </c>
      <c r="I10" s="89"/>
      <c r="J10" s="92"/>
      <c r="L10" s="92"/>
      <c r="M10" s="622"/>
    </row>
    <row r="11" spans="1:14" x14ac:dyDescent="0.25">
      <c r="A11" s="78">
        <v>1850</v>
      </c>
      <c r="B11" s="91">
        <v>0.88235762683787111</v>
      </c>
      <c r="C11" s="91">
        <v>2.3117370929727006</v>
      </c>
      <c r="D11" s="92">
        <v>7.2774567741031637</v>
      </c>
      <c r="E11" s="91">
        <f t="shared" si="3"/>
        <v>10.471551493913736</v>
      </c>
      <c r="F11" s="89">
        <f t="shared" si="1"/>
        <v>8.4262358577018315</v>
      </c>
      <c r="G11" s="89">
        <f t="shared" si="2"/>
        <v>22.076357016592297</v>
      </c>
      <c r="H11" s="89">
        <f t="shared" si="0"/>
        <v>69.497407125705863</v>
      </c>
      <c r="I11" s="89"/>
      <c r="J11" s="92"/>
      <c r="L11" s="92"/>
      <c r="M11" s="622"/>
    </row>
    <row r="12" spans="1:14" x14ac:dyDescent="0.25">
      <c r="A12" s="78">
        <v>1851</v>
      </c>
      <c r="B12" s="91">
        <v>1.0912895730615424</v>
      </c>
      <c r="C12" s="91">
        <v>2.4872966341352454</v>
      </c>
      <c r="D12" s="92">
        <v>8.5714285714285712</v>
      </c>
      <c r="E12" s="91">
        <f t="shared" si="3"/>
        <v>12.150014778625359</v>
      </c>
      <c r="F12" s="89">
        <f t="shared" si="1"/>
        <v>8.9817962607038897</v>
      </c>
      <c r="G12" s="89">
        <f t="shared" si="2"/>
        <v>20.47155233515408</v>
      </c>
      <c r="H12" s="89">
        <f t="shared" si="0"/>
        <v>70.54665140414204</v>
      </c>
      <c r="I12" s="89"/>
      <c r="J12" s="92"/>
      <c r="L12" s="92"/>
      <c r="M12" s="622"/>
    </row>
    <row r="13" spans="1:14" x14ac:dyDescent="0.25">
      <c r="A13" s="78">
        <v>1852</v>
      </c>
      <c r="B13" s="91">
        <v>1.1780939940971256</v>
      </c>
      <c r="C13" s="91">
        <v>2.5906524150998584</v>
      </c>
      <c r="D13" s="92">
        <v>9.5838512463924452</v>
      </c>
      <c r="E13" s="91">
        <f t="shared" si="3"/>
        <v>13.352597655589429</v>
      </c>
      <c r="F13" s="89">
        <f t="shared" si="1"/>
        <v>8.8229573337287874</v>
      </c>
      <c r="G13" s="89">
        <f t="shared" si="2"/>
        <v>19.401860835785801</v>
      </c>
      <c r="H13" s="89">
        <f t="shared" si="0"/>
        <v>71.775181830485408</v>
      </c>
      <c r="I13" s="89"/>
      <c r="J13" s="92"/>
      <c r="L13" s="92"/>
      <c r="M13" s="622"/>
    </row>
    <row r="14" spans="1:14" x14ac:dyDescent="0.25">
      <c r="A14" s="78">
        <v>1853</v>
      </c>
      <c r="B14" s="91">
        <v>2.1314147925670892</v>
      </c>
      <c r="C14" s="91">
        <v>3.8123318024214345</v>
      </c>
      <c r="D14" s="92">
        <v>18.167932794597295</v>
      </c>
      <c r="E14" s="91">
        <f t="shared" si="3"/>
        <v>24.111679389585817</v>
      </c>
      <c r="F14" s="89">
        <f t="shared" si="1"/>
        <v>8.8397608400834908</v>
      </c>
      <c r="G14" s="89">
        <f t="shared" si="2"/>
        <v>15.8111417326992</v>
      </c>
      <c r="H14" s="89">
        <f t="shared" si="0"/>
        <v>75.349097427217316</v>
      </c>
      <c r="I14" s="89"/>
      <c r="J14" s="92"/>
      <c r="L14" s="92"/>
      <c r="M14" s="622"/>
    </row>
    <row r="15" spans="1:14" x14ac:dyDescent="0.25">
      <c r="A15" s="78">
        <v>1854</v>
      </c>
      <c r="B15" s="91">
        <v>1.2117443053755597</v>
      </c>
      <c r="C15" s="91">
        <v>3.7270276614826297</v>
      </c>
      <c r="D15" s="92">
        <v>15.228186957488351</v>
      </c>
      <c r="E15" s="91">
        <f t="shared" si="3"/>
        <v>20.166958924346538</v>
      </c>
      <c r="F15" s="89">
        <f t="shared" si="1"/>
        <v>6.0085623713582459</v>
      </c>
      <c r="G15" s="89">
        <f t="shared" si="2"/>
        <v>18.480861073124814</v>
      </c>
      <c r="H15" s="89">
        <f t="shared" si="0"/>
        <v>75.510576555516948</v>
      </c>
      <c r="I15" s="89"/>
      <c r="J15" s="92"/>
      <c r="L15" s="92"/>
      <c r="M15" s="622"/>
    </row>
    <row r="16" spans="1:14" x14ac:dyDescent="0.25">
      <c r="A16" s="78">
        <v>1855</v>
      </c>
      <c r="B16" s="91">
        <v>1.1864889112153123</v>
      </c>
      <c r="C16" s="91">
        <v>3.2241722865079585</v>
      </c>
      <c r="D16" s="92">
        <v>13.142857142857146</v>
      </c>
      <c r="E16" s="91">
        <f t="shared" si="3"/>
        <v>17.553518340580418</v>
      </c>
      <c r="F16" s="89">
        <f t="shared" si="1"/>
        <v>6.7592655113042159</v>
      </c>
      <c r="G16" s="89">
        <f t="shared" si="2"/>
        <v>18.36766979673973</v>
      </c>
      <c r="H16" s="89">
        <f t="shared" si="0"/>
        <v>74.873064691956046</v>
      </c>
      <c r="I16" s="89"/>
      <c r="J16" s="92"/>
      <c r="L16" s="92"/>
      <c r="M16" s="622"/>
    </row>
    <row r="17" spans="1:13" x14ac:dyDescent="0.25">
      <c r="A17" s="78">
        <v>1856</v>
      </c>
      <c r="B17" s="91">
        <v>1.1566800358147626</v>
      </c>
      <c r="C17" s="91">
        <v>3.1009685092704915</v>
      </c>
      <c r="D17" s="92">
        <v>11.428571428571429</v>
      </c>
      <c r="E17" s="91">
        <f t="shared" si="3"/>
        <v>15.686219973656684</v>
      </c>
      <c r="F17" s="89">
        <f t="shared" si="1"/>
        <v>7.3738608648691795</v>
      </c>
      <c r="G17" s="89">
        <f t="shared" si="2"/>
        <v>19.768742976180583</v>
      </c>
      <c r="H17" s="89">
        <f t="shared" si="0"/>
        <v>72.857396158950223</v>
      </c>
      <c r="I17" s="89"/>
      <c r="J17" s="92"/>
      <c r="L17" s="92"/>
      <c r="M17" s="622"/>
    </row>
    <row r="18" spans="1:13" x14ac:dyDescent="0.25">
      <c r="A18" s="78">
        <v>1857</v>
      </c>
      <c r="B18" s="91">
        <v>1.1699120697304386</v>
      </c>
      <c r="C18" s="91">
        <v>3.4516862029109512</v>
      </c>
      <c r="D18" s="92">
        <v>9.6560218381649818</v>
      </c>
      <c r="E18" s="91">
        <f t="shared" si="3"/>
        <v>14.277620110806371</v>
      </c>
      <c r="F18" s="89">
        <f t="shared" si="1"/>
        <v>8.194027160345593</v>
      </c>
      <c r="G18" s="89">
        <f t="shared" si="2"/>
        <v>24.175501071767954</v>
      </c>
      <c r="H18" s="89">
        <f t="shared" si="0"/>
        <v>67.630471767886462</v>
      </c>
      <c r="I18" s="89"/>
      <c r="J18" s="92"/>
      <c r="L18" s="92"/>
      <c r="M18" s="622"/>
    </row>
    <row r="19" spans="1:13" x14ac:dyDescent="0.25">
      <c r="A19" s="78">
        <v>1858</v>
      </c>
      <c r="B19" s="91">
        <v>0.70000000000000007</v>
      </c>
      <c r="C19" s="91">
        <v>2.9195508724774557</v>
      </c>
      <c r="D19" s="92">
        <v>7.2688656245064358</v>
      </c>
      <c r="E19" s="91">
        <f t="shared" si="3"/>
        <v>10.888416496983892</v>
      </c>
      <c r="F19" s="89">
        <f t="shared" si="1"/>
        <v>6.4288503309356422</v>
      </c>
      <c r="G19" s="89">
        <f t="shared" si="2"/>
        <v>26.81336513244305</v>
      </c>
      <c r="H19" s="89">
        <f t="shared" si="0"/>
        <v>66.757784536621315</v>
      </c>
      <c r="I19" s="89"/>
      <c r="J19" s="92"/>
      <c r="L19" s="92"/>
      <c r="M19" s="622"/>
    </row>
    <row r="20" spans="1:13" x14ac:dyDescent="0.25">
      <c r="A20" s="78">
        <v>1859</v>
      </c>
      <c r="B20" s="91">
        <v>0.66092172557899809</v>
      </c>
      <c r="C20" s="91">
        <v>2.9731898874750593</v>
      </c>
      <c r="D20" s="92">
        <v>6.6722520049625267</v>
      </c>
      <c r="E20" s="91">
        <f t="shared" si="3"/>
        <v>10.306363618016583</v>
      </c>
      <c r="F20" s="89">
        <f t="shared" si="1"/>
        <v>6.4127538099241805</v>
      </c>
      <c r="G20" s="89">
        <f t="shared" si="2"/>
        <v>28.848098103948299</v>
      </c>
      <c r="H20" s="89">
        <f t="shared" si="0"/>
        <v>64.739148086127528</v>
      </c>
      <c r="I20" s="89"/>
      <c r="J20" s="92"/>
      <c r="L20" s="92"/>
      <c r="M20" s="622"/>
    </row>
    <row r="21" spans="1:13" x14ac:dyDescent="0.25">
      <c r="A21" s="78">
        <v>1860</v>
      </c>
      <c r="B21" s="91">
        <v>0.5446149584208908</v>
      </c>
      <c r="C21" s="91">
        <v>2.9113659311504789</v>
      </c>
      <c r="D21" s="92">
        <v>5.2831793494591022</v>
      </c>
      <c r="E21" s="91">
        <f t="shared" si="3"/>
        <v>8.7391602390304719</v>
      </c>
      <c r="F21" s="89">
        <f t="shared" si="1"/>
        <v>6.2318912060744038</v>
      </c>
      <c r="G21" s="89">
        <f t="shared" si="2"/>
        <v>33.31402390527019</v>
      </c>
      <c r="H21" s="89">
        <f t="shared" si="0"/>
        <v>60.454084888655402</v>
      </c>
      <c r="I21" s="89"/>
      <c r="J21" s="92"/>
      <c r="L21" s="92"/>
      <c r="M21" s="622"/>
    </row>
    <row r="22" spans="1:13" x14ac:dyDescent="0.25">
      <c r="A22" s="78">
        <v>1861</v>
      </c>
      <c r="B22" s="91">
        <v>0.55945389703065285</v>
      </c>
      <c r="C22" s="91">
        <v>2.6373773723218599</v>
      </c>
      <c r="D22" s="92">
        <v>5.7095238722860335</v>
      </c>
      <c r="E22" s="91">
        <f t="shared" si="3"/>
        <v>8.9063551416385458</v>
      </c>
      <c r="F22" s="89">
        <f t="shared" si="1"/>
        <v>6.2815134601484957</v>
      </c>
      <c r="G22" s="89">
        <f t="shared" si="2"/>
        <v>29.61230863107766</v>
      </c>
      <c r="H22" s="89">
        <f t="shared" si="0"/>
        <v>64.106177908773859</v>
      </c>
      <c r="I22" s="89"/>
      <c r="J22" s="92"/>
      <c r="L22" s="92"/>
      <c r="M22" s="622"/>
    </row>
    <row r="23" spans="1:13" x14ac:dyDescent="0.25">
      <c r="A23" s="78">
        <v>1862</v>
      </c>
      <c r="B23" s="91">
        <v>0.712058552497566</v>
      </c>
      <c r="C23" s="91">
        <v>2.5287020522328163</v>
      </c>
      <c r="D23" s="92">
        <v>6.9070009098511154</v>
      </c>
      <c r="E23" s="91">
        <f t="shared" si="3"/>
        <v>10.147761514581497</v>
      </c>
      <c r="F23" s="89">
        <f t="shared" si="1"/>
        <v>7.0169027077981339</v>
      </c>
      <c r="G23" s="89">
        <f t="shared" si="2"/>
        <v>24.918816318251864</v>
      </c>
      <c r="H23" s="89">
        <f t="shared" si="0"/>
        <v>68.064280973950005</v>
      </c>
      <c r="I23" s="89"/>
      <c r="J23" s="92"/>
      <c r="L23" s="92"/>
      <c r="M23" s="622"/>
    </row>
    <row r="24" spans="1:13" x14ac:dyDescent="0.25">
      <c r="A24" s="78">
        <v>1863</v>
      </c>
      <c r="B24" s="91">
        <v>0.59812007053359717</v>
      </c>
      <c r="C24" s="91">
        <v>2.3684367525292109</v>
      </c>
      <c r="D24" s="92">
        <v>8.3653281340113246</v>
      </c>
      <c r="E24" s="91">
        <f t="shared" si="3"/>
        <v>11.331884957074132</v>
      </c>
      <c r="F24" s="89">
        <f t="shared" si="1"/>
        <v>5.2782045776083351</v>
      </c>
      <c r="G24" s="89">
        <f t="shared" si="2"/>
        <v>20.900642404163058</v>
      </c>
      <c r="H24" s="89">
        <f t="shared" si="0"/>
        <v>73.821153018228614</v>
      </c>
      <c r="I24" s="89"/>
      <c r="J24" s="92"/>
      <c r="L24" s="92"/>
      <c r="M24" s="622"/>
    </row>
    <row r="25" spans="1:13" x14ac:dyDescent="0.25">
      <c r="A25" s="78">
        <v>1864</v>
      </c>
      <c r="B25" s="91">
        <v>0.50909090909090915</v>
      </c>
      <c r="C25" s="91">
        <v>2.484735876509137</v>
      </c>
      <c r="D25" s="92">
        <v>4.7871261744910516</v>
      </c>
      <c r="E25" s="91">
        <f t="shared" si="3"/>
        <v>7.7809529600910974</v>
      </c>
      <c r="F25" s="89">
        <f t="shared" si="1"/>
        <v>6.5427835343827709</v>
      </c>
      <c r="G25" s="89">
        <f t="shared" si="2"/>
        <v>31.933567639509882</v>
      </c>
      <c r="H25" s="89">
        <f t="shared" si="0"/>
        <v>61.523648826107348</v>
      </c>
      <c r="I25" s="89"/>
      <c r="J25" s="92"/>
      <c r="L25" s="92"/>
      <c r="M25" s="622"/>
    </row>
    <row r="26" spans="1:13" x14ac:dyDescent="0.25">
      <c r="A26" s="78">
        <v>1865</v>
      </c>
      <c r="B26" s="91">
        <v>0.45751125347080734</v>
      </c>
      <c r="C26" s="91">
        <v>2.8707931775843991</v>
      </c>
      <c r="D26" s="92">
        <v>4.3086507214628584</v>
      </c>
      <c r="E26" s="91">
        <f t="shared" si="3"/>
        <v>7.6369551525180643</v>
      </c>
      <c r="F26" s="89">
        <f t="shared" si="1"/>
        <v>5.9907547488995831</v>
      </c>
      <c r="G26" s="89">
        <f t="shared" si="2"/>
        <v>37.590808381765065</v>
      </c>
      <c r="H26" s="89">
        <f t="shared" si="0"/>
        <v>56.418436869335366</v>
      </c>
      <c r="I26" s="89"/>
      <c r="J26" s="92"/>
      <c r="L26" s="92"/>
      <c r="M26" s="622"/>
    </row>
    <row r="27" spans="1:13" x14ac:dyDescent="0.25">
      <c r="A27" s="78">
        <v>1866</v>
      </c>
      <c r="B27" s="91">
        <v>0.76363636363636367</v>
      </c>
      <c r="C27" s="91">
        <v>2.9371086553132848</v>
      </c>
      <c r="D27" s="92">
        <v>3.6359800159710178</v>
      </c>
      <c r="E27" s="91">
        <f t="shared" si="3"/>
        <v>7.3367250349206667</v>
      </c>
      <c r="F27" s="89">
        <f t="shared" si="1"/>
        <v>10.408409201676195</v>
      </c>
      <c r="G27" s="89">
        <f t="shared" si="2"/>
        <v>40.032966225850174</v>
      </c>
      <c r="H27" s="89">
        <f t="shared" si="0"/>
        <v>49.558624572473626</v>
      </c>
      <c r="I27" s="89"/>
      <c r="J27" s="92"/>
      <c r="L27" s="92"/>
      <c r="M27" s="622"/>
    </row>
    <row r="28" spans="1:13" x14ac:dyDescent="0.25">
      <c r="A28" s="78">
        <v>1867</v>
      </c>
      <c r="B28" s="91">
        <v>0.70000000000000007</v>
      </c>
      <c r="C28" s="91">
        <v>3.1395272707807322</v>
      </c>
      <c r="D28" s="92">
        <v>4.8672330663211074</v>
      </c>
      <c r="E28" s="91">
        <f t="shared" si="3"/>
        <v>8.7067603371018407</v>
      </c>
      <c r="F28" s="89">
        <f t="shared" si="1"/>
        <v>8.039729737559357</v>
      </c>
      <c r="G28" s="89">
        <f t="shared" si="2"/>
        <v>36.058501086820598</v>
      </c>
      <c r="H28" s="89">
        <f t="shared" si="0"/>
        <v>55.901769175620032</v>
      </c>
      <c r="I28" s="89"/>
      <c r="J28" s="92"/>
      <c r="L28" s="92"/>
      <c r="M28" s="622"/>
    </row>
    <row r="29" spans="1:13" x14ac:dyDescent="0.25">
      <c r="A29" s="78">
        <v>1868</v>
      </c>
      <c r="B29" s="91">
        <v>0.6881933020079668</v>
      </c>
      <c r="C29" s="91">
        <v>4.2602627173436609</v>
      </c>
      <c r="D29" s="92">
        <v>4.4738038293276645</v>
      </c>
      <c r="E29" s="91">
        <f t="shared" si="3"/>
        <v>9.4222598486792926</v>
      </c>
      <c r="F29" s="89">
        <f t="shared" si="1"/>
        <v>7.3039091795417859</v>
      </c>
      <c r="G29" s="89">
        <f t="shared" si="2"/>
        <v>45.214871864745028</v>
      </c>
      <c r="H29" s="89">
        <f t="shared" si="0"/>
        <v>47.481218955713182</v>
      </c>
      <c r="I29" s="89"/>
      <c r="J29" s="92"/>
      <c r="L29" s="92"/>
      <c r="M29" s="622"/>
    </row>
    <row r="30" spans="1:13" x14ac:dyDescent="0.25">
      <c r="A30" s="78">
        <v>1869</v>
      </c>
      <c r="B30" s="91">
        <v>0.72597087164803709</v>
      </c>
      <c r="C30" s="91">
        <v>3.5876721631484814</v>
      </c>
      <c r="D30" s="92">
        <v>3.2816230124377315</v>
      </c>
      <c r="E30" s="91">
        <f t="shared" si="3"/>
        <v>7.5952660472342499</v>
      </c>
      <c r="F30" s="89">
        <f t="shared" si="1"/>
        <v>9.558202005476728</v>
      </c>
      <c r="G30" s="89">
        <f t="shared" si="2"/>
        <v>47.23563520799776</v>
      </c>
      <c r="H30" s="89">
        <f t="shared" si="0"/>
        <v>43.20616278652551</v>
      </c>
      <c r="I30" s="89"/>
      <c r="J30" s="92"/>
      <c r="L30" s="92"/>
      <c r="M30" s="622"/>
    </row>
    <row r="31" spans="1:13" x14ac:dyDescent="0.25">
      <c r="A31" s="78">
        <v>1870</v>
      </c>
      <c r="B31" s="91">
        <v>0.71171998109880918</v>
      </c>
      <c r="C31" s="91">
        <v>3.3851325488984205</v>
      </c>
      <c r="D31" s="92">
        <v>3.695003395901276</v>
      </c>
      <c r="E31" s="91">
        <f t="shared" si="3"/>
        <v>7.7918559258985054</v>
      </c>
      <c r="F31" s="89">
        <f t="shared" si="1"/>
        <v>9.134152220823287</v>
      </c>
      <c r="G31" s="89">
        <f t="shared" si="2"/>
        <v>43.444496164860361</v>
      </c>
      <c r="H31" s="89">
        <f t="shared" si="0"/>
        <v>47.421351614316364</v>
      </c>
      <c r="I31" s="89"/>
      <c r="J31" s="92"/>
      <c r="L31" s="92"/>
      <c r="M31" s="622"/>
    </row>
    <row r="32" spans="1:13" x14ac:dyDescent="0.25">
      <c r="A32" s="78">
        <v>1871</v>
      </c>
      <c r="B32" s="91">
        <v>0.67401622019951002</v>
      </c>
      <c r="C32" s="91">
        <v>3.1832039559214382</v>
      </c>
      <c r="D32" s="92">
        <v>3.3879050917800377</v>
      </c>
      <c r="E32" s="91">
        <f t="shared" si="3"/>
        <v>7.2451252679009865</v>
      </c>
      <c r="F32" s="89">
        <f t="shared" si="1"/>
        <v>9.3030305933520712</v>
      </c>
      <c r="G32" s="89">
        <f t="shared" si="2"/>
        <v>43.935802877341509</v>
      </c>
      <c r="H32" s="89">
        <f t="shared" si="0"/>
        <v>46.761166529306415</v>
      </c>
      <c r="J32" s="92"/>
      <c r="L32" s="92"/>
      <c r="M32" s="622"/>
    </row>
    <row r="33" spans="1:13" x14ac:dyDescent="0.25">
      <c r="A33" s="78">
        <v>1872</v>
      </c>
      <c r="B33" s="91">
        <v>0.65119561794726133</v>
      </c>
      <c r="C33" s="91">
        <v>2.9710001420624246</v>
      </c>
      <c r="D33" s="92">
        <v>3.2846478243537955</v>
      </c>
      <c r="E33" s="91">
        <f t="shared" si="3"/>
        <v>6.9068435843634814</v>
      </c>
      <c r="F33" s="89">
        <f t="shared" si="1"/>
        <v>9.4282664721337248</v>
      </c>
      <c r="G33" s="89">
        <f t="shared" si="2"/>
        <v>43.015309464782462</v>
      </c>
      <c r="H33" s="89">
        <f t="shared" si="0"/>
        <v>47.556424063083817</v>
      </c>
      <c r="J33" s="92"/>
      <c r="L33" s="92"/>
      <c r="M33" s="622"/>
    </row>
    <row r="34" spans="1:13" x14ac:dyDescent="0.25">
      <c r="A34" s="78">
        <v>1873</v>
      </c>
      <c r="B34" s="91">
        <v>0.80559941069133656</v>
      </c>
      <c r="C34" s="91">
        <v>3.2094852078556526</v>
      </c>
      <c r="D34" s="92">
        <v>3.3771028571428574</v>
      </c>
      <c r="E34" s="91">
        <f t="shared" si="3"/>
        <v>7.3921874756898465</v>
      </c>
      <c r="F34" s="89">
        <f t="shared" si="1"/>
        <v>10.897984031663878</v>
      </c>
      <c r="G34" s="89">
        <f t="shared" si="2"/>
        <v>43.417259348608987</v>
      </c>
      <c r="H34" s="89">
        <f t="shared" si="0"/>
        <v>45.684756619727132</v>
      </c>
      <c r="J34" s="92"/>
      <c r="L34" s="92"/>
      <c r="M34" s="622"/>
    </row>
    <row r="35" spans="1:13" x14ac:dyDescent="0.25">
      <c r="A35" s="78">
        <v>1874</v>
      </c>
      <c r="B35" s="91">
        <v>0.8067564204055675</v>
      </c>
      <c r="C35" s="91">
        <v>3.1972290407882134</v>
      </c>
      <c r="D35" s="92">
        <v>3.854781183300541</v>
      </c>
      <c r="E35" s="91">
        <f t="shared" si="3"/>
        <v>7.8587666444943221</v>
      </c>
      <c r="F35" s="89">
        <f t="shared" si="1"/>
        <v>10.265687440544671</v>
      </c>
      <c r="G35" s="89">
        <f t="shared" si="2"/>
        <v>40.683598144858024</v>
      </c>
      <c r="H35" s="89">
        <f t="shared" si="0"/>
        <v>49.050714414597302</v>
      </c>
      <c r="J35" s="92"/>
      <c r="L35" s="92"/>
      <c r="M35" s="622"/>
    </row>
    <row r="36" spans="1:13" x14ac:dyDescent="0.25">
      <c r="A36" s="78">
        <v>1875</v>
      </c>
      <c r="B36" s="91">
        <v>0.83514404542854692</v>
      </c>
      <c r="C36" s="91">
        <v>2.8981295598377663</v>
      </c>
      <c r="D36" s="92">
        <v>3.4804701118889638</v>
      </c>
      <c r="E36" s="91">
        <f t="shared" si="3"/>
        <v>7.2137437171552765</v>
      </c>
      <c r="F36" s="89">
        <f t="shared" si="1"/>
        <v>11.577123864858955</v>
      </c>
      <c r="G36" s="89">
        <f t="shared" si="2"/>
        <v>40.175111197055905</v>
      </c>
      <c r="H36" s="89">
        <f t="shared" si="0"/>
        <v>48.247764938085147</v>
      </c>
      <c r="J36" s="92"/>
      <c r="L36" s="92"/>
      <c r="M36" s="622"/>
    </row>
    <row r="37" spans="1:13" x14ac:dyDescent="0.25">
      <c r="A37" s="78">
        <v>1876</v>
      </c>
      <c r="B37" s="91">
        <v>0.72793470538120209</v>
      </c>
      <c r="C37" s="91">
        <v>3.0782325847286831</v>
      </c>
      <c r="D37" s="92">
        <v>3.9354571227279749</v>
      </c>
      <c r="E37" s="91">
        <f t="shared" si="3"/>
        <v>7.7416244128378597</v>
      </c>
      <c r="F37" s="89">
        <f t="shared" si="1"/>
        <v>9.4028677518128507</v>
      </c>
      <c r="G37" s="89">
        <f t="shared" si="2"/>
        <v>39.762101861000652</v>
      </c>
      <c r="H37" s="89">
        <f t="shared" si="0"/>
        <v>50.835030387186507</v>
      </c>
      <c r="J37" s="92"/>
      <c r="L37" s="92"/>
      <c r="M37" s="622"/>
    </row>
    <row r="38" spans="1:13" x14ac:dyDescent="0.25">
      <c r="A38" s="78">
        <v>1877</v>
      </c>
      <c r="B38" s="91">
        <v>0.70334599172604062</v>
      </c>
      <c r="C38" s="91">
        <v>3.179993913473488</v>
      </c>
      <c r="D38" s="92">
        <v>4.2033017692619996</v>
      </c>
      <c r="E38" s="91">
        <f t="shared" si="3"/>
        <v>8.0866416744615286</v>
      </c>
      <c r="F38" s="89">
        <f t="shared" si="1"/>
        <v>8.6976277673744562</v>
      </c>
      <c r="G38" s="89">
        <f t="shared" si="2"/>
        <v>39.324036373668513</v>
      </c>
      <c r="H38" s="89">
        <f t="shared" si="0"/>
        <v>51.978335858957024</v>
      </c>
      <c r="J38" s="92"/>
      <c r="L38" s="92"/>
      <c r="M38" s="622"/>
    </row>
    <row r="39" spans="1:13" x14ac:dyDescent="0.25">
      <c r="A39" s="78">
        <v>1878</v>
      </c>
      <c r="B39" s="91">
        <v>0.57936570366066908</v>
      </c>
      <c r="C39" s="91">
        <v>3.0750297099100097</v>
      </c>
      <c r="D39" s="92">
        <v>2.884648055471791</v>
      </c>
      <c r="E39" s="91">
        <f t="shared" si="3"/>
        <v>6.5390434690424701</v>
      </c>
      <c r="F39" s="89">
        <f t="shared" si="1"/>
        <v>8.8600986735068634</v>
      </c>
      <c r="G39" s="89">
        <f t="shared" si="2"/>
        <v>47.025680812002534</v>
      </c>
      <c r="H39" s="89">
        <f t="shared" si="0"/>
        <v>44.114220514490597</v>
      </c>
      <c r="J39" s="92"/>
      <c r="L39" s="92"/>
      <c r="M39" s="622"/>
    </row>
    <row r="40" spans="1:13" x14ac:dyDescent="0.25">
      <c r="A40" s="78">
        <v>1879</v>
      </c>
      <c r="B40" s="91">
        <v>0.61809823823092469</v>
      </c>
      <c r="C40" s="91">
        <v>2.8935903541599517</v>
      </c>
      <c r="D40" s="92">
        <v>3.3025396252275652</v>
      </c>
      <c r="E40" s="91">
        <f t="shared" si="3"/>
        <v>6.8142282176184414</v>
      </c>
      <c r="F40" s="89">
        <f t="shared" si="1"/>
        <v>9.0707005766670488</v>
      </c>
      <c r="G40" s="89">
        <f t="shared" si="2"/>
        <v>42.463948399592276</v>
      </c>
      <c r="H40" s="89">
        <f t="shared" si="0"/>
        <v>48.465351023740673</v>
      </c>
      <c r="J40" s="92"/>
      <c r="L40" s="92"/>
      <c r="M40" s="622"/>
    </row>
    <row r="41" spans="1:13" x14ac:dyDescent="0.25">
      <c r="A41" s="78">
        <v>1880</v>
      </c>
      <c r="B41" s="91">
        <v>0.53331695518885425</v>
      </c>
      <c r="C41" s="91">
        <v>2.599486298333836</v>
      </c>
      <c r="D41" s="92">
        <v>2.7955631526244162</v>
      </c>
      <c r="E41" s="91">
        <f t="shared" si="3"/>
        <v>5.9283664061471066</v>
      </c>
      <c r="F41" s="89">
        <f t="shared" si="1"/>
        <v>8.9960187790663433</v>
      </c>
      <c r="G41" s="89">
        <f t="shared" si="2"/>
        <v>43.848273204544782</v>
      </c>
      <c r="H41" s="89">
        <f t="shared" si="0"/>
        <v>47.155708016388878</v>
      </c>
      <c r="J41" s="92"/>
      <c r="L41" s="92"/>
      <c r="M41" s="622"/>
    </row>
    <row r="42" spans="1:13" x14ac:dyDescent="0.25">
      <c r="A42" s="78">
        <v>1881</v>
      </c>
      <c r="B42" s="91">
        <v>0.53881052688511188</v>
      </c>
      <c r="C42" s="91">
        <v>2.5308898794783214</v>
      </c>
      <c r="D42" s="92">
        <v>4.0179789305303242</v>
      </c>
      <c r="E42" s="91">
        <f t="shared" si="3"/>
        <v>7.087679336893757</v>
      </c>
      <c r="F42" s="89">
        <f t="shared" si="1"/>
        <v>7.6020725723357954</v>
      </c>
      <c r="G42" s="89">
        <f t="shared" si="2"/>
        <v>35.708301112102909</v>
      </c>
      <c r="H42" s="89">
        <f t="shared" si="0"/>
        <v>56.689626315561306</v>
      </c>
      <c r="J42" s="92"/>
      <c r="L42" s="92"/>
      <c r="M42" s="622"/>
    </row>
    <row r="43" spans="1:13" x14ac:dyDescent="0.25">
      <c r="A43" s="78">
        <v>1882</v>
      </c>
      <c r="B43" s="91">
        <v>0.53919820170608246</v>
      </c>
      <c r="C43" s="91">
        <v>2.7140263692605595</v>
      </c>
      <c r="D43" s="92">
        <v>3.7458159328660163</v>
      </c>
      <c r="E43" s="91">
        <f t="shared" si="3"/>
        <v>6.9990405038326582</v>
      </c>
      <c r="F43" s="89">
        <f t="shared" si="1"/>
        <v>7.7038874315817827</v>
      </c>
      <c r="G43" s="89">
        <f t="shared" si="2"/>
        <v>38.777120489220849</v>
      </c>
      <c r="H43" s="89">
        <f t="shared" si="0"/>
        <v>53.518992079197368</v>
      </c>
      <c r="J43" s="92"/>
      <c r="L43" s="92"/>
      <c r="M43" s="622"/>
    </row>
    <row r="44" spans="1:13" x14ac:dyDescent="0.25">
      <c r="A44" s="78">
        <v>1883</v>
      </c>
      <c r="B44" s="91">
        <v>0.60583299231704724</v>
      </c>
      <c r="C44" s="91">
        <v>2.6941179264156689</v>
      </c>
      <c r="D44" s="92">
        <v>3.3665908522289301</v>
      </c>
      <c r="E44" s="91">
        <f t="shared" si="3"/>
        <v>6.6665417709616461</v>
      </c>
      <c r="F44" s="89">
        <f t="shared" si="1"/>
        <v>9.0876651363073364</v>
      </c>
      <c r="G44" s="89">
        <f t="shared" si="2"/>
        <v>40.412525998873974</v>
      </c>
      <c r="H44" s="89">
        <f t="shared" si="0"/>
        <v>50.499808864818682</v>
      </c>
      <c r="J44" s="92"/>
      <c r="L44" s="92"/>
      <c r="M44" s="622"/>
    </row>
    <row r="45" spans="1:13" x14ac:dyDescent="0.25">
      <c r="A45" s="78">
        <v>1884</v>
      </c>
      <c r="B45" s="91">
        <v>0.5107446485532392</v>
      </c>
      <c r="C45" s="91">
        <v>2.7373215224228602</v>
      </c>
      <c r="D45" s="92">
        <v>3.7566421982040801</v>
      </c>
      <c r="E45" s="91">
        <f t="shared" si="3"/>
        <v>7.0047083691801797</v>
      </c>
      <c r="F45" s="89">
        <f t="shared" si="1"/>
        <v>7.2914477182297874</v>
      </c>
      <c r="G45" s="89">
        <f t="shared" si="2"/>
        <v>39.078308162931158</v>
      </c>
      <c r="H45" s="89">
        <f t="shared" si="0"/>
        <v>53.630244118839052</v>
      </c>
      <c r="J45" s="92"/>
      <c r="L45" s="92"/>
      <c r="M45" s="622"/>
    </row>
    <row r="46" spans="1:13" x14ac:dyDescent="0.25">
      <c r="A46" s="78">
        <v>1885</v>
      </c>
      <c r="B46" s="91">
        <v>0.60588703673381039</v>
      </c>
      <c r="C46" s="91">
        <v>2.7499239815980268</v>
      </c>
      <c r="D46" s="92">
        <v>3.3698006928270674</v>
      </c>
      <c r="E46" s="91">
        <f t="shared" si="3"/>
        <v>6.7256117111589049</v>
      </c>
      <c r="F46" s="89">
        <f t="shared" si="1"/>
        <v>9.0086532311781156</v>
      </c>
      <c r="G46" s="89">
        <f t="shared" si="2"/>
        <v>40.887343779234939</v>
      </c>
      <c r="H46" s="89">
        <f t="shared" si="0"/>
        <v>50.104002989586945</v>
      </c>
      <c r="J46" s="92"/>
      <c r="L46" s="92"/>
      <c r="M46" s="622"/>
    </row>
    <row r="47" spans="1:13" x14ac:dyDescent="0.25">
      <c r="A47" s="88">
        <v>1886</v>
      </c>
      <c r="B47" s="92">
        <v>0.60588703673381039</v>
      </c>
      <c r="C47" s="92">
        <v>3.1429085774779422</v>
      </c>
      <c r="D47" s="92">
        <v>3.2463384200316026</v>
      </c>
      <c r="E47" s="91">
        <f t="shared" si="3"/>
        <v>6.995134034243355</v>
      </c>
      <c r="F47" s="89">
        <f t="shared" si="1"/>
        <v>8.6615500684876814</v>
      </c>
      <c r="G47" s="89">
        <f t="shared" si="2"/>
        <v>44.9299264616293</v>
      </c>
      <c r="H47" s="89">
        <f t="shared" si="0"/>
        <v>46.408523469883022</v>
      </c>
      <c r="J47" s="92"/>
      <c r="L47" s="92"/>
      <c r="M47" s="622"/>
    </row>
    <row r="48" spans="1:13" x14ac:dyDescent="0.25">
      <c r="A48" s="88">
        <v>1887</v>
      </c>
      <c r="B48" s="92">
        <v>0.60588703673381039</v>
      </c>
      <c r="C48" s="92">
        <v>3.1130727999103378</v>
      </c>
      <c r="D48" s="92">
        <v>2.857548571428572</v>
      </c>
      <c r="E48" s="92">
        <f t="shared" si="3"/>
        <v>6.5765084080727201</v>
      </c>
      <c r="F48" s="89">
        <f t="shared" si="1"/>
        <v>9.2128983822187305</v>
      </c>
      <c r="G48" s="89">
        <f t="shared" si="2"/>
        <v>47.336255148537703</v>
      </c>
      <c r="H48" s="89">
        <f t="shared" si="0"/>
        <v>43.450846469243572</v>
      </c>
      <c r="J48" s="92"/>
      <c r="L48" s="92"/>
      <c r="M48" s="622"/>
    </row>
    <row r="49" spans="1:15" x14ac:dyDescent="0.25">
      <c r="A49" s="78">
        <v>1888</v>
      </c>
      <c r="B49" s="91">
        <v>0.63706146638982186</v>
      </c>
      <c r="C49" s="91">
        <v>3.138966159898958</v>
      </c>
      <c r="D49" s="92">
        <v>2.5977714285714288</v>
      </c>
      <c r="E49" s="91">
        <f>SUM(B49:D49)</f>
        <v>6.3737990548602088</v>
      </c>
      <c r="F49" s="89">
        <f>(B49/E49*100)</f>
        <v>9.9950039357460412</v>
      </c>
      <c r="G49" s="89">
        <f>(C49/E49*100)</f>
        <v>49.247962367207109</v>
      </c>
      <c r="H49" s="89">
        <f>(D49/E49*100)</f>
        <v>40.757033697046843</v>
      </c>
      <c r="K49" s="420"/>
      <c r="L49" s="420"/>
      <c r="M49" s="622"/>
    </row>
    <row r="50" spans="1:15" x14ac:dyDescent="0.25">
      <c r="A50" s="78">
        <v>1889</v>
      </c>
      <c r="B50" s="91">
        <v>0.70291019658035525</v>
      </c>
      <c r="C50" s="91">
        <v>3.1627840778351319</v>
      </c>
      <c r="D50" s="92">
        <v>2.857548571428572</v>
      </c>
      <c r="E50" s="91">
        <f t="shared" ref="E50:E93" si="4">SUM(B50:D50)</f>
        <v>6.7232428458440587</v>
      </c>
      <c r="F50" s="89">
        <f t="shared" ref="F50:F93" si="5">(B50/E50*100)</f>
        <v>10.454927967013059</v>
      </c>
      <c r="G50" s="89">
        <f t="shared" ref="G50:G93" si="6">(C50/E50*100)</f>
        <v>47.042538107785177</v>
      </c>
      <c r="H50" s="89">
        <f t="shared" ref="H50:H93" si="7">(D50/E50*100)</f>
        <v>42.502533925201767</v>
      </c>
      <c r="K50" s="420"/>
      <c r="L50" s="420"/>
      <c r="M50" s="89"/>
      <c r="N50" s="89"/>
      <c r="O50" s="89"/>
    </row>
    <row r="51" spans="1:15" ht="15" customHeight="1" x14ac:dyDescent="0.25">
      <c r="A51" s="78">
        <v>1890</v>
      </c>
      <c r="B51" s="91">
        <v>0.70000000000000007</v>
      </c>
      <c r="C51" s="91">
        <v>2.7797727272727273</v>
      </c>
      <c r="D51" s="92">
        <v>2.6285714285714286</v>
      </c>
      <c r="E51" s="91">
        <f t="shared" si="4"/>
        <v>6.108344155844156</v>
      </c>
      <c r="F51" s="89">
        <f t="shared" si="5"/>
        <v>11.459734129915965</v>
      </c>
      <c r="G51" s="89">
        <f t="shared" si="6"/>
        <v>45.507794851624084</v>
      </c>
      <c r="H51" s="89">
        <f t="shared" si="7"/>
        <v>43.032471018459951</v>
      </c>
      <c r="J51" s="612"/>
      <c r="K51" s="420"/>
      <c r="L51" s="420"/>
      <c r="M51" s="89"/>
      <c r="N51" s="89"/>
      <c r="O51" s="89"/>
    </row>
    <row r="52" spans="1:15" x14ac:dyDescent="0.25">
      <c r="A52" s="78">
        <v>1891</v>
      </c>
      <c r="B52" s="91">
        <v>0.77636363636363637</v>
      </c>
      <c r="C52" s="423">
        <v>2.5247727272727047</v>
      </c>
      <c r="D52" s="623">
        <v>2.4000000000000004</v>
      </c>
      <c r="E52" s="91">
        <f t="shared" si="4"/>
        <v>5.7011363636363415</v>
      </c>
      <c r="F52" s="89">
        <f t="shared" si="5"/>
        <v>13.61769982060998</v>
      </c>
      <c r="G52" s="89">
        <f t="shared" si="6"/>
        <v>44.28542953956525</v>
      </c>
      <c r="H52" s="89">
        <f t="shared" si="7"/>
        <v>42.096870639824772</v>
      </c>
      <c r="J52" s="612"/>
      <c r="K52" s="420"/>
      <c r="L52" s="420"/>
      <c r="M52" s="89"/>
      <c r="N52" s="89"/>
      <c r="O52" s="89"/>
    </row>
    <row r="53" spans="1:15" x14ac:dyDescent="0.25">
      <c r="A53" s="78">
        <v>1892</v>
      </c>
      <c r="B53" s="91">
        <v>0.64909090909090916</v>
      </c>
      <c r="C53" s="423">
        <v>2.2697727272727093</v>
      </c>
      <c r="D53" s="623">
        <v>2.2285714285714286</v>
      </c>
      <c r="E53" s="91">
        <f t="shared" si="4"/>
        <v>5.1474350649350473</v>
      </c>
      <c r="F53" s="89">
        <f t="shared" si="5"/>
        <v>12.609987321891541</v>
      </c>
      <c r="G53" s="89">
        <f t="shared" si="6"/>
        <v>44.095218271614087</v>
      </c>
      <c r="H53" s="89">
        <f t="shared" si="7"/>
        <v>43.294794406494368</v>
      </c>
      <c r="J53" s="91"/>
      <c r="K53" s="420"/>
      <c r="L53" s="420"/>
      <c r="M53" s="89"/>
      <c r="N53" s="89"/>
      <c r="O53" s="89"/>
    </row>
    <row r="54" spans="1:15" x14ac:dyDescent="0.25">
      <c r="A54" s="78">
        <v>1893</v>
      </c>
      <c r="B54" s="91">
        <v>0.59818181818181826</v>
      </c>
      <c r="C54" s="91">
        <v>2.0147727272727272</v>
      </c>
      <c r="D54" s="623">
        <v>2.1142857142857148</v>
      </c>
      <c r="E54" s="91">
        <f t="shared" si="4"/>
        <v>4.7272402597402596</v>
      </c>
      <c r="F54" s="89">
        <f t="shared" si="5"/>
        <v>12.653933062727083</v>
      </c>
      <c r="G54" s="89">
        <f t="shared" si="6"/>
        <v>42.620485030803785</v>
      </c>
      <c r="H54" s="89">
        <f t="shared" si="7"/>
        <v>44.725581906469145</v>
      </c>
      <c r="J54" s="91"/>
      <c r="K54" s="420"/>
      <c r="L54" s="420"/>
      <c r="M54" s="89"/>
      <c r="N54" s="89"/>
      <c r="O54" s="89"/>
    </row>
    <row r="55" spans="1:15" x14ac:dyDescent="0.25">
      <c r="A55" s="78">
        <v>1894</v>
      </c>
      <c r="B55" s="91">
        <v>0.5154545454545455</v>
      </c>
      <c r="C55" s="423">
        <v>2.076818181818183</v>
      </c>
      <c r="D55" s="623">
        <v>2.0000000000000004</v>
      </c>
      <c r="E55" s="91">
        <f t="shared" si="4"/>
        <v>4.5922727272727286</v>
      </c>
      <c r="F55" s="89">
        <f t="shared" si="5"/>
        <v>11.224388795407304</v>
      </c>
      <c r="G55" s="89">
        <f t="shared" si="6"/>
        <v>45.22419083440564</v>
      </c>
      <c r="H55" s="89">
        <f t="shared" si="7"/>
        <v>43.551420370187074</v>
      </c>
      <c r="J55" s="91"/>
      <c r="K55" s="420"/>
      <c r="L55" s="420"/>
      <c r="M55" s="89"/>
      <c r="N55" s="89"/>
      <c r="O55" s="89"/>
    </row>
    <row r="56" spans="1:15" x14ac:dyDescent="0.25">
      <c r="A56" s="78">
        <v>1895</v>
      </c>
      <c r="B56" s="91">
        <v>0.64909090909090916</v>
      </c>
      <c r="C56" s="423">
        <v>2.138863636363638</v>
      </c>
      <c r="D56" s="623">
        <v>1.8963731428571431</v>
      </c>
      <c r="E56" s="91">
        <f t="shared" si="4"/>
        <v>4.68432768831169</v>
      </c>
      <c r="F56" s="89">
        <f t="shared" si="5"/>
        <v>13.856650351565229</v>
      </c>
      <c r="G56" s="89">
        <f t="shared" si="6"/>
        <v>45.659991757206043</v>
      </c>
      <c r="H56" s="89">
        <f t="shared" si="7"/>
        <v>40.483357891228735</v>
      </c>
      <c r="K56" s="420"/>
      <c r="L56" s="420"/>
      <c r="M56" s="89"/>
      <c r="N56" s="89"/>
      <c r="O56" s="89"/>
    </row>
    <row r="57" spans="1:15" x14ac:dyDescent="0.25">
      <c r="A57" s="78">
        <v>1896</v>
      </c>
      <c r="B57" s="91">
        <v>0.80181818181818187</v>
      </c>
      <c r="C57" s="91">
        <v>2.2009090909090907</v>
      </c>
      <c r="D57" s="623">
        <v>1.8963731428571431</v>
      </c>
      <c r="E57" s="91">
        <f t="shared" si="4"/>
        <v>4.8991004155844156</v>
      </c>
      <c r="F57" s="89">
        <f t="shared" si="5"/>
        <v>16.366641093281871</v>
      </c>
      <c r="G57" s="89">
        <f t="shared" si="6"/>
        <v>44.924759735641047</v>
      </c>
      <c r="H57" s="89">
        <f t="shared" si="7"/>
        <v>38.708599171077083</v>
      </c>
      <c r="K57" s="420"/>
      <c r="L57" s="420"/>
      <c r="M57" s="89"/>
      <c r="N57" s="89"/>
      <c r="O57" s="89"/>
    </row>
    <row r="58" spans="1:15" x14ac:dyDescent="0.25">
      <c r="A58" s="78">
        <v>1897</v>
      </c>
      <c r="B58" s="91">
        <v>0.87181818181818194</v>
      </c>
      <c r="C58" s="91">
        <v>2.2397727272727268</v>
      </c>
      <c r="D58" s="623">
        <v>1.8444177142857145</v>
      </c>
      <c r="E58" s="91">
        <f t="shared" si="4"/>
        <v>4.9560086233766238</v>
      </c>
      <c r="F58" s="89">
        <f t="shared" si="5"/>
        <v>17.591135287900194</v>
      </c>
      <c r="G58" s="89">
        <f t="shared" si="6"/>
        <v>45.19307566795004</v>
      </c>
      <c r="H58" s="89">
        <f t="shared" si="7"/>
        <v>37.215789044149759</v>
      </c>
      <c r="K58" s="420"/>
      <c r="L58" s="420"/>
      <c r="M58" s="89"/>
      <c r="N58" s="89"/>
      <c r="O58" s="89"/>
    </row>
    <row r="59" spans="1:15" x14ac:dyDescent="0.25">
      <c r="A59" s="78">
        <v>1898</v>
      </c>
      <c r="B59" s="91">
        <v>0.66181818181818186</v>
      </c>
      <c r="C59" s="91">
        <v>2.25</v>
      </c>
      <c r="D59" s="623">
        <v>1.9223508571428574</v>
      </c>
      <c r="E59" s="91">
        <f t="shared" si="4"/>
        <v>4.8341690389610399</v>
      </c>
      <c r="F59" s="89">
        <f t="shared" si="5"/>
        <v>13.690422831395649</v>
      </c>
      <c r="G59" s="89">
        <f t="shared" si="6"/>
        <v>46.543676521571747</v>
      </c>
      <c r="H59" s="89">
        <f t="shared" si="7"/>
        <v>39.765900647032595</v>
      </c>
      <c r="K59" s="420"/>
      <c r="L59" s="420"/>
      <c r="M59" s="89"/>
      <c r="N59" s="89"/>
      <c r="O59" s="89"/>
    </row>
    <row r="60" spans="1:15" x14ac:dyDescent="0.25">
      <c r="A60" s="78">
        <v>1899</v>
      </c>
      <c r="B60" s="423">
        <v>0.61090909090909096</v>
      </c>
      <c r="C60" s="423">
        <v>2.3522727272727275</v>
      </c>
      <c r="D60" s="623">
        <v>1.9483285714285716</v>
      </c>
      <c r="E60" s="91">
        <f t="shared" si="4"/>
        <v>4.91151038961039</v>
      </c>
      <c r="F60" s="89">
        <f t="shared" si="5"/>
        <v>12.438314132479151</v>
      </c>
      <c r="G60" s="89">
        <f t="shared" si="6"/>
        <v>47.893062228853879</v>
      </c>
      <c r="H60" s="89">
        <f t="shared" si="7"/>
        <v>39.668623638666979</v>
      </c>
      <c r="K60" s="420"/>
      <c r="L60" s="420"/>
      <c r="M60" s="622"/>
    </row>
    <row r="61" spans="1:15" x14ac:dyDescent="0.25">
      <c r="A61" s="78">
        <v>1900</v>
      </c>
      <c r="B61" s="91">
        <v>0.56000000000000005</v>
      </c>
      <c r="C61" s="91">
        <v>2.4545454545454546</v>
      </c>
      <c r="D61" s="623">
        <v>2.1301725714285715</v>
      </c>
      <c r="E61" s="91">
        <f t="shared" si="4"/>
        <v>5.1447180259740257</v>
      </c>
      <c r="F61" s="89">
        <f t="shared" si="5"/>
        <v>10.884950296065602</v>
      </c>
      <c r="G61" s="89">
        <f t="shared" si="6"/>
        <v>47.710009414573243</v>
      </c>
      <c r="H61" s="89">
        <f t="shared" si="7"/>
        <v>41.40504028936116</v>
      </c>
      <c r="K61" s="420"/>
      <c r="L61" s="420"/>
      <c r="M61" s="622"/>
    </row>
    <row r="62" spans="1:15" x14ac:dyDescent="0.25">
      <c r="A62" s="78">
        <v>1901</v>
      </c>
      <c r="B62" s="423">
        <v>0.57272727272727408</v>
      </c>
      <c r="C62" s="423">
        <v>2.3665909090909167</v>
      </c>
      <c r="D62" s="623">
        <v>2.3379942857142861</v>
      </c>
      <c r="E62" s="91">
        <f t="shared" si="4"/>
        <v>5.277312467532477</v>
      </c>
      <c r="F62" s="89">
        <f t="shared" si="5"/>
        <v>10.852631453052188</v>
      </c>
      <c r="G62" s="89">
        <f t="shared" si="6"/>
        <v>44.844623539933544</v>
      </c>
      <c r="H62" s="89">
        <f t="shared" si="7"/>
        <v>44.302745007014273</v>
      </c>
      <c r="K62" s="420"/>
      <c r="L62" s="420"/>
      <c r="M62" s="622"/>
    </row>
    <row r="63" spans="1:15" x14ac:dyDescent="0.25">
      <c r="A63" s="78">
        <v>1902</v>
      </c>
      <c r="B63" s="423">
        <v>0.58545454545454589</v>
      </c>
      <c r="C63" s="424">
        <v>2.2786363636363944</v>
      </c>
      <c r="D63" s="623">
        <v>2.3379942857142861</v>
      </c>
      <c r="E63" s="91">
        <f t="shared" si="4"/>
        <v>5.2020851948052265</v>
      </c>
      <c r="F63" s="89">
        <f t="shared" si="5"/>
        <v>11.254228324426089</v>
      </c>
      <c r="G63" s="89">
        <f t="shared" si="6"/>
        <v>43.802365365177565</v>
      </c>
      <c r="H63" s="89">
        <f t="shared" si="7"/>
        <v>44.943406310396341</v>
      </c>
      <c r="K63" s="420"/>
      <c r="L63" s="420"/>
      <c r="M63" s="622"/>
    </row>
    <row r="64" spans="1:15" x14ac:dyDescent="0.25">
      <c r="A64" s="78">
        <v>1903</v>
      </c>
      <c r="B64" s="91">
        <v>0.59818181818181826</v>
      </c>
      <c r="C64" s="91">
        <v>2.1906818181818184</v>
      </c>
      <c r="D64" s="623">
        <v>2.0522394285714287</v>
      </c>
      <c r="E64" s="91">
        <f t="shared" si="4"/>
        <v>4.8411030649350657</v>
      </c>
      <c r="F64" s="89">
        <f t="shared" si="5"/>
        <v>12.356312397365613</v>
      </c>
      <c r="G64" s="89">
        <f t="shared" si="6"/>
        <v>45.251707902054392</v>
      </c>
      <c r="H64" s="89">
        <f t="shared" si="7"/>
        <v>42.391979700579988</v>
      </c>
      <c r="K64" s="420"/>
      <c r="L64" s="420"/>
      <c r="M64" s="622"/>
    </row>
    <row r="65" spans="1:13" x14ac:dyDescent="0.25">
      <c r="A65" s="78">
        <v>1904</v>
      </c>
      <c r="B65" s="423">
        <v>0.65472725855211422</v>
      </c>
      <c r="C65" s="423">
        <v>2.2090909090909037</v>
      </c>
      <c r="D65" s="623">
        <v>2.0262617142857144</v>
      </c>
      <c r="E65" s="91">
        <f t="shared" si="4"/>
        <v>4.8900798819287328</v>
      </c>
      <c r="F65" s="89">
        <f t="shared" si="5"/>
        <v>13.388886774051601</v>
      </c>
      <c r="G65" s="89">
        <f t="shared" si="6"/>
        <v>45.174945244853539</v>
      </c>
      <c r="H65" s="89">
        <f t="shared" si="7"/>
        <v>41.436167981094854</v>
      </c>
      <c r="K65" s="420"/>
      <c r="L65" s="420"/>
      <c r="M65" s="622"/>
    </row>
    <row r="66" spans="1:13" x14ac:dyDescent="0.25">
      <c r="A66" s="78">
        <v>1905</v>
      </c>
      <c r="B66" s="423">
        <v>0.71127269892240008</v>
      </c>
      <c r="C66" s="423">
        <v>2.2274999999999991</v>
      </c>
      <c r="D66" s="623">
        <v>2.0002840000000002</v>
      </c>
      <c r="E66" s="91">
        <f t="shared" si="4"/>
        <v>4.9390566989223998</v>
      </c>
      <c r="F66" s="89">
        <f t="shared" si="5"/>
        <v>14.400982662895631</v>
      </c>
      <c r="G66" s="89">
        <f t="shared" si="6"/>
        <v>45.099704979819194</v>
      </c>
      <c r="H66" s="89">
        <f t="shared" si="7"/>
        <v>40.499312357285163</v>
      </c>
      <c r="K66" s="420"/>
      <c r="L66" s="420"/>
      <c r="M66" s="622"/>
    </row>
    <row r="67" spans="1:13" x14ac:dyDescent="0.25">
      <c r="A67" s="78">
        <v>1906</v>
      </c>
      <c r="B67" s="423">
        <v>0.76781813929268594</v>
      </c>
      <c r="C67" s="423">
        <v>2.2459090909090875</v>
      </c>
      <c r="D67" s="420">
        <v>1.8</v>
      </c>
      <c r="E67" s="91">
        <f t="shared" si="4"/>
        <v>4.8137272302017733</v>
      </c>
      <c r="F67" s="89">
        <f t="shared" si="5"/>
        <v>15.950595091373756</v>
      </c>
      <c r="G67" s="89">
        <f t="shared" si="6"/>
        <v>46.656343068590274</v>
      </c>
      <c r="H67" s="89">
        <f t="shared" si="7"/>
        <v>37.393061840035976</v>
      </c>
      <c r="L67" s="420"/>
      <c r="M67" s="622"/>
    </row>
    <row r="68" spans="1:13" x14ac:dyDescent="0.25">
      <c r="A68" s="78">
        <v>1907</v>
      </c>
      <c r="B68" s="91">
        <v>0.82436357966297014</v>
      </c>
      <c r="C68" s="91">
        <v>2.2643181818181817</v>
      </c>
      <c r="D68" s="91">
        <v>1.5999999999999943</v>
      </c>
      <c r="E68" s="91">
        <f t="shared" si="4"/>
        <v>4.6886817614811456</v>
      </c>
      <c r="F68" s="89">
        <f t="shared" si="5"/>
        <v>17.581990452739859</v>
      </c>
      <c r="G68" s="89">
        <f t="shared" si="6"/>
        <v>48.293279369485035</v>
      </c>
      <c r="H68" s="89">
        <f t="shared" si="7"/>
        <v>34.124730177775113</v>
      </c>
    </row>
    <row r="69" spans="1:13" x14ac:dyDescent="0.25">
      <c r="A69" s="78">
        <v>1908</v>
      </c>
      <c r="B69" s="91">
        <v>0.54495864734253441</v>
      </c>
      <c r="C69" s="91">
        <v>2.2888636363636361</v>
      </c>
      <c r="D69" s="91">
        <v>1.3090909090909091</v>
      </c>
      <c r="E69" s="91">
        <f t="shared" si="4"/>
        <v>4.1429131927970797</v>
      </c>
      <c r="F69" s="89">
        <f t="shared" si="5"/>
        <v>13.153996281891841</v>
      </c>
      <c r="G69" s="89">
        <f t="shared" si="6"/>
        <v>55.24768513960376</v>
      </c>
      <c r="H69" s="89">
        <f t="shared" si="7"/>
        <v>31.59831857850439</v>
      </c>
    </row>
    <row r="70" spans="1:13" x14ac:dyDescent="0.25">
      <c r="A70" s="78">
        <v>1909</v>
      </c>
      <c r="B70" s="91">
        <v>0.73267663512310011</v>
      </c>
      <c r="C70" s="91">
        <v>2.1436363636363636</v>
      </c>
      <c r="D70" s="91">
        <v>1.3636363636363638</v>
      </c>
      <c r="E70" s="91">
        <f t="shared" si="4"/>
        <v>4.2399493623958273</v>
      </c>
      <c r="F70" s="89">
        <f t="shared" si="5"/>
        <v>17.280315694833998</v>
      </c>
      <c r="G70" s="89">
        <f t="shared" si="6"/>
        <v>50.55806521295527</v>
      </c>
      <c r="H70" s="89">
        <f t="shared" si="7"/>
        <v>32.161619092210735</v>
      </c>
    </row>
    <row r="71" spans="1:13" x14ac:dyDescent="0.25">
      <c r="A71" s="78">
        <v>1910</v>
      </c>
      <c r="B71" s="91">
        <v>0.54453529999302086</v>
      </c>
      <c r="C71" s="91">
        <v>2.3911363636363636</v>
      </c>
      <c r="D71" s="91">
        <v>1.4363636363636365</v>
      </c>
      <c r="E71" s="91">
        <f t="shared" si="4"/>
        <v>4.372035299993021</v>
      </c>
      <c r="F71" s="89">
        <f t="shared" si="5"/>
        <v>12.454961193792057</v>
      </c>
      <c r="G71" s="89">
        <f t="shared" si="6"/>
        <v>54.691606987715325</v>
      </c>
      <c r="H71" s="89">
        <f t="shared" si="7"/>
        <v>32.853431818492624</v>
      </c>
    </row>
    <row r="72" spans="1:13" x14ac:dyDescent="0.25">
      <c r="A72" s="78">
        <v>1911</v>
      </c>
      <c r="B72" s="91">
        <v>0.71423845762397209</v>
      </c>
      <c r="C72" s="91">
        <v>2.5302272727272728</v>
      </c>
      <c r="D72" s="91">
        <v>1.5454545454545454</v>
      </c>
      <c r="E72" s="91">
        <f t="shared" si="4"/>
        <v>4.7899202758057902</v>
      </c>
      <c r="F72" s="89">
        <f t="shared" si="5"/>
        <v>14.911280699840427</v>
      </c>
      <c r="G72" s="89">
        <f t="shared" si="6"/>
        <v>52.823995537203849</v>
      </c>
      <c r="H72" s="89">
        <f t="shared" si="7"/>
        <v>32.264723762955732</v>
      </c>
    </row>
    <row r="73" spans="1:13" x14ac:dyDescent="0.25">
      <c r="A73" s="78">
        <v>1912</v>
      </c>
      <c r="B73" s="91">
        <v>0.5515356519680189</v>
      </c>
      <c r="C73" s="91">
        <v>2.6918181818181819</v>
      </c>
      <c r="D73" s="91">
        <v>1.5636363636363637</v>
      </c>
      <c r="E73" s="91">
        <f t="shared" si="4"/>
        <v>4.8069901974225644</v>
      </c>
      <c r="F73" s="89">
        <f t="shared" si="5"/>
        <v>11.473617155777518</v>
      </c>
      <c r="G73" s="89">
        <f t="shared" si="6"/>
        <v>55.997996069588282</v>
      </c>
      <c r="H73" s="89">
        <f t="shared" si="7"/>
        <v>32.5283867746342</v>
      </c>
    </row>
    <row r="74" spans="1:13" x14ac:dyDescent="0.25">
      <c r="A74" s="78">
        <v>1913</v>
      </c>
      <c r="B74" s="91">
        <v>0.72301096589930947</v>
      </c>
      <c r="C74" s="91">
        <v>2.7593181818181818</v>
      </c>
      <c r="D74" s="91">
        <v>1.5454545454545454</v>
      </c>
      <c r="E74" s="91">
        <f t="shared" si="4"/>
        <v>5.0277836931720365</v>
      </c>
      <c r="F74" s="89">
        <f t="shared" si="5"/>
        <v>14.380311684474254</v>
      </c>
      <c r="G74" s="89">
        <f t="shared" si="6"/>
        <v>54.881402029396455</v>
      </c>
      <c r="H74" s="89">
        <f t="shared" si="7"/>
        <v>30.738286286129302</v>
      </c>
    </row>
    <row r="75" spans="1:13" x14ac:dyDescent="0.25">
      <c r="A75" s="78">
        <v>1914</v>
      </c>
      <c r="B75" s="91">
        <v>0.5357212900303886</v>
      </c>
      <c r="C75" s="91">
        <v>2.689772727272727</v>
      </c>
      <c r="D75" s="91">
        <v>1.490909090909091</v>
      </c>
      <c r="E75" s="91">
        <f t="shared" si="4"/>
        <v>4.7164031082122069</v>
      </c>
      <c r="F75" s="89">
        <f t="shared" si="5"/>
        <v>11.358683253719134</v>
      </c>
      <c r="G75" s="89">
        <f t="shared" si="6"/>
        <v>57.030170355652828</v>
      </c>
      <c r="H75" s="89">
        <f t="shared" si="7"/>
        <v>31.611146390628026</v>
      </c>
    </row>
    <row r="76" spans="1:13" x14ac:dyDescent="0.25">
      <c r="A76" s="78">
        <v>1915</v>
      </c>
      <c r="B76" s="91">
        <v>0.29957175947752485</v>
      </c>
      <c r="C76" s="91">
        <v>2.5384090909090906</v>
      </c>
      <c r="D76" s="91">
        <v>1.4181818181818182</v>
      </c>
      <c r="E76" s="91">
        <f t="shared" si="4"/>
        <v>4.2561626685684333</v>
      </c>
      <c r="F76" s="89">
        <f t="shared" si="5"/>
        <v>7.0385411180321791</v>
      </c>
      <c r="G76" s="89">
        <f t="shared" si="6"/>
        <v>59.640791214469445</v>
      </c>
      <c r="H76" s="89">
        <f t="shared" si="7"/>
        <v>33.320667667498384</v>
      </c>
    </row>
    <row r="77" spans="1:13" x14ac:dyDescent="0.25">
      <c r="A77" s="78">
        <v>1916</v>
      </c>
      <c r="B77" s="91">
        <v>0.67615674332101761</v>
      </c>
      <c r="C77" s="91">
        <v>2.3768181818181815</v>
      </c>
      <c r="D77" s="91">
        <v>1.1090909090909091</v>
      </c>
      <c r="E77" s="91">
        <f t="shared" si="4"/>
        <v>4.1620658342301082</v>
      </c>
      <c r="F77" s="89">
        <f t="shared" si="5"/>
        <v>16.245700338521722</v>
      </c>
      <c r="G77" s="89">
        <f t="shared" si="6"/>
        <v>57.106693562377089</v>
      </c>
      <c r="H77" s="89">
        <f t="shared" si="7"/>
        <v>26.647606099101189</v>
      </c>
    </row>
    <row r="78" spans="1:13" x14ac:dyDescent="0.25">
      <c r="A78" s="78">
        <v>1917</v>
      </c>
      <c r="B78" s="91">
        <v>0.59108203828613726</v>
      </c>
      <c r="C78" s="91">
        <v>2.438181818181818</v>
      </c>
      <c r="D78" s="91">
        <v>0.90909090909090917</v>
      </c>
      <c r="E78" s="91">
        <f t="shared" si="4"/>
        <v>3.9383547655588647</v>
      </c>
      <c r="F78" s="89">
        <f t="shared" si="5"/>
        <v>15.008349259319735</v>
      </c>
      <c r="G78" s="89">
        <f t="shared" si="6"/>
        <v>61.908638589490614</v>
      </c>
      <c r="H78" s="89">
        <f t="shared" si="7"/>
        <v>23.083012151189646</v>
      </c>
    </row>
    <row r="79" spans="1:13" x14ac:dyDescent="0.25">
      <c r="A79" s="78">
        <v>1918</v>
      </c>
      <c r="B79" s="91">
        <v>0.82797919960804411</v>
      </c>
      <c r="C79" s="91">
        <v>2.5568181818181817</v>
      </c>
      <c r="D79" s="91">
        <v>0.70909090909090911</v>
      </c>
      <c r="E79" s="91">
        <f t="shared" si="4"/>
        <v>4.0938882905171345</v>
      </c>
      <c r="F79" s="89">
        <f t="shared" si="5"/>
        <v>20.224762886811813</v>
      </c>
      <c r="G79" s="89">
        <f t="shared" si="6"/>
        <v>62.454517572955261</v>
      </c>
      <c r="H79" s="89">
        <f t="shared" si="7"/>
        <v>17.320719540232929</v>
      </c>
    </row>
    <row r="80" spans="1:13" x14ac:dyDescent="0.25">
      <c r="A80" s="78">
        <v>1919</v>
      </c>
      <c r="B80" s="91">
        <v>0.98411643941592475</v>
      </c>
      <c r="C80" s="91">
        <v>2.7388636363636363</v>
      </c>
      <c r="D80" s="91">
        <v>0.81818181818181823</v>
      </c>
      <c r="E80" s="91">
        <f t="shared" si="4"/>
        <v>4.5411618939613794</v>
      </c>
      <c r="F80" s="89">
        <f t="shared" si="5"/>
        <v>21.671027424161114</v>
      </c>
      <c r="G80" s="89">
        <f t="shared" si="6"/>
        <v>60.311957607273293</v>
      </c>
      <c r="H80" s="89">
        <f t="shared" si="7"/>
        <v>18.017014968565586</v>
      </c>
    </row>
    <row r="81" spans="1:8" x14ac:dyDescent="0.25">
      <c r="A81" s="78">
        <v>1920</v>
      </c>
      <c r="B81" s="91">
        <v>0.82414685037269042</v>
      </c>
      <c r="C81" s="91">
        <v>2.4954545454545451</v>
      </c>
      <c r="D81" s="91">
        <v>0.65454545454545454</v>
      </c>
      <c r="E81" s="91">
        <f t="shared" si="4"/>
        <v>3.9741468503726898</v>
      </c>
      <c r="F81" s="89">
        <f t="shared" si="5"/>
        <v>20.737705006935091</v>
      </c>
      <c r="G81" s="89">
        <f t="shared" si="6"/>
        <v>62.792207721778702</v>
      </c>
      <c r="H81" s="89">
        <f t="shared" si="7"/>
        <v>16.470087271286218</v>
      </c>
    </row>
    <row r="82" spans="1:8" x14ac:dyDescent="0.25">
      <c r="A82" s="78">
        <v>1921</v>
      </c>
      <c r="B82" s="91">
        <v>1.1670409155354164</v>
      </c>
      <c r="C82" s="91">
        <v>2.3502272727272726</v>
      </c>
      <c r="D82" s="91">
        <v>0.65454545454545454</v>
      </c>
      <c r="E82" s="91">
        <f t="shared" si="4"/>
        <v>4.1718136428081438</v>
      </c>
      <c r="F82" s="89">
        <f t="shared" si="5"/>
        <v>27.974425884226562</v>
      </c>
      <c r="G82" s="89">
        <f t="shared" si="6"/>
        <v>56.335864301581807</v>
      </c>
      <c r="H82" s="89">
        <f t="shared" si="7"/>
        <v>15.689709814191627</v>
      </c>
    </row>
    <row r="83" spans="1:8" x14ac:dyDescent="0.25">
      <c r="A83" s="78">
        <v>1922</v>
      </c>
      <c r="B83" s="91">
        <v>0.91192554273953219</v>
      </c>
      <c r="C83" s="91">
        <v>2.3113636363636365</v>
      </c>
      <c r="D83" s="91">
        <v>0.70909090909090911</v>
      </c>
      <c r="E83" s="91">
        <f t="shared" si="4"/>
        <v>3.9323800881940776</v>
      </c>
      <c r="F83" s="89">
        <f t="shared" si="5"/>
        <v>23.190167844592271</v>
      </c>
      <c r="G83" s="89">
        <f t="shared" si="6"/>
        <v>58.777727089578377</v>
      </c>
      <c r="H83" s="89">
        <f t="shared" si="7"/>
        <v>18.032105065829356</v>
      </c>
    </row>
    <row r="84" spans="1:8" x14ac:dyDescent="0.25">
      <c r="A84" s="78">
        <v>1923</v>
      </c>
      <c r="B84" s="91">
        <v>0.79128412090986255</v>
      </c>
      <c r="C84" s="91">
        <v>2.2663636363636366</v>
      </c>
      <c r="D84" s="91">
        <v>0.78181818181818186</v>
      </c>
      <c r="E84" s="91">
        <f t="shared" si="4"/>
        <v>3.839465939091681</v>
      </c>
      <c r="F84" s="89">
        <f t="shared" si="5"/>
        <v>20.609223612413661</v>
      </c>
      <c r="G84" s="89">
        <f t="shared" si="6"/>
        <v>59.028095894498293</v>
      </c>
      <c r="H84" s="89">
        <f t="shared" si="7"/>
        <v>20.362680493088057</v>
      </c>
    </row>
    <row r="85" spans="1:8" x14ac:dyDescent="0.25">
      <c r="A85" s="78">
        <v>1924</v>
      </c>
      <c r="B85" s="91">
        <v>1.0252093215691638</v>
      </c>
      <c r="C85" s="91">
        <v>2.2806818181818178</v>
      </c>
      <c r="D85" s="91">
        <v>0.78181818181818186</v>
      </c>
      <c r="E85" s="91">
        <f t="shared" si="4"/>
        <v>4.0877093215691636</v>
      </c>
      <c r="F85" s="89">
        <f t="shared" si="5"/>
        <v>25.080289250499177</v>
      </c>
      <c r="G85" s="89">
        <f t="shared" si="6"/>
        <v>55.793639879127319</v>
      </c>
      <c r="H85" s="89">
        <f t="shared" si="7"/>
        <v>19.126070870373496</v>
      </c>
    </row>
    <row r="86" spans="1:8" x14ac:dyDescent="0.25">
      <c r="A86" s="78">
        <v>1925</v>
      </c>
      <c r="B86" s="91">
        <v>0.84103683899262482</v>
      </c>
      <c r="C86" s="91">
        <v>2.3195454545454544</v>
      </c>
      <c r="D86" s="91">
        <v>0.8</v>
      </c>
      <c r="E86" s="91">
        <f t="shared" si="4"/>
        <v>3.9605822935380788</v>
      </c>
      <c r="F86" s="89">
        <f t="shared" si="5"/>
        <v>21.235181512698915</v>
      </c>
      <c r="G86" s="89">
        <f t="shared" si="6"/>
        <v>58.565768430817059</v>
      </c>
      <c r="H86" s="89">
        <f t="shared" si="7"/>
        <v>20.199050056484037</v>
      </c>
    </row>
    <row r="87" spans="1:8" x14ac:dyDescent="0.25">
      <c r="A87" s="78">
        <v>1926</v>
      </c>
      <c r="B87" s="91">
        <v>0.91437559675126279</v>
      </c>
      <c r="C87" s="91">
        <v>2.3645454545454547</v>
      </c>
      <c r="D87" s="91">
        <v>0.74545454545454548</v>
      </c>
      <c r="E87" s="91">
        <f t="shared" si="4"/>
        <v>4.0243755967512627</v>
      </c>
      <c r="F87" s="89">
        <f t="shared" si="5"/>
        <v>22.720930856687584</v>
      </c>
      <c r="G87" s="89">
        <f t="shared" si="6"/>
        <v>58.75558574737083</v>
      </c>
      <c r="H87" s="89">
        <f t="shared" si="7"/>
        <v>18.523483395941593</v>
      </c>
    </row>
    <row r="88" spans="1:8" x14ac:dyDescent="0.25">
      <c r="A88" s="78">
        <v>1927</v>
      </c>
      <c r="B88" s="91">
        <v>1.0206845036889403</v>
      </c>
      <c r="C88" s="91">
        <v>2.34</v>
      </c>
      <c r="D88" s="91">
        <v>0.7272727272727274</v>
      </c>
      <c r="E88" s="91">
        <f t="shared" si="4"/>
        <v>4.0879572309616679</v>
      </c>
      <c r="F88" s="89">
        <f t="shared" si="5"/>
        <v>24.968081758742624</v>
      </c>
      <c r="G88" s="89">
        <f t="shared" si="6"/>
        <v>57.241303364847795</v>
      </c>
      <c r="H88" s="89">
        <f t="shared" si="7"/>
        <v>17.790614876409574</v>
      </c>
    </row>
    <row r="89" spans="1:8" x14ac:dyDescent="0.25">
      <c r="A89" s="78">
        <v>1928</v>
      </c>
      <c r="B89" s="91">
        <v>0.62928017186042784</v>
      </c>
      <c r="C89" s="91">
        <v>2.313409090909091</v>
      </c>
      <c r="D89" s="91">
        <v>0.69090909090909092</v>
      </c>
      <c r="E89" s="91">
        <f t="shared" si="4"/>
        <v>3.6335983536786096</v>
      </c>
      <c r="F89" s="89">
        <f t="shared" si="5"/>
        <v>17.318374531498577</v>
      </c>
      <c r="G89" s="89">
        <f t="shared" si="6"/>
        <v>63.667165870631372</v>
      </c>
      <c r="H89" s="89">
        <f t="shared" si="7"/>
        <v>19.014459597870061</v>
      </c>
    </row>
    <row r="90" spans="1:8" x14ac:dyDescent="0.25">
      <c r="A90" s="78">
        <v>1929</v>
      </c>
      <c r="B90" s="91">
        <v>1.0001867984578814</v>
      </c>
      <c r="C90" s="91">
        <v>2.0904545454545458</v>
      </c>
      <c r="D90" s="91">
        <v>0.65454545454545454</v>
      </c>
      <c r="E90" s="91">
        <f t="shared" si="4"/>
        <v>3.7451867984578815</v>
      </c>
      <c r="F90" s="89">
        <f t="shared" si="5"/>
        <v>26.705925559433201</v>
      </c>
      <c r="G90" s="89">
        <f t="shared" si="6"/>
        <v>55.817096928658181</v>
      </c>
      <c r="H90" s="89">
        <f t="shared" si="7"/>
        <v>17.476977511908625</v>
      </c>
    </row>
    <row r="91" spans="1:8" x14ac:dyDescent="0.25">
      <c r="A91" s="78">
        <v>1930</v>
      </c>
      <c r="B91" s="91">
        <v>0.69608054652948115</v>
      </c>
      <c r="C91" s="91">
        <v>1.6609090909090907</v>
      </c>
      <c r="D91" s="91">
        <v>0.32727272727272727</v>
      </c>
      <c r="E91" s="91">
        <f t="shared" si="4"/>
        <v>2.6842623647112989</v>
      </c>
      <c r="F91" s="89">
        <f t="shared" si="5"/>
        <v>25.931911711780337</v>
      </c>
      <c r="G91" s="89">
        <f t="shared" si="6"/>
        <v>61.8758103806938</v>
      </c>
      <c r="H91" s="89">
        <f t="shared" si="7"/>
        <v>12.192277907525872</v>
      </c>
    </row>
    <row r="92" spans="1:8" x14ac:dyDescent="0.25">
      <c r="A92" s="78">
        <v>1931</v>
      </c>
      <c r="B92" s="91">
        <v>0.55832438310546972</v>
      </c>
      <c r="C92" s="91">
        <v>1.4972727272727273</v>
      </c>
      <c r="D92" s="91">
        <v>0.30909090909090914</v>
      </c>
      <c r="E92" s="91">
        <f t="shared" si="4"/>
        <v>2.364688019469106</v>
      </c>
      <c r="F92" s="89">
        <f t="shared" si="5"/>
        <v>23.610910974667121</v>
      </c>
      <c r="G92" s="89">
        <f t="shared" si="6"/>
        <v>63.31798169336853</v>
      </c>
      <c r="H92" s="89">
        <f t="shared" si="7"/>
        <v>13.07110733196436</v>
      </c>
    </row>
    <row r="93" spans="1:8" x14ac:dyDescent="0.25">
      <c r="A93" s="88">
        <v>1932</v>
      </c>
      <c r="B93" s="92">
        <v>0.55950442833165215</v>
      </c>
      <c r="C93" s="92">
        <v>1.5197727272727273</v>
      </c>
      <c r="D93" s="92">
        <v>0.30909090909090914</v>
      </c>
      <c r="E93" s="92">
        <f t="shared" si="4"/>
        <v>2.3883680646952885</v>
      </c>
      <c r="F93" s="89">
        <f t="shared" si="5"/>
        <v>23.426222976358314</v>
      </c>
      <c r="G93" s="89">
        <f t="shared" si="6"/>
        <v>63.632266305094063</v>
      </c>
      <c r="H93" s="89">
        <f t="shared" si="7"/>
        <v>12.941510718547622</v>
      </c>
    </row>
    <row r="94" spans="1:8" x14ac:dyDescent="0.25">
      <c r="A94" s="78">
        <v>1933</v>
      </c>
      <c r="B94" s="91">
        <v>0.7591102093288401</v>
      </c>
      <c r="C94" s="91">
        <v>1.6404545454545454</v>
      </c>
      <c r="D94" s="91">
        <v>0.34545454545454546</v>
      </c>
      <c r="E94" s="91">
        <v>2.7450193002379306</v>
      </c>
      <c r="F94" s="89">
        <v>27.65409369846844</v>
      </c>
      <c r="G94" s="89">
        <v>59.761129741869404</v>
      </c>
      <c r="H94" s="89">
        <v>12.584776559662163</v>
      </c>
    </row>
    <row r="95" spans="1:8" x14ac:dyDescent="0.25">
      <c r="A95" s="78">
        <v>1934</v>
      </c>
      <c r="B95" s="91">
        <v>0.47217663248502734</v>
      </c>
      <c r="C95" s="91">
        <v>1.7754545454545454</v>
      </c>
      <c r="D95" s="91">
        <v>0.38181818181818183</v>
      </c>
      <c r="E95" s="91">
        <v>2.6294493597577544</v>
      </c>
      <c r="F95" s="89">
        <v>17.957243813530905</v>
      </c>
      <c r="G95" s="89">
        <v>67.521914383554218</v>
      </c>
      <c r="H95" s="89">
        <v>14.520841802914886</v>
      </c>
    </row>
    <row r="96" spans="1:8" x14ac:dyDescent="0.25">
      <c r="A96" s="78">
        <v>1935</v>
      </c>
      <c r="B96" s="91">
        <v>0.64045107532581402</v>
      </c>
      <c r="C96" s="91">
        <v>1.9636363636363634</v>
      </c>
      <c r="D96" s="91">
        <v>0.38181818181818183</v>
      </c>
      <c r="E96" s="91">
        <v>2.9859056207803594</v>
      </c>
      <c r="F96" s="89">
        <v>21.449139948316038</v>
      </c>
      <c r="G96" s="89">
        <v>65.76351074094471</v>
      </c>
      <c r="H96" s="89">
        <v>12.787349310739252</v>
      </c>
    </row>
    <row r="97" spans="1:8" x14ac:dyDescent="0.25">
      <c r="A97" s="78">
        <v>1936</v>
      </c>
      <c r="B97" s="91">
        <v>0.56305645017961181</v>
      </c>
      <c r="C97" s="91">
        <v>2.1149999999999998</v>
      </c>
      <c r="D97" s="91">
        <v>0.38181818181818183</v>
      </c>
      <c r="E97" s="91">
        <v>3.0598746319977934</v>
      </c>
      <c r="F97" s="89">
        <v>18.401291487291818</v>
      </c>
      <c r="G97" s="89">
        <v>69.120478920377053</v>
      </c>
      <c r="H97" s="89">
        <v>12.478229592331127</v>
      </c>
    </row>
    <row r="98" spans="1:8" x14ac:dyDescent="0.25">
      <c r="A98" s="78">
        <v>1937</v>
      </c>
      <c r="B98" s="91">
        <v>0.63898743392471979</v>
      </c>
      <c r="C98" s="91">
        <v>2.3768181818181815</v>
      </c>
      <c r="D98" s="91">
        <v>0.4</v>
      </c>
      <c r="E98" s="91">
        <v>3.4158056157429013</v>
      </c>
      <c r="F98" s="89">
        <v>18.706785625614319</v>
      </c>
      <c r="G98" s="89">
        <v>69.582946139083774</v>
      </c>
      <c r="H98" s="89">
        <v>11.710268235301918</v>
      </c>
    </row>
    <row r="99" spans="1:8" x14ac:dyDescent="0.25">
      <c r="A99" s="78">
        <v>1938</v>
      </c>
      <c r="B99" s="91">
        <v>0.56159214225228549</v>
      </c>
      <c r="C99" s="91">
        <v>2.4811363636363639</v>
      </c>
      <c r="D99" s="91">
        <v>0.4</v>
      </c>
      <c r="E99" s="91">
        <v>3.4427285058886494</v>
      </c>
      <c r="F99" s="89">
        <v>16.312414449518879</v>
      </c>
      <c r="G99" s="89">
        <v>72.068894174852289</v>
      </c>
      <c r="H99" s="89">
        <v>11.618691375628837</v>
      </c>
    </row>
    <row r="100" spans="1:8" x14ac:dyDescent="0.25">
      <c r="A100" s="78">
        <v>1939</v>
      </c>
      <c r="B100" s="91">
        <v>0.22527035036673801</v>
      </c>
      <c r="C100" s="91">
        <v>2.6365909090909092</v>
      </c>
      <c r="D100" s="91">
        <v>0.47272727272727277</v>
      </c>
      <c r="E100" s="91">
        <v>3.3345885321849198</v>
      </c>
      <c r="F100" s="89">
        <v>6.7555666371567087</v>
      </c>
      <c r="G100" s="89">
        <v>79.067953471408885</v>
      </c>
      <c r="H100" s="89">
        <v>14.176479891434404</v>
      </c>
    </row>
    <row r="101" spans="1:8" x14ac:dyDescent="0.25">
      <c r="A101" s="78">
        <v>1940</v>
      </c>
      <c r="B101" s="91">
        <v>0.33964530668643123</v>
      </c>
      <c r="C101" s="91">
        <v>2.8043181818181817</v>
      </c>
      <c r="D101" s="91">
        <v>0.4</v>
      </c>
      <c r="E101" s="91">
        <v>3.543963488504613</v>
      </c>
      <c r="F101" s="89">
        <v>9.5837699171597741</v>
      </c>
      <c r="G101" s="89">
        <v>79.129432086826412</v>
      </c>
      <c r="H101" s="89">
        <v>11.286797996013817</v>
      </c>
    </row>
    <row r="102" spans="1:8" x14ac:dyDescent="0.25">
      <c r="A102" s="78">
        <v>1941</v>
      </c>
      <c r="B102" s="91">
        <v>0.62422141846492163</v>
      </c>
      <c r="C102" s="91">
        <v>2.8145454545454545</v>
      </c>
      <c r="D102" s="91">
        <v>0.3636363636363637</v>
      </c>
      <c r="E102" s="91">
        <v>3.80240323664674</v>
      </c>
      <c r="F102" s="89">
        <v>16.41649713656907</v>
      </c>
      <c r="G102" s="89">
        <v>74.020173016356452</v>
      </c>
      <c r="H102" s="89">
        <v>9.5633298470744776</v>
      </c>
    </row>
    <row r="103" spans="1:8" x14ac:dyDescent="0.25">
      <c r="A103" s="78">
        <v>1942</v>
      </c>
      <c r="B103" s="91">
        <v>0.65066523110221686</v>
      </c>
      <c r="C103" s="91">
        <v>2.5731818181818178</v>
      </c>
      <c r="D103" s="91">
        <v>0.4</v>
      </c>
      <c r="E103" s="91">
        <v>3.6238470492840347</v>
      </c>
      <c r="F103" s="89">
        <v>17.955096400406003</v>
      </c>
      <c r="G103" s="89">
        <v>71.006910147882834</v>
      </c>
      <c r="H103" s="89">
        <v>11.037993451711165</v>
      </c>
    </row>
    <row r="104" spans="1:8" x14ac:dyDescent="0.25">
      <c r="A104" s="78">
        <v>1943</v>
      </c>
      <c r="B104" s="91">
        <v>0.95351014738944928</v>
      </c>
      <c r="C104" s="91">
        <v>2.6590909090909092</v>
      </c>
      <c r="D104" s="91">
        <v>0.41818181818181821</v>
      </c>
      <c r="E104" s="91">
        <v>4.0307828746621768</v>
      </c>
      <c r="F104" s="89">
        <v>23.655706026322836</v>
      </c>
      <c r="G104" s="89">
        <v>65.969589327328123</v>
      </c>
      <c r="H104" s="89">
        <v>10.37470464634904</v>
      </c>
    </row>
    <row r="105" spans="1:8" x14ac:dyDescent="0.25">
      <c r="A105" s="78">
        <v>1944</v>
      </c>
      <c r="B105" s="91">
        <v>0.8715611441087191</v>
      </c>
      <c r="C105" s="91">
        <v>2.6386363636363637</v>
      </c>
      <c r="D105" s="91">
        <v>0.41818181818181821</v>
      </c>
      <c r="E105" s="91">
        <v>3.9283793259269011</v>
      </c>
      <c r="F105" s="89">
        <v>22.186277642703818</v>
      </c>
      <c r="G105" s="89">
        <v>67.168573722543385</v>
      </c>
      <c r="H105" s="89">
        <v>10.645148634752786</v>
      </c>
    </row>
    <row r="106" spans="1:8" x14ac:dyDescent="0.25">
      <c r="A106" s="78">
        <v>1945</v>
      </c>
      <c r="B106" s="91">
        <v>0.49746567119899132</v>
      </c>
      <c r="C106" s="91">
        <v>2.792917319741262</v>
      </c>
      <c r="D106" s="91">
        <v>0.5818181818181819</v>
      </c>
      <c r="E106" s="91">
        <v>3.8722011727584356</v>
      </c>
      <c r="F106" s="89">
        <v>12.847102952675682</v>
      </c>
      <c r="G106" s="89">
        <v>72.127381691578663</v>
      </c>
      <c r="H106" s="89">
        <v>15.02551535574565</v>
      </c>
    </row>
    <row r="107" spans="1:8" x14ac:dyDescent="0.25">
      <c r="A107" s="78">
        <v>1946</v>
      </c>
      <c r="B107" s="91">
        <v>1.2048335788118523</v>
      </c>
      <c r="C107" s="91">
        <v>2.9124975861984921</v>
      </c>
      <c r="D107" s="91">
        <v>0.52727272727272723</v>
      </c>
      <c r="E107" s="91">
        <v>4.6446038922830715</v>
      </c>
      <c r="F107" s="89">
        <v>25.940502285106859</v>
      </c>
      <c r="G107" s="89">
        <v>62.707125381295839</v>
      </c>
      <c r="H107" s="89">
        <v>11.352372333597311</v>
      </c>
    </row>
    <row r="108" spans="1:8" x14ac:dyDescent="0.25">
      <c r="A108" s="78">
        <v>1947</v>
      </c>
      <c r="B108" s="91">
        <v>1.489396361388299</v>
      </c>
      <c r="C108" s="91">
        <v>3.4418486573557523</v>
      </c>
      <c r="D108" s="91">
        <v>0.56363636363636371</v>
      </c>
      <c r="E108" s="91">
        <v>5.4948813823804148</v>
      </c>
      <c r="F108" s="89">
        <v>27.105159470122786</v>
      </c>
      <c r="G108" s="89">
        <v>62.637360442250767</v>
      </c>
      <c r="H108" s="89">
        <v>10.257480087626444</v>
      </c>
    </row>
    <row r="109" spans="1:8" x14ac:dyDescent="0.25">
      <c r="A109" s="78">
        <v>1948</v>
      </c>
      <c r="B109" s="91">
        <v>1.443026255210327</v>
      </c>
      <c r="C109" s="91">
        <v>3.3457166616144969</v>
      </c>
      <c r="D109" s="91">
        <v>0.60000000000000009</v>
      </c>
      <c r="E109" s="91">
        <v>5.3887429168248246</v>
      </c>
      <c r="F109" s="89">
        <v>26.77853216387232</v>
      </c>
      <c r="G109" s="89">
        <v>62.087145615509762</v>
      </c>
      <c r="H109" s="89">
        <v>11.134322220617909</v>
      </c>
    </row>
    <row r="110" spans="1:8" x14ac:dyDescent="0.25">
      <c r="A110" s="78">
        <v>1949</v>
      </c>
      <c r="B110" s="91">
        <v>1.4631095679724782</v>
      </c>
      <c r="C110" s="91">
        <v>3.8450402015959257</v>
      </c>
      <c r="D110" s="91">
        <v>0.5818181818181819</v>
      </c>
      <c r="E110" s="91">
        <v>5.8899679513865859</v>
      </c>
      <c r="F110" s="89">
        <v>24.840705077657351</v>
      </c>
      <c r="G110" s="89">
        <v>65.281173570575135</v>
      </c>
      <c r="H110" s="89">
        <v>9.878121351767513</v>
      </c>
    </row>
    <row r="111" spans="1:8" x14ac:dyDescent="0.25">
      <c r="A111" s="78">
        <v>1950</v>
      </c>
      <c r="B111" s="91">
        <v>1.3920325058442602</v>
      </c>
      <c r="C111" s="91">
        <v>3.9158430649552285</v>
      </c>
      <c r="D111" s="91">
        <v>0.69090909090909092</v>
      </c>
      <c r="E111" s="91">
        <v>5.99878466170858</v>
      </c>
      <c r="F111" s="89">
        <v>23.205242133958848</v>
      </c>
      <c r="G111" s="89">
        <v>65.277273410909771</v>
      </c>
      <c r="H111" s="89">
        <v>11.517484455131374</v>
      </c>
    </row>
    <row r="112" spans="1:8" x14ac:dyDescent="0.25">
      <c r="A112" s="78">
        <v>1951</v>
      </c>
      <c r="B112" s="91">
        <v>1.0583694121700751</v>
      </c>
      <c r="C112" s="91">
        <v>4.2482587803820513</v>
      </c>
      <c r="D112" s="91">
        <v>0.5818181818181819</v>
      </c>
      <c r="E112" s="91">
        <v>5.8884463743703082</v>
      </c>
      <c r="F112" s="89">
        <v>17.973661385058527</v>
      </c>
      <c r="G112" s="89">
        <v>72.145664752467866</v>
      </c>
      <c r="H112" s="89">
        <v>9.8806738624736088</v>
      </c>
    </row>
    <row r="113" spans="1:8" x14ac:dyDescent="0.25">
      <c r="A113" s="78">
        <v>1952</v>
      </c>
      <c r="B113" s="91">
        <v>1.5150327328385174</v>
      </c>
      <c r="C113" s="91">
        <v>4.5721394284848875</v>
      </c>
      <c r="D113" s="91">
        <v>0.3636363636363637</v>
      </c>
      <c r="E113" s="91">
        <v>6.4508085249597684</v>
      </c>
      <c r="F113" s="89">
        <v>23.485935553295096</v>
      </c>
      <c r="G113" s="89">
        <v>70.876997988611095</v>
      </c>
      <c r="H113" s="89">
        <v>5.6370664580938179</v>
      </c>
    </row>
    <row r="114" spans="1:8" x14ac:dyDescent="0.25">
      <c r="A114" s="78">
        <v>1953</v>
      </c>
      <c r="B114" s="91">
        <v>1.231283693741809</v>
      </c>
      <c r="C114" s="91">
        <v>4.7196500001190795</v>
      </c>
      <c r="D114" s="91">
        <v>0.45454545454545459</v>
      </c>
      <c r="E114" s="91">
        <v>6.4054791484063429</v>
      </c>
      <c r="F114" s="89">
        <v>19.222351134312056</v>
      </c>
      <c r="G114" s="89">
        <v>73.68145131333867</v>
      </c>
      <c r="H114" s="89">
        <v>7.0961975523492828</v>
      </c>
    </row>
    <row r="115" spans="1:8" x14ac:dyDescent="0.25">
      <c r="A115" s="78">
        <v>1954</v>
      </c>
      <c r="B115" s="91">
        <v>1.2833777411890674</v>
      </c>
      <c r="C115" s="91">
        <v>4.9806838862105298</v>
      </c>
      <c r="D115" s="91">
        <v>0.52727272727272723</v>
      </c>
      <c r="E115" s="91">
        <v>6.7913343546723244</v>
      </c>
      <c r="F115" s="89">
        <v>18.897284011736591</v>
      </c>
      <c r="G115" s="89">
        <v>73.33881128653168</v>
      </c>
      <c r="H115" s="89">
        <v>7.763904701731736</v>
      </c>
    </row>
    <row r="116" spans="1:8" x14ac:dyDescent="0.25">
      <c r="A116" s="78">
        <v>1955</v>
      </c>
      <c r="B116" s="91">
        <v>0.81664764912041432</v>
      </c>
      <c r="C116" s="91">
        <v>5.2288934182586546</v>
      </c>
      <c r="D116" s="91">
        <v>0.56363636363636371</v>
      </c>
      <c r="E116" s="91">
        <v>6.6091774310154321</v>
      </c>
      <c r="F116" s="89">
        <v>12.356267593726029</v>
      </c>
      <c r="G116" s="89">
        <v>79.115645976163322</v>
      </c>
      <c r="H116" s="89">
        <v>8.5280864301106654</v>
      </c>
    </row>
    <row r="117" spans="1:8" x14ac:dyDescent="0.25">
      <c r="A117" s="78">
        <v>1956</v>
      </c>
      <c r="B117" s="91">
        <v>0.80268379831320769</v>
      </c>
      <c r="C117" s="91">
        <v>5.2106547662181253</v>
      </c>
      <c r="D117" s="91">
        <v>0.50909090909090915</v>
      </c>
      <c r="E117" s="91">
        <v>6.5224294736222417</v>
      </c>
      <c r="F117" s="89">
        <v>12.306515563861451</v>
      </c>
      <c r="G117" s="89">
        <v>79.888250034605278</v>
      </c>
      <c r="H117" s="89">
        <v>7.8052344015332782</v>
      </c>
    </row>
    <row r="118" spans="1:8" x14ac:dyDescent="0.25">
      <c r="A118" s="78">
        <v>1957</v>
      </c>
      <c r="B118" s="91">
        <v>1.0481053744851376</v>
      </c>
      <c r="C118" s="91">
        <v>4.9385206164404236</v>
      </c>
      <c r="D118" s="91">
        <v>0.54545454545454541</v>
      </c>
      <c r="E118" s="91">
        <v>6.5320805363801071</v>
      </c>
      <c r="F118" s="89">
        <v>16.045506001461028</v>
      </c>
      <c r="G118" s="89">
        <v>75.604098708452412</v>
      </c>
      <c r="H118" s="89">
        <v>8.3503952900865617</v>
      </c>
    </row>
    <row r="119" spans="1:8" x14ac:dyDescent="0.25">
      <c r="A119" s="78">
        <v>1958</v>
      </c>
      <c r="B119" s="91">
        <v>1.0202504004163802</v>
      </c>
      <c r="C119" s="91">
        <v>4.9680458024385876</v>
      </c>
      <c r="D119" s="91">
        <v>0.54545454545454541</v>
      </c>
      <c r="E119" s="91">
        <v>6.5337507483095134</v>
      </c>
      <c r="F119" s="89">
        <v>15.615079909198418</v>
      </c>
      <c r="G119" s="89">
        <v>76.03665939849293</v>
      </c>
      <c r="H119" s="89">
        <v>8.3482606923086511</v>
      </c>
    </row>
    <row r="120" spans="1:8" x14ac:dyDescent="0.25">
      <c r="A120" s="78">
        <v>1959</v>
      </c>
      <c r="B120" s="91">
        <v>0.95946304694640461</v>
      </c>
      <c r="C120" s="91">
        <v>4.7892318313608007</v>
      </c>
      <c r="D120" s="91">
        <v>0.54545454545454541</v>
      </c>
      <c r="E120" s="91">
        <v>6.2941494237617501</v>
      </c>
      <c r="F120" s="89">
        <v>15.243728458752948</v>
      </c>
      <c r="G120" s="89">
        <v>76.090215038118316</v>
      </c>
      <c r="H120" s="89">
        <v>8.6660565031287433</v>
      </c>
    </row>
    <row r="121" spans="1:8" x14ac:dyDescent="0.25">
      <c r="A121" s="78">
        <v>1960</v>
      </c>
      <c r="B121" s="91">
        <v>0.8814585298836205</v>
      </c>
      <c r="C121" s="91">
        <v>4.8875992328246411</v>
      </c>
      <c r="D121" s="91">
        <v>0.54545454545454541</v>
      </c>
      <c r="E121" s="91">
        <v>6.3145123081628078</v>
      </c>
      <c r="F121" s="89">
        <v>13.959249532923609</v>
      </c>
      <c r="G121" s="89">
        <v>77.402640050386978</v>
      </c>
      <c r="H121" s="89">
        <v>8.6381104166893952</v>
      </c>
    </row>
    <row r="122" spans="1:8" x14ac:dyDescent="0.25">
      <c r="A122" s="78">
        <v>1961</v>
      </c>
      <c r="B122" s="91">
        <v>0.95165637196826969</v>
      </c>
      <c r="C122" s="91">
        <v>4.8733476139125012</v>
      </c>
      <c r="D122" s="91">
        <v>0.7701724923596871</v>
      </c>
      <c r="E122" s="91">
        <v>6.5951764782404574</v>
      </c>
      <c r="F122" s="89">
        <v>14.429581605709577</v>
      </c>
      <c r="G122" s="89">
        <v>73.892603632233246</v>
      </c>
      <c r="H122" s="89">
        <v>11.677814762057181</v>
      </c>
    </row>
    <row r="123" spans="1:8" x14ac:dyDescent="0.25">
      <c r="A123" s="78">
        <v>1962</v>
      </c>
      <c r="B123" s="91">
        <v>1.0947877666065067</v>
      </c>
      <c r="C123" s="91">
        <v>4.8416154988287126</v>
      </c>
      <c r="D123" s="91">
        <v>0.82047870162014525</v>
      </c>
      <c r="E123" s="91">
        <v>6.7568819670553646</v>
      </c>
      <c r="F123" s="89">
        <v>16.202558694148877</v>
      </c>
      <c r="G123" s="89">
        <v>71.654581542715306</v>
      </c>
      <c r="H123" s="89">
        <v>12.142859763135808</v>
      </c>
    </row>
    <row r="124" spans="1:8" x14ac:dyDescent="0.25">
      <c r="A124" s="78">
        <v>1963</v>
      </c>
      <c r="B124" s="91">
        <v>0.86590352933356352</v>
      </c>
      <c r="C124" s="91">
        <v>4.8995731775580262</v>
      </c>
      <c r="D124" s="91">
        <v>0.82822291487347732</v>
      </c>
      <c r="E124" s="91">
        <v>6.5936996217650679</v>
      </c>
      <c r="F124" s="89">
        <v>13.132286561482303</v>
      </c>
      <c r="G124" s="89">
        <v>74.306890798984554</v>
      </c>
      <c r="H124" s="89">
        <v>12.560822639533134</v>
      </c>
    </row>
    <row r="125" spans="1:8" x14ac:dyDescent="0.25">
      <c r="A125" s="78">
        <v>1964</v>
      </c>
      <c r="B125" s="91">
        <v>1.084383593326562</v>
      </c>
      <c r="C125" s="91">
        <v>5.0648126070372115</v>
      </c>
      <c r="D125" s="91">
        <v>0.86225197832210776</v>
      </c>
      <c r="E125" s="91">
        <v>7.0114481786858809</v>
      </c>
      <c r="F125" s="89">
        <v>15.465900420158313</v>
      </c>
      <c r="G125" s="89">
        <v>72.236326618425963</v>
      </c>
      <c r="H125" s="89">
        <v>12.297772961415728</v>
      </c>
    </row>
    <row r="126" spans="1:8" x14ac:dyDescent="0.25">
      <c r="A126" s="78">
        <v>1965</v>
      </c>
      <c r="B126" s="91">
        <v>1.0981854637086697</v>
      </c>
      <c r="C126" s="91">
        <v>5.2225588273149146</v>
      </c>
      <c r="D126" s="91">
        <v>0.92728820788252919</v>
      </c>
      <c r="E126" s="91">
        <v>7.2480324989061131</v>
      </c>
      <c r="F126" s="89">
        <v>15.151497511557929</v>
      </c>
      <c r="G126" s="89">
        <v>72.054848375791806</v>
      </c>
      <c r="H126" s="89">
        <v>12.793654112650257</v>
      </c>
    </row>
    <row r="127" spans="1:8" x14ac:dyDescent="0.25">
      <c r="A127" s="78">
        <v>1966</v>
      </c>
      <c r="B127" s="91">
        <v>0.97893439045993758</v>
      </c>
      <c r="C127" s="91">
        <v>5.2384815764090611</v>
      </c>
      <c r="D127" s="91">
        <v>0.82466997471259151</v>
      </c>
      <c r="E127" s="91">
        <v>7.0420859415815906</v>
      </c>
      <c r="F127" s="89">
        <v>13.901199141572498</v>
      </c>
      <c r="G127" s="89">
        <v>74.388208548794623</v>
      </c>
      <c r="H127" s="89">
        <v>11.710592309632874</v>
      </c>
    </row>
    <row r="128" spans="1:8" x14ac:dyDescent="0.25">
      <c r="A128" s="78">
        <v>1967</v>
      </c>
      <c r="B128" s="91">
        <v>1.302753501314851</v>
      </c>
      <c r="C128" s="91">
        <v>5.3808450454180319</v>
      </c>
      <c r="D128" s="91">
        <v>0.82074657615698166</v>
      </c>
      <c r="E128" s="91">
        <v>7.5043451228898643</v>
      </c>
      <c r="F128" s="89">
        <v>17.359989179351214</v>
      </c>
      <c r="G128" s="89">
        <v>71.70305945825038</v>
      </c>
      <c r="H128" s="89">
        <v>10.93695136239841</v>
      </c>
    </row>
    <row r="129" spans="1:8" x14ac:dyDescent="0.25">
      <c r="A129" s="78">
        <v>1968</v>
      </c>
      <c r="B129" s="91">
        <v>1.3459017897169341</v>
      </c>
      <c r="C129" s="91">
        <v>5.5579836236006885</v>
      </c>
      <c r="D129" s="91">
        <v>0.92085427992605884</v>
      </c>
      <c r="E129" s="91">
        <v>7.8247396932436812</v>
      </c>
      <c r="F129" s="89">
        <v>17.200595067450756</v>
      </c>
      <c r="G129" s="89">
        <v>71.030907627505655</v>
      </c>
      <c r="H129" s="89">
        <v>11.768497305043592</v>
      </c>
    </row>
    <row r="130" spans="1:8" x14ac:dyDescent="0.25">
      <c r="A130" s="78">
        <v>1969</v>
      </c>
      <c r="B130" s="91">
        <v>1.4203966699092712</v>
      </c>
      <c r="C130" s="91">
        <v>5.7202480862576035</v>
      </c>
      <c r="D130" s="91">
        <v>0.90971913419766703</v>
      </c>
      <c r="E130" s="91">
        <v>8.050363890364542</v>
      </c>
      <c r="F130" s="89">
        <v>17.643881559308642</v>
      </c>
      <c r="G130" s="89">
        <v>71.055770449136503</v>
      </c>
      <c r="H130" s="89">
        <v>11.300347991554856</v>
      </c>
    </row>
    <row r="131" spans="1:8" x14ac:dyDescent="0.25">
      <c r="A131" s="78">
        <v>1970</v>
      </c>
      <c r="B131" s="91">
        <v>1.6744626782354965</v>
      </c>
      <c r="C131" s="91">
        <v>5.8698296327278436</v>
      </c>
      <c r="D131" s="91">
        <v>1.0097747762522489</v>
      </c>
      <c r="E131" s="91">
        <v>8.5540670872155893</v>
      </c>
      <c r="F131" s="89">
        <v>19.575047298121508</v>
      </c>
      <c r="G131" s="89">
        <v>68.620336652497727</v>
      </c>
      <c r="H131" s="89">
        <v>11.804616049380762</v>
      </c>
    </row>
    <row r="132" spans="1:8" x14ac:dyDescent="0.25">
      <c r="A132" s="78">
        <v>1971</v>
      </c>
      <c r="B132" s="91">
        <v>1.3466430403590268</v>
      </c>
      <c r="C132" s="91">
        <v>6.0120829967709568</v>
      </c>
      <c r="D132" s="91">
        <v>1.0264093080929479</v>
      </c>
      <c r="E132" s="91">
        <v>8.3851353452229311</v>
      </c>
      <c r="F132" s="89">
        <v>16.059884365804763</v>
      </c>
      <c r="G132" s="89">
        <v>71.699295828254961</v>
      </c>
      <c r="H132" s="89">
        <v>12.240819805940287</v>
      </c>
    </row>
    <row r="133" spans="1:8" x14ac:dyDescent="0.25">
      <c r="A133" s="78">
        <v>1972</v>
      </c>
      <c r="B133" s="91">
        <v>1.5543311430382096</v>
      </c>
      <c r="C133" s="91">
        <v>5.9201939633594698</v>
      </c>
      <c r="D133" s="91">
        <v>1.0710348109990744</v>
      </c>
      <c r="E133" s="91">
        <v>8.5455599173967549</v>
      </c>
      <c r="F133" s="89">
        <v>18.188757179900595</v>
      </c>
      <c r="G133" s="89">
        <v>69.278011278200097</v>
      </c>
      <c r="H133" s="89">
        <v>12.533231541899307</v>
      </c>
    </row>
    <row r="134" spans="1:8" x14ac:dyDescent="0.25">
      <c r="A134" s="78">
        <v>1973</v>
      </c>
      <c r="B134" s="91">
        <v>1.6068392614435196</v>
      </c>
      <c r="C134" s="91">
        <v>6.1118010178240256</v>
      </c>
      <c r="D134" s="91">
        <v>1.2130314703334808</v>
      </c>
      <c r="E134" s="91">
        <v>8.9316717496010263</v>
      </c>
      <c r="F134" s="89">
        <v>17.990352830815759</v>
      </c>
      <c r="G134" s="89">
        <v>68.428410595105419</v>
      </c>
      <c r="H134" s="89">
        <v>13.581236574078826</v>
      </c>
    </row>
    <row r="135" spans="1:8" x14ac:dyDescent="0.25">
      <c r="A135" s="78">
        <v>1974</v>
      </c>
      <c r="B135" s="91">
        <v>1.7730054456154263</v>
      </c>
      <c r="C135" s="91">
        <v>6.5564979693913976</v>
      </c>
      <c r="D135" s="91">
        <v>1.2208575999916045</v>
      </c>
      <c r="E135" s="91">
        <v>9.5503610149984297</v>
      </c>
      <c r="F135" s="89">
        <v>18.56480025028371</v>
      </c>
      <c r="G135" s="89">
        <v>68.651833779840359</v>
      </c>
      <c r="H135" s="89">
        <v>12.783365969875907</v>
      </c>
    </row>
    <row r="136" spans="1:8" x14ac:dyDescent="0.25">
      <c r="A136" s="78">
        <v>1975</v>
      </c>
      <c r="B136" s="91">
        <v>2.2483976399008885</v>
      </c>
      <c r="C136" s="91">
        <v>6.6380250497322928</v>
      </c>
      <c r="D136" s="91">
        <v>1.1718987826041398</v>
      </c>
      <c r="E136" s="91">
        <v>10.058321472237322</v>
      </c>
      <c r="F136" s="89">
        <v>22.353606872745598</v>
      </c>
      <c r="G136" s="89">
        <v>65.995355865830803</v>
      </c>
      <c r="H136" s="89">
        <v>11.651037261423586</v>
      </c>
    </row>
    <row r="137" spans="1:8" x14ac:dyDescent="0.25">
      <c r="A137" s="78">
        <v>1976</v>
      </c>
      <c r="B137" s="91">
        <v>2.1020091988500105</v>
      </c>
      <c r="C137" s="91">
        <v>6.5045063094316804</v>
      </c>
      <c r="D137" s="91">
        <v>1.1327580460447373</v>
      </c>
      <c r="E137" s="91">
        <v>9.7392735543264273</v>
      </c>
      <c r="F137" s="89">
        <v>21.582813000629251</v>
      </c>
      <c r="G137" s="89">
        <v>66.786360123771416</v>
      </c>
      <c r="H137" s="89">
        <v>11.630826875599341</v>
      </c>
    </row>
    <row r="138" spans="1:8" x14ac:dyDescent="0.25">
      <c r="A138" s="78">
        <v>1977</v>
      </c>
      <c r="B138" s="91">
        <v>2.2290364719097369</v>
      </c>
      <c r="C138" s="91">
        <v>6.5229948850155353</v>
      </c>
      <c r="D138" s="91">
        <v>1.2487153710281831</v>
      </c>
      <c r="E138" s="91">
        <v>10.000746727953455</v>
      </c>
      <c r="F138" s="89">
        <v>22.288700359536904</v>
      </c>
      <c r="G138" s="89">
        <v>65.225078311231215</v>
      </c>
      <c r="H138" s="89">
        <v>12.486221329231874</v>
      </c>
    </row>
    <row r="139" spans="1:8" ht="16.149999999999999" customHeight="1" x14ac:dyDescent="0.25">
      <c r="A139" s="88">
        <v>1978</v>
      </c>
      <c r="B139" s="92">
        <v>1.9486007409217334</v>
      </c>
      <c r="C139" s="92">
        <v>6.4316195484803655</v>
      </c>
      <c r="D139" s="92">
        <v>1.3091905286519989</v>
      </c>
      <c r="E139" s="92">
        <v>9.6894108180540979</v>
      </c>
      <c r="F139" s="89">
        <v>20.110621559062622</v>
      </c>
      <c r="G139" s="89">
        <v>66.377818726567455</v>
      </c>
      <c r="H139" s="89">
        <v>13.511559714369925</v>
      </c>
    </row>
    <row r="140" spans="1:8" x14ac:dyDescent="0.25">
      <c r="A140" s="78">
        <v>1979</v>
      </c>
      <c r="B140" s="91">
        <v>2.2980975747902272</v>
      </c>
      <c r="C140" s="91">
        <v>6.2445450042744435</v>
      </c>
      <c r="D140" s="91">
        <v>1.0609988213420443</v>
      </c>
      <c r="E140" s="91">
        <v>9.6036414004067154</v>
      </c>
      <c r="F140" s="89">
        <v>23.9294396674672</v>
      </c>
      <c r="G140" s="89">
        <v>65.022679876510026</v>
      </c>
      <c r="H140" s="89">
        <v>11.047880456022764</v>
      </c>
    </row>
    <row r="141" spans="1:8" x14ac:dyDescent="0.25">
      <c r="A141" s="78">
        <v>1980</v>
      </c>
      <c r="B141" s="91">
        <v>2.6058830931500636</v>
      </c>
      <c r="C141" s="91">
        <v>6.3101645391817707</v>
      </c>
      <c r="D141" s="91">
        <v>1.008115887401545</v>
      </c>
      <c r="E141" s="91">
        <v>9.9241635197333782</v>
      </c>
      <c r="F141" s="89">
        <v>26.257962073765519</v>
      </c>
      <c r="G141" s="89">
        <v>63.583842876374717</v>
      </c>
      <c r="H141" s="89">
        <v>10.158195049859769</v>
      </c>
    </row>
    <row r="142" spans="1:8" x14ac:dyDescent="0.25">
      <c r="A142" s="78">
        <v>1981</v>
      </c>
      <c r="B142" s="91">
        <v>2.2313331607984193</v>
      </c>
      <c r="C142" s="91">
        <v>6.1072994184913005</v>
      </c>
      <c r="D142" s="91">
        <v>1.0844209593960243</v>
      </c>
      <c r="E142" s="91">
        <v>9.4230535386857426</v>
      </c>
      <c r="F142" s="89">
        <v>23.679512714618717</v>
      </c>
      <c r="G142" s="89">
        <v>64.812317933015805</v>
      </c>
      <c r="H142" s="89">
        <v>11.50816935236549</v>
      </c>
    </row>
    <row r="143" spans="1:8" x14ac:dyDescent="0.25">
      <c r="A143" s="78">
        <v>1982</v>
      </c>
      <c r="B143" s="91">
        <v>2.3474341310959064</v>
      </c>
      <c r="C143" s="91">
        <v>6.0782041025735607</v>
      </c>
      <c r="D143" s="91">
        <v>1.1416786214251904</v>
      </c>
      <c r="E143" s="91">
        <v>9.5673168550946581</v>
      </c>
      <c r="F143" s="89">
        <v>24.535971439535658</v>
      </c>
      <c r="G143" s="89">
        <v>63.530916709807492</v>
      </c>
      <c r="H143" s="89">
        <v>11.933111850656845</v>
      </c>
    </row>
    <row r="144" spans="1:8" x14ac:dyDescent="0.25">
      <c r="A144" s="78">
        <v>1983</v>
      </c>
      <c r="B144" s="91">
        <v>2.0685888216348944</v>
      </c>
      <c r="C144" s="91">
        <v>5.7631041465054142</v>
      </c>
      <c r="D144" s="91">
        <v>1.1552946440519636</v>
      </c>
      <c r="E144" s="91">
        <v>8.9869876121922729</v>
      </c>
      <c r="F144" s="89">
        <v>23.017599566160811</v>
      </c>
      <c r="G144" s="89">
        <v>64.127206970741241</v>
      </c>
      <c r="H144" s="89">
        <v>12.855193463097949</v>
      </c>
    </row>
    <row r="145" spans="1:8" x14ac:dyDescent="0.25">
      <c r="A145" s="78">
        <v>1984</v>
      </c>
      <c r="B145" s="91">
        <v>2.6139323226734401</v>
      </c>
      <c r="C145" s="91">
        <v>5.576795773655153</v>
      </c>
      <c r="D145" s="91">
        <v>1.104209262804611</v>
      </c>
      <c r="E145" s="91">
        <v>9.2949373591332041</v>
      </c>
      <c r="F145" s="89">
        <v>28.122108000060813</v>
      </c>
      <c r="G145" s="89">
        <v>59.998207176462515</v>
      </c>
      <c r="H145" s="89">
        <v>11.879684823476676</v>
      </c>
    </row>
    <row r="146" spans="1:8" x14ac:dyDescent="0.25">
      <c r="A146" s="78">
        <v>1985</v>
      </c>
      <c r="B146" s="91">
        <v>2.3060651699906054</v>
      </c>
      <c r="C146" s="91">
        <v>5.105981761907092</v>
      </c>
      <c r="D146" s="91">
        <v>1.1800837781497842</v>
      </c>
      <c r="E146" s="91">
        <v>8.5921307100474813</v>
      </c>
      <c r="F146" s="89">
        <v>26.839270116013651</v>
      </c>
      <c r="G146" s="89">
        <v>59.426257982042216</v>
      </c>
      <c r="H146" s="89">
        <v>13.734471901944131</v>
      </c>
    </row>
    <row r="147" spans="1:8" x14ac:dyDescent="0.25">
      <c r="A147" s="78">
        <v>1986</v>
      </c>
      <c r="B147" s="91">
        <v>2.6318428970652628</v>
      </c>
      <c r="C147" s="91">
        <v>5.1498351578116024</v>
      </c>
      <c r="D147" s="91">
        <v>1.2483603922951001</v>
      </c>
      <c r="E147" s="91">
        <v>9.0300384471719646</v>
      </c>
      <c r="F147" s="89">
        <v>29.145422939915672</v>
      </c>
      <c r="G147" s="89">
        <v>57.030046859041136</v>
      </c>
      <c r="H147" s="89">
        <v>13.824530201043196</v>
      </c>
    </row>
    <row r="148" spans="1:8" x14ac:dyDescent="0.25">
      <c r="A148" s="78">
        <v>1987</v>
      </c>
      <c r="B148" s="91">
        <v>2.1535836685969856</v>
      </c>
      <c r="C148" s="91">
        <v>4.9727834845544949</v>
      </c>
      <c r="D148" s="91">
        <v>1.158732295510466</v>
      </c>
      <c r="E148" s="91">
        <v>8.2850994486619474</v>
      </c>
      <c r="F148" s="89">
        <v>25.993455865454841</v>
      </c>
      <c r="G148" s="89">
        <v>60.020806212019636</v>
      </c>
      <c r="H148" s="89">
        <v>13.985737922525509</v>
      </c>
    </row>
    <row r="149" spans="1:8" x14ac:dyDescent="0.25">
      <c r="A149" s="78">
        <v>1988</v>
      </c>
      <c r="B149" s="91">
        <v>2.4919959875676572</v>
      </c>
      <c r="C149" s="91">
        <v>5.041804193207656</v>
      </c>
      <c r="D149" s="91">
        <v>1.2150117078588096</v>
      </c>
      <c r="E149" s="91">
        <v>8.7488118886341226</v>
      </c>
      <c r="F149" s="89">
        <v>28.483821795335356</v>
      </c>
      <c r="G149" s="89">
        <v>57.628444380632239</v>
      </c>
      <c r="H149" s="89">
        <v>13.887733824032408</v>
      </c>
    </row>
    <row r="150" spans="1:8" x14ac:dyDescent="0.25">
      <c r="A150" s="78">
        <v>1989</v>
      </c>
      <c r="B150" s="91">
        <v>2.4581876027657388</v>
      </c>
      <c r="C150" s="91">
        <v>5.0670368760237743</v>
      </c>
      <c r="D150" s="91">
        <v>1.2687224086973614</v>
      </c>
      <c r="E150" s="91">
        <v>8.7939468874868734</v>
      </c>
      <c r="F150" s="89">
        <v>27.953177728006924</v>
      </c>
      <c r="G150" s="89">
        <v>57.619598353883482</v>
      </c>
      <c r="H150" s="89">
        <v>14.427223918109606</v>
      </c>
    </row>
    <row r="151" spans="1:8" x14ac:dyDescent="0.25">
      <c r="A151" s="78">
        <v>1990</v>
      </c>
      <c r="B151" s="91">
        <v>2.3184241610366088</v>
      </c>
      <c r="C151" s="91">
        <v>5.009910442587227</v>
      </c>
      <c r="D151" s="91">
        <v>1.2597141673667342</v>
      </c>
      <c r="E151" s="91">
        <v>8.5880487709905697</v>
      </c>
      <c r="F151" s="89">
        <v>26.995936130078533</v>
      </c>
      <c r="G151" s="89">
        <v>58.335840610385468</v>
      </c>
      <c r="H151" s="89">
        <v>14.668223259535997</v>
      </c>
    </row>
    <row r="152" spans="1:8" x14ac:dyDescent="0.25">
      <c r="A152" s="78">
        <v>1991</v>
      </c>
      <c r="B152" s="91">
        <v>1.9202198090398923</v>
      </c>
      <c r="C152" s="91">
        <v>4.8482129073045188</v>
      </c>
      <c r="D152" s="91">
        <v>1.1641649185300336</v>
      </c>
      <c r="E152" s="91">
        <v>7.9325976348744449</v>
      </c>
      <c r="F152" s="89">
        <v>24.206696184840403</v>
      </c>
      <c r="G152" s="89">
        <v>61.11759514928751</v>
      </c>
      <c r="H152" s="89">
        <v>14.675708665872092</v>
      </c>
    </row>
    <row r="153" spans="1:8" x14ac:dyDescent="0.25">
      <c r="A153" s="78">
        <v>1992</v>
      </c>
      <c r="B153" s="91">
        <v>2.2477344020761199</v>
      </c>
      <c r="C153" s="91">
        <v>4.5000513466520982</v>
      </c>
      <c r="D153" s="91">
        <v>1.1078118506022594</v>
      </c>
      <c r="E153" s="91">
        <v>7.8555975993304772</v>
      </c>
      <c r="F153" s="89">
        <v>28.613156079528459</v>
      </c>
      <c r="G153" s="89">
        <v>57.28464689988234</v>
      </c>
      <c r="H153" s="89">
        <v>14.102197020589202</v>
      </c>
    </row>
    <row r="154" spans="1:8" x14ac:dyDescent="0.25">
      <c r="A154" s="78">
        <v>1993</v>
      </c>
      <c r="B154" s="91">
        <v>2.2792573357495711</v>
      </c>
      <c r="C154" s="91">
        <v>4.2736654066670852</v>
      </c>
      <c r="D154" s="91">
        <v>1.157740327497538</v>
      </c>
      <c r="E154" s="91">
        <v>7.7106630699141947</v>
      </c>
      <c r="F154" s="89">
        <v>29.559809773596228</v>
      </c>
      <c r="G154" s="89">
        <v>55.425394261386693</v>
      </c>
      <c r="H154" s="89">
        <v>15.014795965017072</v>
      </c>
    </row>
    <row r="155" spans="1:8" x14ac:dyDescent="0.25">
      <c r="A155" s="78">
        <v>1994</v>
      </c>
      <c r="B155" s="91">
        <v>2.3419333534631206</v>
      </c>
      <c r="C155" s="91">
        <v>4.270565234067532</v>
      </c>
      <c r="D155" s="91">
        <v>1.357360393493658</v>
      </c>
      <c r="E155" s="91">
        <v>7.9698589810243101</v>
      </c>
      <c r="F155" s="89">
        <v>29.384878189678187</v>
      </c>
      <c r="G155" s="89">
        <v>53.583949781739626</v>
      </c>
      <c r="H155" s="89">
        <v>17.031172028582191</v>
      </c>
    </row>
    <row r="156" spans="1:8" x14ac:dyDescent="0.25">
      <c r="A156" s="78">
        <v>1995</v>
      </c>
      <c r="B156" s="91">
        <v>2.5234802324844763</v>
      </c>
      <c r="C156" s="91">
        <v>4.2282758954161608</v>
      </c>
      <c r="D156" s="91">
        <v>1.2659105426160444</v>
      </c>
      <c r="E156" s="91">
        <v>8.0176666705166824</v>
      </c>
      <c r="F156" s="89">
        <v>31.473997812406633</v>
      </c>
      <c r="G156" s="89">
        <v>52.736987819221447</v>
      </c>
      <c r="H156" s="89">
        <v>15.789014368371907</v>
      </c>
    </row>
    <row r="157" spans="1:8" x14ac:dyDescent="0.25">
      <c r="A157" s="78">
        <v>1996</v>
      </c>
      <c r="B157" s="91">
        <v>2.3978985946146127</v>
      </c>
      <c r="C157" s="91">
        <v>4.1313114833708102</v>
      </c>
      <c r="D157" s="91">
        <v>1.2579724790215152</v>
      </c>
      <c r="E157" s="91">
        <v>7.7871825570069388</v>
      </c>
      <c r="F157" s="89">
        <v>30.792890458911533</v>
      </c>
      <c r="G157" s="89">
        <v>53.052711338498661</v>
      </c>
      <c r="H157" s="89">
        <v>16.1543982025898</v>
      </c>
    </row>
    <row r="158" spans="1:8" x14ac:dyDescent="0.25">
      <c r="A158" s="78">
        <v>1997</v>
      </c>
      <c r="B158" s="91">
        <v>2.6097045717773595</v>
      </c>
      <c r="C158" s="91">
        <v>4.1354171203188903</v>
      </c>
      <c r="D158" s="91">
        <v>1.3353180021485689</v>
      </c>
      <c r="E158" s="91">
        <v>8.0804396942448182</v>
      </c>
      <c r="F158" s="89">
        <v>32.296566406356398</v>
      </c>
      <c r="G158" s="89">
        <v>51.178119963747569</v>
      </c>
      <c r="H158" s="89">
        <v>16.52531362989604</v>
      </c>
    </row>
    <row r="159" spans="1:8" x14ac:dyDescent="0.25">
      <c r="A159" s="78">
        <v>1998</v>
      </c>
      <c r="B159" s="91">
        <v>2.8365625565324906</v>
      </c>
      <c r="C159" s="91">
        <v>4.0762127798362826</v>
      </c>
      <c r="D159" s="91">
        <v>1.4178549850557935</v>
      </c>
      <c r="E159" s="91">
        <v>8.3306303214245663</v>
      </c>
      <c r="F159" s="89">
        <v>34.049795118593487</v>
      </c>
      <c r="G159" s="89">
        <v>48.930424500450478</v>
      </c>
      <c r="H159" s="89">
        <v>17.019780380956043</v>
      </c>
    </row>
    <row r="160" spans="1:8" x14ac:dyDescent="0.25">
      <c r="A160" s="78">
        <v>1999</v>
      </c>
      <c r="B160" s="91">
        <v>2.7035815158114578</v>
      </c>
      <c r="C160" s="91">
        <v>3.9968702539908048</v>
      </c>
      <c r="D160" s="91">
        <v>1.3902111436699005</v>
      </c>
      <c r="E160" s="91">
        <v>8.0906629134721619</v>
      </c>
      <c r="F160" s="89">
        <v>33.416069174128992</v>
      </c>
      <c r="G160" s="89">
        <v>49.401023089658317</v>
      </c>
      <c r="H160" s="89">
        <v>17.182907736212709</v>
      </c>
    </row>
    <row r="161" spans="1:8" x14ac:dyDescent="0.25">
      <c r="A161" s="78">
        <v>2000</v>
      </c>
      <c r="B161" s="91">
        <v>2.8471471090911482</v>
      </c>
      <c r="C161" s="91">
        <v>3.9761314028950725</v>
      </c>
      <c r="D161" s="91">
        <v>1.2994258887813914</v>
      </c>
      <c r="E161" s="91">
        <v>8.1227044007676117</v>
      </c>
      <c r="F161" s="89">
        <v>35.051713919591698</v>
      </c>
      <c r="G161" s="89">
        <v>48.950832219369204</v>
      </c>
      <c r="H161" s="89">
        <v>15.997453861039105</v>
      </c>
    </row>
    <row r="162" spans="1:8" x14ac:dyDescent="0.25">
      <c r="A162" s="78">
        <v>2001</v>
      </c>
      <c r="B162" s="91">
        <v>3.3543808792915235</v>
      </c>
      <c r="C162" s="91">
        <v>4.0167682702700382</v>
      </c>
      <c r="D162" s="91">
        <v>1.4272086692570174</v>
      </c>
      <c r="E162" s="91">
        <v>8.7983578188185803</v>
      </c>
      <c r="F162" s="89">
        <v>38.125079115524549</v>
      </c>
      <c r="G162" s="89">
        <v>45.653613469534918</v>
      </c>
      <c r="H162" s="89">
        <v>16.221307414940519</v>
      </c>
    </row>
    <row r="163" spans="1:8" x14ac:dyDescent="0.25">
      <c r="A163" s="78">
        <v>2002</v>
      </c>
      <c r="B163" s="91">
        <v>3.6785041335727113</v>
      </c>
      <c r="C163" s="91">
        <v>3.8341922287133769</v>
      </c>
      <c r="D163" s="91">
        <v>1.4797670121938964</v>
      </c>
      <c r="E163" s="91">
        <v>8.9924633744799856</v>
      </c>
      <c r="F163" s="89">
        <v>40.906523389487042</v>
      </c>
      <c r="G163" s="89">
        <v>42.63784092348444</v>
      </c>
      <c r="H163" s="89">
        <v>16.455635687028504</v>
      </c>
    </row>
    <row r="164" spans="1:8" x14ac:dyDescent="0.25">
      <c r="A164" s="78">
        <v>2003</v>
      </c>
      <c r="B164" s="91">
        <v>3.372998803668311</v>
      </c>
      <c r="C164" s="91">
        <v>3.973151429342324</v>
      </c>
      <c r="D164" s="91">
        <v>1.5954245630615405</v>
      </c>
      <c r="E164" s="91">
        <v>8.9415747960721745</v>
      </c>
      <c r="F164" s="89">
        <v>37.722648197831894</v>
      </c>
      <c r="G164" s="89">
        <v>44.43458249756673</v>
      </c>
      <c r="H164" s="89">
        <v>17.84276930460139</v>
      </c>
    </row>
    <row r="165" spans="1:8" x14ac:dyDescent="0.25">
      <c r="A165" s="78">
        <v>2004</v>
      </c>
      <c r="B165" s="91">
        <v>3.5430949373841454</v>
      </c>
      <c r="C165" s="91">
        <v>3.7704229371511362</v>
      </c>
      <c r="D165" s="91">
        <v>1.6426657034351047</v>
      </c>
      <c r="E165" s="91">
        <v>8.9561835779703856</v>
      </c>
      <c r="F165" s="89">
        <v>39.560320604628195</v>
      </c>
      <c r="G165" s="89">
        <v>42.098544590189988</v>
      </c>
      <c r="H165" s="89">
        <v>18.34113480518182</v>
      </c>
    </row>
    <row r="166" spans="1:8" x14ac:dyDescent="0.25">
      <c r="A166" s="78">
        <v>2005</v>
      </c>
      <c r="B166" s="91">
        <v>3.544054357848931</v>
      </c>
      <c r="C166" s="91">
        <v>3.6966047417874197</v>
      </c>
      <c r="D166" s="91">
        <v>1.7231618986825512</v>
      </c>
      <c r="E166" s="91">
        <v>8.9638209983189014</v>
      </c>
      <c r="F166" s="89">
        <v>39.537317384110999</v>
      </c>
      <c r="G166" s="89">
        <v>41.239162880212476</v>
      </c>
      <c r="H166" s="89">
        <v>19.223519735676533</v>
      </c>
    </row>
    <row r="167" spans="1:8" x14ac:dyDescent="0.25">
      <c r="A167" s="78">
        <v>2006</v>
      </c>
      <c r="B167" s="91">
        <v>4.0170564921794725</v>
      </c>
      <c r="C167" s="91">
        <v>3.7036494726658278</v>
      </c>
      <c r="D167" s="91">
        <v>1.7208675542405643</v>
      </c>
      <c r="E167" s="91">
        <v>9.4415735190858641</v>
      </c>
      <c r="F167" s="89">
        <v>42.546472619835143</v>
      </c>
      <c r="G167" s="89">
        <v>39.227036311045069</v>
      </c>
      <c r="H167" s="89">
        <v>18.226491069119792</v>
      </c>
    </row>
    <row r="168" spans="1:8" x14ac:dyDescent="0.25">
      <c r="A168" s="78">
        <v>2007</v>
      </c>
      <c r="B168" s="91">
        <v>3.0874526708230019</v>
      </c>
      <c r="C168" s="91">
        <v>3.7047150468851155</v>
      </c>
      <c r="D168" s="91">
        <v>1.7834732085462044</v>
      </c>
      <c r="E168" s="91">
        <v>8.5756409262543229</v>
      </c>
      <c r="F168" s="89">
        <v>36.00258799748444</v>
      </c>
      <c r="G168" s="89">
        <v>43.20044505995034</v>
      </c>
      <c r="H168" s="89">
        <v>20.796966942565209</v>
      </c>
    </row>
    <row r="169" spans="1:8" x14ac:dyDescent="0.25">
      <c r="A169" s="78">
        <v>2008</v>
      </c>
      <c r="B169" s="91">
        <v>2.8708354696136849</v>
      </c>
      <c r="C169" s="91">
        <v>3.7021673950989311</v>
      </c>
      <c r="D169" s="91">
        <v>1.8088442662906006</v>
      </c>
      <c r="E169" s="91">
        <v>8.3818471310032159</v>
      </c>
      <c r="F169" s="89">
        <v>34.250630257797091</v>
      </c>
      <c r="G169" s="89">
        <v>44.168872770360608</v>
      </c>
      <c r="H169" s="89">
        <v>21.580496971842312</v>
      </c>
    </row>
    <row r="170" spans="1:8" x14ac:dyDescent="0.25">
      <c r="A170" s="78">
        <v>2009</v>
      </c>
      <c r="B170" s="91">
        <v>2.8056631239919119</v>
      </c>
      <c r="C170" s="91">
        <v>3.7117209339130439</v>
      </c>
      <c r="D170" s="91">
        <v>1.6426199312205505</v>
      </c>
      <c r="E170" s="91">
        <v>8.1600039891255065</v>
      </c>
      <c r="F170" s="89">
        <v>34.383109710864126</v>
      </c>
      <c r="G170" s="89">
        <v>45.486753914085064</v>
      </c>
      <c r="H170" s="89">
        <v>20.130136375050807</v>
      </c>
    </row>
    <row r="171" spans="1:8" x14ac:dyDescent="0.25">
      <c r="A171" s="78">
        <v>2010</v>
      </c>
      <c r="B171" s="91">
        <v>3.3590761743050996</v>
      </c>
      <c r="C171" s="91">
        <v>3.596672527603388</v>
      </c>
      <c r="D171" s="91">
        <v>1.6159676093783408</v>
      </c>
      <c r="E171" s="91">
        <v>8.5717163112868278</v>
      </c>
      <c r="F171" s="89">
        <v>39.187906509248656</v>
      </c>
      <c r="G171" s="89">
        <v>41.95977091387708</v>
      </c>
      <c r="H171" s="89">
        <v>18.852322576874268</v>
      </c>
    </row>
    <row r="172" spans="1:8" x14ac:dyDescent="0.25">
      <c r="A172" s="78">
        <v>2011</v>
      </c>
      <c r="B172" s="91">
        <v>2.9254798939810018</v>
      </c>
      <c r="C172" s="91">
        <v>3.434135691593502</v>
      </c>
      <c r="D172" s="91">
        <v>1.6363960560754429</v>
      </c>
      <c r="E172" s="91">
        <v>7.9960116416499467</v>
      </c>
      <c r="F172" s="89">
        <v>36.586738802913246</v>
      </c>
      <c r="G172" s="89">
        <v>42.948107700414518</v>
      </c>
      <c r="H172" s="89">
        <v>20.465153496672233</v>
      </c>
    </row>
    <row r="173" spans="1:8" x14ac:dyDescent="0.25">
      <c r="A173" s="78">
        <v>2012</v>
      </c>
      <c r="B173" s="91">
        <v>3.1243704224734365</v>
      </c>
      <c r="C173" s="91">
        <v>3.2975400704452458</v>
      </c>
      <c r="D173" s="91">
        <v>1.551896479273378</v>
      </c>
      <c r="E173" s="91">
        <v>7.9738069721920599</v>
      </c>
      <c r="F173" s="89">
        <v>39.182920195703254</v>
      </c>
      <c r="G173" s="89">
        <v>41.354651322073913</v>
      </c>
      <c r="H173" s="89">
        <v>19.462428482222837</v>
      </c>
    </row>
    <row r="174" spans="1:8" x14ac:dyDescent="0.25">
      <c r="A174" s="80">
        <v>2013</v>
      </c>
      <c r="B174" s="102">
        <v>3.0376421640939593</v>
      </c>
      <c r="C174" s="102">
        <v>3.2332085764305223</v>
      </c>
      <c r="D174" s="102">
        <v>1.5565164351254133</v>
      </c>
      <c r="E174" s="102">
        <v>7.8273671756498953</v>
      </c>
      <c r="F174" s="101">
        <v>38.807968195790536</v>
      </c>
      <c r="G174" s="101">
        <v>41.306463640656716</v>
      </c>
      <c r="H174" s="101">
        <v>19.885568163552744</v>
      </c>
    </row>
    <row r="175" spans="1:8" ht="15" customHeight="1" x14ac:dyDescent="0.25">
      <c r="B175" s="785"/>
      <c r="C175" s="785"/>
      <c r="D175" s="785"/>
      <c r="E175" s="785"/>
      <c r="F175" s="293"/>
      <c r="G175" s="293"/>
      <c r="H175" s="293"/>
    </row>
    <row r="176" spans="1:8" ht="15" customHeight="1" x14ac:dyDescent="0.25">
      <c r="B176" s="785"/>
      <c r="C176" s="785"/>
      <c r="D176" s="785"/>
      <c r="E176" s="293"/>
      <c r="F176" s="293"/>
      <c r="G176" s="293"/>
      <c r="H176" s="293"/>
    </row>
    <row r="177" spans="2:8" ht="26.25" customHeight="1" x14ac:dyDescent="0.25">
      <c r="B177" s="785"/>
      <c r="C177" s="785"/>
      <c r="D177" s="785"/>
      <c r="E177" s="785"/>
      <c r="F177" s="785"/>
      <c r="G177" s="785"/>
      <c r="H177" s="785"/>
    </row>
    <row r="178" spans="2:8" ht="36" customHeight="1" x14ac:dyDescent="0.25">
      <c r="B178" s="785"/>
      <c r="C178" s="785"/>
      <c r="D178" s="785"/>
      <c r="E178" s="785"/>
      <c r="F178" s="785"/>
      <c r="G178" s="785"/>
      <c r="H178" s="785"/>
    </row>
  </sheetData>
  <mergeCells count="5">
    <mergeCell ref="B177:H177"/>
    <mergeCell ref="B178:H178"/>
    <mergeCell ref="A1:H1"/>
    <mergeCell ref="B176:D176"/>
    <mergeCell ref="B175:E175"/>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60" zoomScaleNormal="100" workbookViewId="0">
      <selection activeCell="D41" sqref="D41"/>
    </sheetView>
  </sheetViews>
  <sheetFormatPr defaultRowHeight="15" x14ac:dyDescent="0.25"/>
  <cols>
    <col min="1" max="1" width="9.140625" style="88"/>
    <col min="2" max="5" width="14.42578125" style="88" customWidth="1"/>
    <col min="6" max="6" width="17" style="88" customWidth="1"/>
    <col min="7" max="16384" width="9.140625" style="88"/>
  </cols>
  <sheetData>
    <row r="1" spans="1:18" ht="28.5" customHeight="1" x14ac:dyDescent="0.25">
      <c r="A1" s="786" t="s">
        <v>630</v>
      </c>
      <c r="B1" s="786"/>
      <c r="C1" s="786"/>
      <c r="D1" s="786"/>
      <c r="E1" s="786"/>
    </row>
    <row r="2" spans="1:18" ht="15.75" customHeight="1" x14ac:dyDescent="0.25">
      <c r="A2" s="421" t="s">
        <v>6</v>
      </c>
      <c r="B2" s="421" t="s">
        <v>53</v>
      </c>
      <c r="C2" s="421" t="s">
        <v>54</v>
      </c>
      <c r="D2" s="421" t="s">
        <v>265</v>
      </c>
      <c r="E2" s="421" t="s">
        <v>11</v>
      </c>
      <c r="G2" s="73"/>
      <c r="H2" s="625"/>
      <c r="I2" s="625"/>
      <c r="J2" s="625"/>
      <c r="K2" s="625"/>
      <c r="O2" s="625"/>
      <c r="P2" s="625"/>
      <c r="Q2" s="625"/>
      <c r="R2" s="625"/>
    </row>
    <row r="3" spans="1:18" x14ac:dyDescent="0.25">
      <c r="A3" s="88">
        <v>1843</v>
      </c>
      <c r="B3" s="89">
        <v>228.79771586267012</v>
      </c>
      <c r="C3" s="89">
        <v>463.48905346584007</v>
      </c>
      <c r="D3" s="89">
        <v>652.74596762356146</v>
      </c>
      <c r="E3" s="89">
        <v>1345.0327369520717</v>
      </c>
      <c r="G3" s="78"/>
      <c r="H3" s="91"/>
      <c r="I3" s="91"/>
      <c r="J3" s="92"/>
      <c r="K3" s="92"/>
      <c r="M3" s="624"/>
      <c r="O3" s="89"/>
      <c r="P3" s="89"/>
      <c r="Q3" s="89"/>
      <c r="R3" s="89"/>
    </row>
    <row r="4" spans="1:18" x14ac:dyDescent="0.25">
      <c r="A4" s="88">
        <v>1844</v>
      </c>
      <c r="B4" s="89">
        <v>66.556580638290555</v>
      </c>
      <c r="C4" s="89">
        <v>379.44649953275967</v>
      </c>
      <c r="D4" s="89">
        <v>365.70627477788605</v>
      </c>
      <c r="E4" s="89">
        <v>811.70935494893615</v>
      </c>
      <c r="G4" s="78"/>
      <c r="H4" s="91"/>
      <c r="I4" s="91"/>
      <c r="J4" s="92"/>
      <c r="K4" s="92"/>
      <c r="M4" s="624"/>
      <c r="O4" s="89"/>
      <c r="P4" s="89"/>
      <c r="Q4" s="89"/>
      <c r="R4" s="89"/>
    </row>
    <row r="5" spans="1:18" x14ac:dyDescent="0.25">
      <c r="A5" s="88">
        <v>1845</v>
      </c>
      <c r="B5" s="89">
        <v>131.40627088783543</v>
      </c>
      <c r="C5" s="89">
        <v>358.72834120311126</v>
      </c>
      <c r="D5" s="89">
        <v>464.73040418398</v>
      </c>
      <c r="E5" s="89">
        <v>954.86501627492657</v>
      </c>
      <c r="G5" s="78"/>
      <c r="H5" s="91"/>
      <c r="I5" s="91"/>
      <c r="J5" s="92"/>
      <c r="K5" s="92"/>
      <c r="M5" s="624"/>
      <c r="O5" s="89"/>
      <c r="P5" s="89"/>
      <c r="Q5" s="89"/>
      <c r="R5" s="89"/>
    </row>
    <row r="6" spans="1:18" x14ac:dyDescent="0.25">
      <c r="A6" s="88">
        <v>1846</v>
      </c>
      <c r="B6" s="89">
        <v>159.43602654644621</v>
      </c>
      <c r="C6" s="89">
        <v>450.95278985745404</v>
      </c>
      <c r="D6" s="89">
        <v>743.81952931438252</v>
      </c>
      <c r="E6" s="89">
        <v>1354.2083457182828</v>
      </c>
      <c r="G6" s="78"/>
      <c r="H6" s="91"/>
      <c r="I6" s="91"/>
      <c r="J6" s="92"/>
      <c r="K6" s="92"/>
      <c r="M6" s="624"/>
      <c r="O6" s="89"/>
      <c r="P6" s="89"/>
      <c r="Q6" s="89"/>
      <c r="R6" s="89"/>
    </row>
    <row r="7" spans="1:18" x14ac:dyDescent="0.25">
      <c r="A7" s="88">
        <v>1847</v>
      </c>
      <c r="B7" s="89">
        <v>124.40404330789346</v>
      </c>
      <c r="C7" s="89">
        <v>322.0751562868416</v>
      </c>
      <c r="D7" s="89">
        <v>1035.6693097571945</v>
      </c>
      <c r="E7" s="89">
        <v>1482.1485093519298</v>
      </c>
      <c r="G7" s="78"/>
      <c r="H7" s="91"/>
      <c r="I7" s="91"/>
      <c r="J7" s="92"/>
      <c r="K7" s="91"/>
      <c r="M7" s="624"/>
      <c r="O7" s="89"/>
      <c r="P7" s="89"/>
      <c r="Q7" s="89"/>
      <c r="R7" s="89"/>
    </row>
    <row r="8" spans="1:18" x14ac:dyDescent="0.25">
      <c r="A8" s="88">
        <v>1848</v>
      </c>
      <c r="B8" s="89">
        <v>157.67459662762573</v>
      </c>
      <c r="C8" s="89">
        <v>290.74562519850559</v>
      </c>
      <c r="D8" s="89">
        <v>718.81762641684327</v>
      </c>
      <c r="E8" s="89">
        <v>1167.2378482429747</v>
      </c>
      <c r="G8" s="78"/>
      <c r="H8" s="91"/>
      <c r="I8" s="91"/>
      <c r="J8" s="92"/>
      <c r="K8" s="91"/>
      <c r="M8" s="624"/>
      <c r="O8" s="89"/>
      <c r="P8" s="89"/>
      <c r="Q8" s="89"/>
      <c r="R8" s="89"/>
    </row>
    <row r="9" spans="1:18" x14ac:dyDescent="0.25">
      <c r="A9" s="88">
        <v>1849</v>
      </c>
      <c r="B9" s="89">
        <v>134.4011972729356</v>
      </c>
      <c r="C9" s="89">
        <v>266.1314024387143</v>
      </c>
      <c r="D9" s="89">
        <v>857.24003845542723</v>
      </c>
      <c r="E9" s="89">
        <v>1257.772638167077</v>
      </c>
      <c r="G9" s="78"/>
      <c r="H9" s="91"/>
      <c r="I9" s="91"/>
      <c r="J9" s="92"/>
      <c r="K9" s="91"/>
      <c r="M9" s="624"/>
      <c r="O9" s="89"/>
      <c r="P9" s="89"/>
      <c r="Q9" s="89"/>
      <c r="R9" s="89"/>
    </row>
    <row r="10" spans="1:18" x14ac:dyDescent="0.25">
      <c r="A10" s="88">
        <v>1850</v>
      </c>
      <c r="B10" s="89">
        <v>110.10267363464469</v>
      </c>
      <c r="C10" s="89">
        <v>288.46402743617227</v>
      </c>
      <c r="D10" s="89">
        <v>908.09828545466155</v>
      </c>
      <c r="E10" s="89">
        <v>1306.6649865254788</v>
      </c>
      <c r="G10" s="78"/>
      <c r="H10" s="91"/>
      <c r="I10" s="91"/>
      <c r="J10" s="92"/>
      <c r="K10" s="91"/>
      <c r="M10" s="624"/>
      <c r="O10" s="89"/>
      <c r="P10" s="89"/>
      <c r="Q10" s="89"/>
      <c r="R10" s="89"/>
    </row>
    <row r="11" spans="1:18" x14ac:dyDescent="0.25">
      <c r="A11" s="88">
        <v>1851</v>
      </c>
      <c r="B11" s="89">
        <v>130.40968084511945</v>
      </c>
      <c r="C11" s="89">
        <v>297.2332625837567</v>
      </c>
      <c r="D11" s="89">
        <v>1024.2902452103799</v>
      </c>
      <c r="E11" s="89">
        <v>1451.9331886392561</v>
      </c>
      <c r="G11" s="78"/>
      <c r="H11" s="91"/>
      <c r="I11" s="91"/>
      <c r="J11" s="92"/>
      <c r="K11" s="91"/>
      <c r="M11" s="624"/>
      <c r="O11" s="89"/>
      <c r="P11" s="89"/>
      <c r="Q11" s="89"/>
      <c r="R11" s="89"/>
    </row>
    <row r="12" spans="1:18" x14ac:dyDescent="0.25">
      <c r="A12" s="88">
        <v>1852</v>
      </c>
      <c r="B12" s="89">
        <v>127.10118850927878</v>
      </c>
      <c r="C12" s="89">
        <v>279.4980728392365</v>
      </c>
      <c r="D12" s="89">
        <v>1033.9742754109884</v>
      </c>
      <c r="E12" s="89">
        <v>1440.5735367595037</v>
      </c>
      <c r="G12" s="78"/>
      <c r="H12" s="91"/>
      <c r="I12" s="91"/>
      <c r="J12" s="92"/>
      <c r="K12" s="91"/>
      <c r="M12" s="624"/>
      <c r="O12" s="89"/>
      <c r="P12" s="89"/>
      <c r="Q12" s="89"/>
      <c r="R12" s="89"/>
    </row>
    <row r="13" spans="1:18" x14ac:dyDescent="0.25">
      <c r="A13" s="88">
        <v>1853</v>
      </c>
      <c r="B13" s="89">
        <v>210.94419307001769</v>
      </c>
      <c r="C13" s="89">
        <v>377.30302828966717</v>
      </c>
      <c r="D13" s="89">
        <v>1798.0638665319796</v>
      </c>
      <c r="E13" s="89">
        <v>2386.3110878916641</v>
      </c>
      <c r="G13" s="78"/>
      <c r="H13" s="91"/>
      <c r="I13" s="91"/>
      <c r="J13" s="92"/>
      <c r="K13" s="91"/>
      <c r="M13" s="624"/>
      <c r="O13" s="89"/>
      <c r="P13" s="89"/>
      <c r="Q13" s="89"/>
      <c r="R13" s="89"/>
    </row>
    <row r="14" spans="1:18" x14ac:dyDescent="0.25">
      <c r="A14" s="88">
        <v>1854</v>
      </c>
      <c r="B14" s="89">
        <v>126.93778977004081</v>
      </c>
      <c r="C14" s="89">
        <v>390.42944263210654</v>
      </c>
      <c r="D14" s="89">
        <v>1595.2477647414428</v>
      </c>
      <c r="E14" s="89">
        <v>2112.6149971435898</v>
      </c>
      <c r="G14" s="78"/>
      <c r="H14" s="91"/>
      <c r="I14" s="91"/>
      <c r="J14" s="92"/>
      <c r="K14" s="91"/>
      <c r="M14" s="624"/>
      <c r="O14" s="89"/>
      <c r="P14" s="89"/>
      <c r="Q14" s="89"/>
      <c r="R14" s="89"/>
    </row>
    <row r="15" spans="1:18" x14ac:dyDescent="0.25">
      <c r="A15" s="88">
        <v>1855</v>
      </c>
      <c r="B15" s="89">
        <v>139.80826322886051</v>
      </c>
      <c r="C15" s="89">
        <v>379.91583694245003</v>
      </c>
      <c r="D15" s="89">
        <v>1548.6702097584405</v>
      </c>
      <c r="E15" s="89">
        <v>2068.3943099297508</v>
      </c>
      <c r="G15" s="78"/>
      <c r="H15" s="91"/>
      <c r="I15" s="91"/>
      <c r="J15" s="92"/>
      <c r="K15" s="91"/>
      <c r="M15" s="624"/>
      <c r="O15" s="89"/>
      <c r="P15" s="89"/>
      <c r="Q15" s="89"/>
      <c r="R15" s="89"/>
    </row>
    <row r="16" spans="1:18" x14ac:dyDescent="0.25">
      <c r="A16" s="88">
        <v>1856</v>
      </c>
      <c r="B16" s="89">
        <v>125.82994377955042</v>
      </c>
      <c r="C16" s="89">
        <v>337.34021605102748</v>
      </c>
      <c r="D16" s="89">
        <v>1243.2621432121075</v>
      </c>
      <c r="E16" s="89">
        <v>1706.4323030426856</v>
      </c>
      <c r="G16" s="78"/>
      <c r="H16" s="91"/>
      <c r="I16" s="91"/>
      <c r="J16" s="92"/>
      <c r="K16" s="91"/>
      <c r="M16" s="624"/>
      <c r="O16" s="89"/>
      <c r="P16" s="89"/>
      <c r="Q16" s="89"/>
      <c r="R16" s="89"/>
    </row>
    <row r="17" spans="1:18" x14ac:dyDescent="0.25">
      <c r="A17" s="88">
        <v>1857</v>
      </c>
      <c r="B17" s="89">
        <v>125.95985212274755</v>
      </c>
      <c r="C17" s="89">
        <v>371.62953946869561</v>
      </c>
      <c r="D17" s="89">
        <v>1039.6260661790807</v>
      </c>
      <c r="E17" s="89">
        <v>1537.2154577705235</v>
      </c>
      <c r="G17" s="78"/>
      <c r="H17" s="91"/>
      <c r="I17" s="91"/>
      <c r="J17" s="92"/>
      <c r="K17" s="91"/>
      <c r="M17" s="624"/>
      <c r="O17" s="89"/>
      <c r="P17" s="89"/>
      <c r="Q17" s="89"/>
      <c r="R17" s="89"/>
    </row>
    <row r="18" spans="1:18" x14ac:dyDescent="0.25">
      <c r="A18" s="88">
        <v>1858</v>
      </c>
      <c r="B18" s="89">
        <v>87.431949943832478</v>
      </c>
      <c r="C18" s="89">
        <v>364.66003677274477</v>
      </c>
      <c r="D18" s="89">
        <v>907.90156490041602</v>
      </c>
      <c r="E18" s="89">
        <v>1359.9935516169935</v>
      </c>
      <c r="G18" s="78"/>
      <c r="H18" s="91"/>
      <c r="I18" s="91"/>
      <c r="J18" s="92"/>
      <c r="K18" s="91"/>
      <c r="M18" s="624"/>
      <c r="O18" s="89"/>
      <c r="P18" s="89"/>
      <c r="Q18" s="89"/>
      <c r="R18" s="89"/>
    </row>
    <row r="19" spans="1:18" x14ac:dyDescent="0.25">
      <c r="A19" s="88">
        <v>1859</v>
      </c>
      <c r="B19" s="89">
        <v>77.166709774956004</v>
      </c>
      <c r="C19" s="89">
        <v>347.13835583423975</v>
      </c>
      <c r="D19" s="89">
        <v>779.02679558802004</v>
      </c>
      <c r="E19" s="89">
        <v>1203.3318611972156</v>
      </c>
      <c r="G19" s="78"/>
      <c r="H19" s="91"/>
      <c r="I19" s="91"/>
      <c r="J19" s="92"/>
      <c r="K19" s="91"/>
      <c r="M19" s="624"/>
      <c r="O19" s="89"/>
      <c r="P19" s="89"/>
      <c r="Q19" s="89"/>
      <c r="R19" s="89"/>
    </row>
    <row r="20" spans="1:18" x14ac:dyDescent="0.25">
      <c r="A20" s="88">
        <v>1860</v>
      </c>
      <c r="B20" s="89">
        <v>56.281397673733188</v>
      </c>
      <c r="C20" s="89">
        <v>300.86530164345425</v>
      </c>
      <c r="D20" s="89">
        <v>545.97236699247617</v>
      </c>
      <c r="E20" s="89">
        <v>903.11906630966371</v>
      </c>
      <c r="G20" s="78"/>
      <c r="H20" s="91"/>
      <c r="I20" s="91"/>
      <c r="J20" s="92"/>
      <c r="K20" s="91"/>
      <c r="M20" s="624"/>
      <c r="O20" s="89"/>
      <c r="P20" s="89"/>
      <c r="Q20" s="89"/>
      <c r="R20" s="89"/>
    </row>
    <row r="21" spans="1:18" x14ac:dyDescent="0.25">
      <c r="A21" s="88">
        <v>1861</v>
      </c>
      <c r="B21" s="89">
        <v>58.898885077597555</v>
      </c>
      <c r="C21" s="89">
        <v>277.66110412871132</v>
      </c>
      <c r="D21" s="89">
        <v>601.09437468651618</v>
      </c>
      <c r="E21" s="89">
        <v>937.65436389282502</v>
      </c>
      <c r="G21" s="78"/>
      <c r="H21" s="91"/>
      <c r="I21" s="91"/>
      <c r="J21" s="92"/>
      <c r="K21" s="91"/>
      <c r="M21" s="624"/>
      <c r="O21" s="89"/>
      <c r="P21" s="89"/>
      <c r="Q21" s="89"/>
      <c r="R21" s="89"/>
    </row>
    <row r="22" spans="1:18" x14ac:dyDescent="0.25">
      <c r="A22" s="88">
        <v>1862</v>
      </c>
      <c r="B22" s="89">
        <v>77.252666287950831</v>
      </c>
      <c r="C22" s="89">
        <v>274.34397789002878</v>
      </c>
      <c r="D22" s="89">
        <v>749.35443787275472</v>
      </c>
      <c r="E22" s="89">
        <v>1100.9510820507342</v>
      </c>
      <c r="G22" s="78"/>
      <c r="H22" s="91"/>
      <c r="I22" s="91"/>
      <c r="J22" s="92"/>
      <c r="K22" s="91"/>
      <c r="M22" s="624"/>
      <c r="O22" s="89"/>
      <c r="P22" s="89"/>
      <c r="Q22" s="89"/>
      <c r="R22" s="89"/>
    </row>
    <row r="23" spans="1:18" x14ac:dyDescent="0.25">
      <c r="A23" s="88">
        <v>1863</v>
      </c>
      <c r="B23" s="89">
        <v>66.880030077873215</v>
      </c>
      <c r="C23" s="89">
        <v>264.83164342801695</v>
      </c>
      <c r="D23" s="89">
        <v>935.38642954221018</v>
      </c>
      <c r="E23" s="89">
        <v>1267.0981030481003</v>
      </c>
      <c r="G23" s="78"/>
      <c r="H23" s="91"/>
      <c r="I23" s="91"/>
      <c r="J23" s="92"/>
      <c r="K23" s="91"/>
      <c r="M23" s="624"/>
      <c r="O23" s="89"/>
      <c r="P23" s="89"/>
      <c r="Q23" s="89"/>
      <c r="R23" s="89"/>
    </row>
    <row r="24" spans="1:18" x14ac:dyDescent="0.25">
      <c r="A24" s="88">
        <v>1864</v>
      </c>
      <c r="B24" s="89">
        <v>55.715880651342417</v>
      </c>
      <c r="C24" s="89">
        <v>271.93423625046591</v>
      </c>
      <c r="D24" s="89">
        <v>523.91222439454793</v>
      </c>
      <c r="E24" s="89">
        <v>851.56234129635629</v>
      </c>
      <c r="G24" s="78"/>
      <c r="H24" s="91"/>
      <c r="I24" s="91"/>
      <c r="J24" s="92"/>
      <c r="K24" s="91"/>
      <c r="M24" s="624"/>
      <c r="O24" s="89"/>
      <c r="P24" s="89"/>
      <c r="Q24" s="89"/>
      <c r="R24" s="89"/>
    </row>
    <row r="25" spans="1:18" x14ac:dyDescent="0.25">
      <c r="A25" s="88">
        <v>1865</v>
      </c>
      <c r="B25" s="89">
        <v>50.204993850063488</v>
      </c>
      <c r="C25" s="89">
        <v>315.02646706946069</v>
      </c>
      <c r="D25" s="89">
        <v>472.80975349148866</v>
      </c>
      <c r="E25" s="89">
        <v>838.04121441101279</v>
      </c>
      <c r="G25" s="78"/>
      <c r="H25" s="91"/>
      <c r="I25" s="91"/>
      <c r="J25" s="92"/>
      <c r="K25" s="91"/>
      <c r="M25" s="624"/>
      <c r="O25" s="89"/>
      <c r="P25" s="89"/>
      <c r="Q25" s="89"/>
      <c r="R25" s="89"/>
    </row>
    <row r="26" spans="1:18" x14ac:dyDescent="0.25">
      <c r="A26" s="88">
        <v>1866</v>
      </c>
      <c r="B26" s="89">
        <v>84.8597535610417</v>
      </c>
      <c r="C26" s="89">
        <v>326.38874802271033</v>
      </c>
      <c r="D26" s="89">
        <v>404.05143442736943</v>
      </c>
      <c r="E26" s="89">
        <v>815.29993601112153</v>
      </c>
      <c r="G26" s="78"/>
      <c r="H26" s="91"/>
      <c r="I26" s="91"/>
      <c r="J26" s="92"/>
      <c r="K26" s="91"/>
      <c r="M26" s="624"/>
      <c r="O26" s="89"/>
      <c r="P26" s="89"/>
      <c r="Q26" s="89"/>
      <c r="R26" s="89"/>
    </row>
    <row r="27" spans="1:18" x14ac:dyDescent="0.25">
      <c r="A27" s="88">
        <v>1867</v>
      </c>
      <c r="B27" s="89">
        <v>73.557407008218988</v>
      </c>
      <c r="C27" s="89">
        <v>329.9078361003161</v>
      </c>
      <c r="D27" s="89">
        <v>511.45863380463339</v>
      </c>
      <c r="E27" s="89">
        <v>914.92387691316856</v>
      </c>
      <c r="G27" s="78"/>
      <c r="H27" s="91"/>
      <c r="I27" s="91"/>
      <c r="J27" s="92"/>
      <c r="K27" s="91"/>
      <c r="M27" s="624"/>
      <c r="O27" s="89"/>
      <c r="P27" s="89"/>
      <c r="Q27" s="89"/>
      <c r="R27" s="89"/>
    </row>
    <row r="28" spans="1:18" x14ac:dyDescent="0.25">
      <c r="A28" s="88">
        <v>1868</v>
      </c>
      <c r="B28" s="89">
        <v>68.988298141481323</v>
      </c>
      <c r="C28" s="89">
        <v>427.07226828217432</v>
      </c>
      <c r="D28" s="89">
        <v>448.47880893874895</v>
      </c>
      <c r="E28" s="89">
        <v>944.5393753624046</v>
      </c>
      <c r="G28" s="78"/>
      <c r="H28" s="91"/>
      <c r="I28" s="91"/>
      <c r="J28" s="92"/>
      <c r="K28" s="91"/>
      <c r="M28" s="624"/>
      <c r="O28" s="89"/>
      <c r="P28" s="89"/>
      <c r="Q28" s="89"/>
      <c r="R28" s="89"/>
    </row>
    <row r="29" spans="1:18" x14ac:dyDescent="0.25">
      <c r="A29" s="88">
        <v>1869</v>
      </c>
      <c r="B29" s="89">
        <v>73.288420597096092</v>
      </c>
      <c r="C29" s="89">
        <v>362.18371387329529</v>
      </c>
      <c r="D29" s="89">
        <v>331.28735183365154</v>
      </c>
      <c r="E29" s="89">
        <v>766.75948630404298</v>
      </c>
      <c r="G29" s="78"/>
      <c r="H29" s="91"/>
      <c r="I29" s="91"/>
      <c r="J29" s="92"/>
      <c r="K29" s="91"/>
      <c r="M29" s="624"/>
      <c r="O29" s="89"/>
      <c r="P29" s="89"/>
      <c r="Q29" s="89"/>
      <c r="R29" s="89"/>
    </row>
    <row r="30" spans="1:18" x14ac:dyDescent="0.25">
      <c r="A30" s="88">
        <v>1870</v>
      </c>
      <c r="B30" s="89">
        <v>71.404292875475491</v>
      </c>
      <c r="C30" s="89">
        <v>339.61811156498965</v>
      </c>
      <c r="D30" s="89">
        <v>370.70633347889958</v>
      </c>
      <c r="E30" s="89">
        <v>781.72873791936468</v>
      </c>
      <c r="G30" s="78"/>
      <c r="H30" s="91"/>
      <c r="I30" s="91"/>
      <c r="J30" s="92"/>
      <c r="K30" s="91"/>
      <c r="M30" s="624"/>
      <c r="O30" s="89"/>
      <c r="P30" s="89"/>
      <c r="Q30" s="89"/>
      <c r="R30" s="89"/>
    </row>
    <row r="31" spans="1:18" x14ac:dyDescent="0.25">
      <c r="A31" s="88">
        <v>1871</v>
      </c>
      <c r="B31" s="89">
        <v>68.798229912673861</v>
      </c>
      <c r="C31" s="89">
        <v>324.91621277836902</v>
      </c>
      <c r="D31" s="89">
        <v>345.81048117448688</v>
      </c>
      <c r="E31" s="89">
        <v>739.52492386552979</v>
      </c>
      <c r="G31" s="78"/>
      <c r="H31" s="91"/>
      <c r="I31" s="91"/>
      <c r="J31" s="92"/>
      <c r="K31" s="91"/>
      <c r="M31" s="624"/>
      <c r="O31" s="89"/>
      <c r="P31" s="89"/>
      <c r="Q31" s="89"/>
      <c r="R31" s="89"/>
    </row>
    <row r="32" spans="1:18" x14ac:dyDescent="0.25">
      <c r="A32" s="88">
        <v>1872</v>
      </c>
      <c r="B32" s="89">
        <v>66.083335633818336</v>
      </c>
      <c r="C32" s="89">
        <v>301.49711414663375</v>
      </c>
      <c r="D32" s="89">
        <v>333.32608302846751</v>
      </c>
      <c r="E32" s="89">
        <v>700.90653280891956</v>
      </c>
      <c r="G32" s="78"/>
      <c r="H32" s="91"/>
      <c r="I32" s="91"/>
      <c r="J32" s="92"/>
      <c r="K32" s="91"/>
      <c r="M32" s="624"/>
      <c r="O32" s="89"/>
      <c r="P32" s="89"/>
      <c r="Q32" s="89"/>
      <c r="R32" s="89"/>
    </row>
    <row r="33" spans="1:18" x14ac:dyDescent="0.25">
      <c r="A33" s="88">
        <v>1873</v>
      </c>
      <c r="B33" s="89">
        <v>75.898759882107967</v>
      </c>
      <c r="C33" s="89">
        <v>302.37850711331612</v>
      </c>
      <c r="D33" s="89">
        <v>318.17043986105159</v>
      </c>
      <c r="E33" s="89">
        <v>696.44770685647575</v>
      </c>
      <c r="G33" s="78"/>
      <c r="H33" s="91"/>
      <c r="I33" s="91"/>
      <c r="J33" s="92"/>
      <c r="K33" s="91"/>
      <c r="M33" s="624"/>
      <c r="O33" s="89"/>
      <c r="P33" s="89"/>
      <c r="Q33" s="89"/>
      <c r="R33" s="89"/>
    </row>
    <row r="34" spans="1:18" x14ac:dyDescent="0.25">
      <c r="A34" s="88">
        <v>1874</v>
      </c>
      <c r="B34" s="89">
        <v>73.403558694693359</v>
      </c>
      <c r="C34" s="89">
        <v>290.90315691308029</v>
      </c>
      <c r="D34" s="89">
        <v>350.73121166033684</v>
      </c>
      <c r="E34" s="89">
        <v>715.03792726811059</v>
      </c>
      <c r="G34" s="78"/>
      <c r="H34" s="91"/>
      <c r="I34" s="91"/>
      <c r="J34" s="92"/>
      <c r="K34" s="91"/>
      <c r="M34" s="624"/>
      <c r="O34" s="89"/>
      <c r="P34" s="89"/>
      <c r="Q34" s="89"/>
      <c r="R34" s="89"/>
    </row>
    <row r="35" spans="1:18" x14ac:dyDescent="0.25">
      <c r="A35" s="88">
        <v>1875</v>
      </c>
      <c r="B35" s="89">
        <v>72.919038713331815</v>
      </c>
      <c r="C35" s="89">
        <v>253.04475644272821</v>
      </c>
      <c r="D35" s="89">
        <v>303.89073144764416</v>
      </c>
      <c r="E35" s="89">
        <v>629.85452660370413</v>
      </c>
      <c r="G35" s="78"/>
      <c r="H35" s="91"/>
      <c r="I35" s="91"/>
      <c r="J35" s="92"/>
      <c r="K35" s="91"/>
      <c r="M35" s="624"/>
      <c r="O35" s="89"/>
      <c r="P35" s="89"/>
      <c r="Q35" s="89"/>
      <c r="R35" s="89"/>
    </row>
    <row r="36" spans="1:18" x14ac:dyDescent="0.25">
      <c r="A36" s="88">
        <v>1876</v>
      </c>
      <c r="B36" s="89">
        <v>62.28555510787119</v>
      </c>
      <c r="C36" s="89">
        <v>263.38821857732285</v>
      </c>
      <c r="D36" s="89">
        <v>336.73642660569789</v>
      </c>
      <c r="E36" s="89">
        <v>662.41020029089191</v>
      </c>
      <c r="G36" s="78"/>
      <c r="H36" s="91"/>
      <c r="I36" s="91"/>
      <c r="J36" s="92"/>
      <c r="K36" s="91"/>
      <c r="M36" s="624"/>
      <c r="O36" s="89"/>
      <c r="P36" s="89"/>
      <c r="Q36" s="89"/>
      <c r="R36" s="89"/>
    </row>
    <row r="37" spans="1:18" x14ac:dyDescent="0.25">
      <c r="A37" s="88">
        <v>1877</v>
      </c>
      <c r="B37" s="89">
        <v>61.114987332426409</v>
      </c>
      <c r="C37" s="89">
        <v>276.31534127633802</v>
      </c>
      <c r="D37" s="89">
        <v>365.23238548983085</v>
      </c>
      <c r="E37" s="89">
        <v>702.6627140985953</v>
      </c>
      <c r="G37" s="78"/>
      <c r="H37" s="91"/>
      <c r="I37" s="91"/>
      <c r="J37" s="92"/>
      <c r="K37" s="91"/>
      <c r="M37" s="624"/>
      <c r="O37" s="89"/>
      <c r="P37" s="89"/>
      <c r="Q37" s="89"/>
      <c r="R37" s="89"/>
    </row>
    <row r="38" spans="1:18" x14ac:dyDescent="0.25">
      <c r="A38" s="88">
        <v>1878</v>
      </c>
      <c r="B38" s="89">
        <v>48.656485765266687</v>
      </c>
      <c r="C38" s="89">
        <v>258.24818135186018</v>
      </c>
      <c r="D38" s="89">
        <v>242.25948509211992</v>
      </c>
      <c r="E38" s="89">
        <v>549.16415220924682</v>
      </c>
      <c r="G38" s="78"/>
      <c r="H38" s="91"/>
      <c r="I38" s="91"/>
      <c r="J38" s="92"/>
      <c r="K38" s="91"/>
      <c r="M38" s="624"/>
      <c r="O38" s="89"/>
      <c r="P38" s="89"/>
      <c r="Q38" s="89"/>
      <c r="R38" s="89"/>
    </row>
    <row r="39" spans="1:18" x14ac:dyDescent="0.25">
      <c r="A39" s="88">
        <v>1879</v>
      </c>
      <c r="B39" s="89">
        <v>50.821598161210893</v>
      </c>
      <c r="C39" s="89">
        <v>237.91830671313414</v>
      </c>
      <c r="D39" s="89">
        <v>271.54314858617238</v>
      </c>
      <c r="E39" s="89">
        <v>560.28305346051741</v>
      </c>
      <c r="G39" s="78"/>
      <c r="H39" s="91"/>
      <c r="I39" s="91"/>
      <c r="J39" s="92"/>
      <c r="K39" s="91"/>
      <c r="M39" s="624"/>
      <c r="O39" s="89"/>
      <c r="P39" s="89"/>
      <c r="Q39" s="89"/>
      <c r="R39" s="89"/>
    </row>
    <row r="40" spans="1:18" x14ac:dyDescent="0.25">
      <c r="A40" s="88">
        <v>1880</v>
      </c>
      <c r="B40" s="89">
        <v>43.827300340747918</v>
      </c>
      <c r="C40" s="89">
        <v>213.62243525220865</v>
      </c>
      <c r="D40" s="89">
        <v>229.73577854507144</v>
      </c>
      <c r="E40" s="89">
        <v>487.185514138028</v>
      </c>
      <c r="G40" s="78"/>
      <c r="H40" s="91"/>
      <c r="I40" s="91"/>
      <c r="J40" s="92"/>
      <c r="K40" s="91"/>
      <c r="M40" s="624"/>
      <c r="O40" s="89"/>
      <c r="P40" s="89"/>
      <c r="Q40" s="89"/>
      <c r="R40" s="89"/>
    </row>
    <row r="41" spans="1:18" x14ac:dyDescent="0.25">
      <c r="A41" s="88">
        <v>1881</v>
      </c>
      <c r="B41" s="89">
        <v>43.057266796498674</v>
      </c>
      <c r="C41" s="89">
        <v>202.2477203688567</v>
      </c>
      <c r="D41" s="89">
        <v>321.08353894771483</v>
      </c>
      <c r="E41" s="89">
        <v>566.38852611307027</v>
      </c>
      <c r="G41" s="78"/>
      <c r="H41" s="91"/>
      <c r="I41" s="91"/>
      <c r="J41" s="92"/>
      <c r="K41" s="91"/>
      <c r="M41" s="624"/>
      <c r="O41" s="89"/>
      <c r="P41" s="89"/>
      <c r="Q41" s="89"/>
      <c r="R41" s="89"/>
    </row>
    <row r="42" spans="1:18" x14ac:dyDescent="0.25">
      <c r="A42" s="88">
        <v>1882</v>
      </c>
      <c r="B42" s="89">
        <v>44.270716813110731</v>
      </c>
      <c r="C42" s="89">
        <v>222.83437228958761</v>
      </c>
      <c r="D42" s="89">
        <v>307.5491644320129</v>
      </c>
      <c r="E42" s="89">
        <v>574.65425353471119</v>
      </c>
      <c r="G42" s="78"/>
      <c r="H42" s="91"/>
      <c r="I42" s="91"/>
      <c r="J42" s="92"/>
      <c r="K42" s="91"/>
      <c r="M42" s="624"/>
      <c r="O42" s="89"/>
      <c r="P42" s="89"/>
      <c r="Q42" s="89"/>
      <c r="R42" s="89"/>
    </row>
    <row r="43" spans="1:18" x14ac:dyDescent="0.25">
      <c r="A43" s="88">
        <v>1883</v>
      </c>
      <c r="B43" s="89">
        <v>49.709800663193768</v>
      </c>
      <c r="C43" s="89">
        <v>221.0577284229085</v>
      </c>
      <c r="D43" s="89">
        <v>276.23546802689157</v>
      </c>
      <c r="E43" s="89">
        <v>547.00299711299385</v>
      </c>
      <c r="G43" s="78"/>
      <c r="H43" s="91"/>
      <c r="I43" s="91"/>
      <c r="J43" s="92"/>
      <c r="K43" s="91"/>
      <c r="M43" s="624"/>
      <c r="O43" s="89"/>
      <c r="P43" s="89"/>
      <c r="Q43" s="89"/>
      <c r="R43" s="89"/>
    </row>
    <row r="44" spans="1:18" x14ac:dyDescent="0.25">
      <c r="A44" s="88">
        <v>1884</v>
      </c>
      <c r="B44" s="89">
        <v>40.861705997949748</v>
      </c>
      <c r="C44" s="89">
        <v>218.99715951589434</v>
      </c>
      <c r="D44" s="89">
        <v>300.54707274432837</v>
      </c>
      <c r="E44" s="89">
        <v>560.40593825817245</v>
      </c>
      <c r="G44" s="78"/>
      <c r="H44" s="91"/>
      <c r="I44" s="91"/>
      <c r="J44" s="92"/>
      <c r="K44" s="91"/>
      <c r="M44" s="624"/>
      <c r="O44" s="89"/>
      <c r="P44" s="89"/>
      <c r="Q44" s="89"/>
      <c r="R44" s="89"/>
    </row>
    <row r="45" spans="1:18" x14ac:dyDescent="0.25">
      <c r="A45" s="88">
        <v>1885</v>
      </c>
      <c r="B45" s="89">
        <v>48.533779216557896</v>
      </c>
      <c r="C45" s="89">
        <v>220.27902115990051</v>
      </c>
      <c r="D45" s="89">
        <v>269.93342473726864</v>
      </c>
      <c r="E45" s="89">
        <v>538.74622511372706</v>
      </c>
      <c r="G45" s="78"/>
      <c r="H45" s="91"/>
      <c r="I45" s="91"/>
      <c r="J45" s="92"/>
      <c r="K45" s="91"/>
      <c r="M45" s="624"/>
      <c r="O45" s="89"/>
      <c r="P45" s="89"/>
      <c r="Q45" s="89"/>
      <c r="R45" s="89"/>
    </row>
    <row r="46" spans="1:18" x14ac:dyDescent="0.25">
      <c r="A46" s="88">
        <v>1886</v>
      </c>
      <c r="B46" s="89">
        <v>48.387837036045603</v>
      </c>
      <c r="C46" s="89">
        <v>251.00148847219285</v>
      </c>
      <c r="D46" s="89">
        <v>259.26168560915374</v>
      </c>
      <c r="E46" s="89">
        <v>558.65101111739216</v>
      </c>
      <c r="H46" s="92"/>
      <c r="I46" s="92"/>
      <c r="J46" s="92"/>
      <c r="K46" s="91"/>
      <c r="M46" s="624"/>
      <c r="O46" s="89"/>
      <c r="P46" s="89"/>
      <c r="Q46" s="89"/>
      <c r="R46" s="89"/>
    </row>
    <row r="47" spans="1:18" x14ac:dyDescent="0.25">
      <c r="A47" s="88">
        <v>1887</v>
      </c>
      <c r="B47" s="89">
        <v>47.254696139389672</v>
      </c>
      <c r="C47" s="89">
        <v>242.7965945807023</v>
      </c>
      <c r="D47" s="89">
        <v>222.86759950226374</v>
      </c>
      <c r="E47" s="89">
        <v>512.91889022235569</v>
      </c>
      <c r="H47" s="92"/>
      <c r="I47" s="92"/>
      <c r="J47" s="92"/>
      <c r="K47" s="92"/>
      <c r="M47" s="624"/>
      <c r="O47" s="89"/>
      <c r="P47" s="89"/>
      <c r="Q47" s="89"/>
      <c r="R47" s="89"/>
    </row>
    <row r="48" spans="1:18" x14ac:dyDescent="0.25">
      <c r="A48" s="88">
        <v>1888</v>
      </c>
      <c r="B48" s="89">
        <v>48.715524849682978</v>
      </c>
      <c r="C48" s="89">
        <v>240.03395595630195</v>
      </c>
      <c r="D48" s="89">
        <v>198.64927524109592</v>
      </c>
      <c r="E48" s="89">
        <v>487.39875604708084</v>
      </c>
      <c r="G48" s="78"/>
      <c r="H48" s="91"/>
      <c r="I48" s="91"/>
      <c r="J48" s="92"/>
      <c r="K48" s="91"/>
      <c r="M48" s="624"/>
      <c r="O48" s="89"/>
      <c r="P48" s="89"/>
      <c r="Q48" s="89"/>
      <c r="R48" s="89"/>
    </row>
    <row r="49" spans="1:18" x14ac:dyDescent="0.25">
      <c r="A49" s="88">
        <v>1889</v>
      </c>
      <c r="B49" s="89">
        <v>52.919003587345586</v>
      </c>
      <c r="C49" s="89">
        <v>238.11204158826467</v>
      </c>
      <c r="D49" s="89">
        <v>215.13220869197599</v>
      </c>
      <c r="E49" s="89">
        <v>506.16325386758621</v>
      </c>
      <c r="G49" s="78"/>
      <c r="H49" s="91"/>
      <c r="I49" s="91"/>
      <c r="J49" s="92"/>
      <c r="K49" s="91"/>
      <c r="M49" s="624"/>
      <c r="O49" s="89"/>
      <c r="P49" s="89"/>
      <c r="Q49" s="89"/>
      <c r="R49" s="89"/>
    </row>
    <row r="50" spans="1:18" x14ac:dyDescent="0.25">
      <c r="A50" s="88">
        <v>1890</v>
      </c>
      <c r="B50" s="89">
        <v>52.974485121819853</v>
      </c>
      <c r="C50" s="89">
        <v>210.36718426135667</v>
      </c>
      <c r="D50" s="89">
        <v>198.92459719213983</v>
      </c>
      <c r="E50" s="89">
        <v>462.26626657531637</v>
      </c>
      <c r="G50" s="78"/>
      <c r="H50" s="91"/>
      <c r="I50" s="91"/>
      <c r="J50" s="92"/>
      <c r="K50" s="91"/>
      <c r="M50" s="624"/>
      <c r="O50" s="89"/>
      <c r="P50" s="89"/>
      <c r="Q50" s="89"/>
      <c r="R50" s="89"/>
    </row>
    <row r="51" spans="1:18" ht="15" customHeight="1" x14ac:dyDescent="0.25">
      <c r="A51" s="88">
        <v>1891</v>
      </c>
      <c r="B51" s="89">
        <v>59.271357017845283</v>
      </c>
      <c r="C51" s="89">
        <v>192.7533680068025</v>
      </c>
      <c r="D51" s="89">
        <v>183.22761420036485</v>
      </c>
      <c r="E51" s="89">
        <v>435.25233922501269</v>
      </c>
      <c r="G51" s="78"/>
      <c r="H51" s="91"/>
      <c r="I51" s="423"/>
      <c r="J51" s="623"/>
      <c r="K51" s="91"/>
      <c r="M51" s="624"/>
      <c r="O51" s="89"/>
      <c r="P51" s="89"/>
      <c r="Q51" s="89"/>
      <c r="R51" s="89"/>
    </row>
    <row r="52" spans="1:18" x14ac:dyDescent="0.25">
      <c r="A52" s="88">
        <v>1892</v>
      </c>
      <c r="B52" s="89">
        <v>52.170666806670212</v>
      </c>
      <c r="C52" s="89">
        <v>182.43293046155856</v>
      </c>
      <c r="D52" s="89">
        <v>179.12137703130469</v>
      </c>
      <c r="E52" s="89">
        <v>413.72497429953347</v>
      </c>
      <c r="G52" s="78"/>
      <c r="H52" s="91"/>
      <c r="I52" s="423"/>
      <c r="J52" s="623"/>
      <c r="K52" s="91"/>
      <c r="M52" s="624"/>
      <c r="O52" s="89"/>
      <c r="P52" s="89"/>
      <c r="Q52" s="89"/>
      <c r="R52" s="89"/>
    </row>
    <row r="53" spans="1:18" x14ac:dyDescent="0.25">
      <c r="A53" s="88">
        <v>1893</v>
      </c>
      <c r="B53" s="89">
        <v>53.864826163863647</v>
      </c>
      <c r="C53" s="89">
        <v>181.42541183231427</v>
      </c>
      <c r="D53" s="89">
        <v>190.38631566385155</v>
      </c>
      <c r="E53" s="89">
        <v>425.67655366002941</v>
      </c>
      <c r="G53" s="78"/>
      <c r="H53" s="91"/>
      <c r="I53" s="91"/>
      <c r="J53" s="623"/>
      <c r="K53" s="91"/>
      <c r="M53" s="624"/>
      <c r="O53" s="89"/>
      <c r="P53" s="89"/>
      <c r="Q53" s="89"/>
      <c r="R53" s="89"/>
    </row>
    <row r="54" spans="1:18" x14ac:dyDescent="0.25">
      <c r="A54" s="88">
        <v>1894</v>
      </c>
      <c r="B54" s="89">
        <v>47.760676251839719</v>
      </c>
      <c r="C54" s="89">
        <v>192.43256595648657</v>
      </c>
      <c r="D54" s="89">
        <v>185.3147932170148</v>
      </c>
      <c r="E54" s="89">
        <v>425.50803542534106</v>
      </c>
      <c r="G54" s="78"/>
      <c r="H54" s="91"/>
      <c r="I54" s="423"/>
      <c r="J54" s="623"/>
      <c r="K54" s="91"/>
      <c r="M54" s="624"/>
      <c r="O54" s="89"/>
      <c r="P54" s="89"/>
      <c r="Q54" s="89"/>
      <c r="R54" s="89"/>
    </row>
    <row r="55" spans="1:18" x14ac:dyDescent="0.25">
      <c r="A55" s="88">
        <v>1895</v>
      </c>
      <c r="B55" s="89">
        <v>62.021843865407654</v>
      </c>
      <c r="C55" s="89">
        <v>204.37239937582348</v>
      </c>
      <c r="D55" s="89">
        <v>181.20198161697749</v>
      </c>
      <c r="E55" s="89">
        <v>447.59622485820859</v>
      </c>
      <c r="G55" s="78"/>
      <c r="H55" s="91"/>
      <c r="I55" s="423"/>
      <c r="J55" s="623"/>
      <c r="K55" s="91"/>
      <c r="M55" s="624"/>
      <c r="O55" s="89"/>
      <c r="P55" s="89"/>
      <c r="Q55" s="89"/>
      <c r="R55" s="89"/>
    </row>
    <row r="56" spans="1:18" x14ac:dyDescent="0.25">
      <c r="A56" s="88">
        <v>1896</v>
      </c>
      <c r="B56" s="89">
        <v>77.443758026477028</v>
      </c>
      <c r="C56" s="89">
        <v>212.57521335839098</v>
      </c>
      <c r="D56" s="89">
        <v>183.16155224906143</v>
      </c>
      <c r="E56" s="89">
        <v>473.18052363392945</v>
      </c>
      <c r="G56" s="78"/>
      <c r="H56" s="91"/>
      <c r="I56" s="91"/>
      <c r="J56" s="623"/>
      <c r="K56" s="91"/>
      <c r="M56" s="624"/>
      <c r="O56" s="89"/>
      <c r="P56" s="89"/>
      <c r="Q56" s="89"/>
      <c r="R56" s="89"/>
    </row>
    <row r="57" spans="1:18" x14ac:dyDescent="0.25">
      <c r="A57" s="88">
        <v>1897</v>
      </c>
      <c r="B57" s="89">
        <v>84.971732946896239</v>
      </c>
      <c r="C57" s="89">
        <v>218.29938169751358</v>
      </c>
      <c r="D57" s="89">
        <v>179.76611721260846</v>
      </c>
      <c r="E57" s="89">
        <v>483.03723185701836</v>
      </c>
      <c r="G57" s="78"/>
      <c r="H57" s="91"/>
      <c r="I57" s="91"/>
      <c r="J57" s="623"/>
      <c r="K57" s="91"/>
      <c r="M57" s="624"/>
      <c r="O57" s="89"/>
      <c r="P57" s="89"/>
      <c r="Q57" s="89"/>
      <c r="R57" s="89"/>
    </row>
    <row r="58" spans="1:18" x14ac:dyDescent="0.25">
      <c r="A58" s="88">
        <v>1898</v>
      </c>
      <c r="B58" s="89">
        <v>62.559822369735343</v>
      </c>
      <c r="C58" s="89">
        <v>212.68620929271287</v>
      </c>
      <c r="D58" s="89">
        <v>181.71445188280521</v>
      </c>
      <c r="E58" s="89">
        <v>456.96048354525351</v>
      </c>
      <c r="G58" s="78"/>
      <c r="H58" s="91"/>
      <c r="I58" s="91"/>
      <c r="J58" s="623"/>
      <c r="K58" s="91"/>
      <c r="M58" s="624"/>
      <c r="O58" s="89"/>
      <c r="P58" s="89"/>
      <c r="Q58" s="89"/>
      <c r="R58" s="89"/>
    </row>
    <row r="59" spans="1:18" x14ac:dyDescent="0.25">
      <c r="A59" s="88">
        <v>1899</v>
      </c>
      <c r="B59" s="89">
        <v>54.600265045799304</v>
      </c>
      <c r="C59" s="89">
        <v>210.23539554465134</v>
      </c>
      <c r="D59" s="89">
        <v>174.13271136299684</v>
      </c>
      <c r="E59" s="89">
        <v>438.9683719534475</v>
      </c>
      <c r="G59" s="78"/>
      <c r="H59" s="423"/>
      <c r="I59" s="423"/>
      <c r="J59" s="623"/>
      <c r="K59" s="91"/>
      <c r="M59" s="624"/>
      <c r="O59" s="89"/>
      <c r="P59" s="89"/>
      <c r="Q59" s="89"/>
      <c r="R59" s="89"/>
    </row>
    <row r="60" spans="1:18" x14ac:dyDescent="0.25">
      <c r="A60" s="88">
        <v>1900</v>
      </c>
      <c r="B60" s="89">
        <v>49.168963042176493</v>
      </c>
      <c r="C60" s="89">
        <v>215.51331203551385</v>
      </c>
      <c r="D60" s="89">
        <v>187.03281506790981</v>
      </c>
      <c r="E60" s="89">
        <v>451.71509014560013</v>
      </c>
      <c r="G60" s="78"/>
      <c r="H60" s="91"/>
      <c r="I60" s="91"/>
      <c r="J60" s="623"/>
      <c r="K60" s="91"/>
      <c r="M60" s="624"/>
      <c r="O60" s="89"/>
      <c r="P60" s="89"/>
      <c r="Q60" s="89"/>
      <c r="R60" s="89"/>
    </row>
    <row r="61" spans="1:18" x14ac:dyDescent="0.25">
      <c r="A61" s="88">
        <v>1901</v>
      </c>
      <c r="B61" s="89">
        <v>51.89307700106685</v>
      </c>
      <c r="C61" s="89">
        <v>214.42960746512284</v>
      </c>
      <c r="D61" s="89">
        <v>211.8385543591873</v>
      </c>
      <c r="E61" s="89">
        <v>478.16123882537704</v>
      </c>
      <c r="G61" s="78"/>
      <c r="H61" s="423"/>
      <c r="I61" s="423"/>
      <c r="J61" s="623"/>
      <c r="K61" s="91"/>
      <c r="M61" s="624"/>
      <c r="O61" s="89"/>
      <c r="P61" s="89"/>
      <c r="Q61" s="89"/>
      <c r="R61" s="89"/>
    </row>
    <row r="62" spans="1:18" x14ac:dyDescent="0.25">
      <c r="A62" s="88">
        <v>1902</v>
      </c>
      <c r="B62" s="89">
        <v>48.83483191875316</v>
      </c>
      <c r="C62" s="89">
        <v>190.0691090129757</v>
      </c>
      <c r="D62" s="89">
        <v>195.02036299200103</v>
      </c>
      <c r="E62" s="89">
        <v>433.92430392372989</v>
      </c>
      <c r="G62" s="78"/>
      <c r="H62" s="423"/>
      <c r="I62" s="424"/>
      <c r="J62" s="623"/>
      <c r="K62" s="91"/>
      <c r="M62" s="624"/>
      <c r="O62" s="89"/>
      <c r="P62" s="89"/>
      <c r="Q62" s="89"/>
      <c r="R62" s="89"/>
    </row>
    <row r="63" spans="1:18" x14ac:dyDescent="0.25">
      <c r="A63" s="88">
        <v>1903</v>
      </c>
      <c r="B63" s="89">
        <v>54.019092000018212</v>
      </c>
      <c r="C63" s="89">
        <v>197.83055767027946</v>
      </c>
      <c r="D63" s="89">
        <v>185.32845220041227</v>
      </c>
      <c r="E63" s="89">
        <v>437.17810187070995</v>
      </c>
      <c r="G63" s="78"/>
      <c r="H63" s="91"/>
      <c r="I63" s="91"/>
      <c r="J63" s="623"/>
      <c r="K63" s="91"/>
      <c r="M63" s="624"/>
      <c r="O63" s="89"/>
      <c r="P63" s="89"/>
      <c r="Q63" s="89"/>
      <c r="R63" s="89"/>
    </row>
    <row r="64" spans="1:18" x14ac:dyDescent="0.25">
      <c r="A64" s="88">
        <v>1904</v>
      </c>
      <c r="B64" s="89">
        <v>53.727356835598265</v>
      </c>
      <c r="C64" s="89">
        <v>181.27947783551144</v>
      </c>
      <c r="D64" s="89">
        <v>166.27639180089866</v>
      </c>
      <c r="E64" s="89">
        <v>401.28322647200844</v>
      </c>
      <c r="G64" s="78"/>
      <c r="H64" s="423"/>
      <c r="I64" s="423"/>
      <c r="J64" s="623"/>
      <c r="K64" s="91"/>
      <c r="M64" s="624"/>
      <c r="O64" s="89"/>
      <c r="P64" s="89"/>
      <c r="Q64" s="89"/>
      <c r="R64" s="89"/>
    </row>
    <row r="65" spans="1:18" x14ac:dyDescent="0.25">
      <c r="A65" s="88">
        <v>1905</v>
      </c>
      <c r="B65" s="89">
        <v>60.249078748564351</v>
      </c>
      <c r="C65" s="89">
        <v>188.68265732081585</v>
      </c>
      <c r="D65" s="89">
        <v>169.43609450788372</v>
      </c>
      <c r="E65" s="89">
        <v>418.36783057726393</v>
      </c>
      <c r="G65" s="78"/>
      <c r="H65" s="423"/>
      <c r="I65" s="423"/>
      <c r="J65" s="623"/>
      <c r="K65" s="91"/>
      <c r="M65" s="624"/>
      <c r="O65" s="89"/>
      <c r="P65" s="89"/>
      <c r="Q65" s="89"/>
      <c r="R65" s="89"/>
    </row>
    <row r="66" spans="1:18" x14ac:dyDescent="0.25">
      <c r="A66" s="88">
        <v>1906</v>
      </c>
      <c r="B66" s="89">
        <v>63.139347014551845</v>
      </c>
      <c r="C66" s="89">
        <v>184.68596428924761</v>
      </c>
      <c r="D66" s="89">
        <v>148.01789487662856</v>
      </c>
      <c r="E66" s="89">
        <v>395.84320618042801</v>
      </c>
      <c r="G66" s="78"/>
      <c r="H66" s="423"/>
      <c r="I66" s="423"/>
      <c r="J66" s="420"/>
      <c r="K66" s="91"/>
      <c r="M66" s="624"/>
      <c r="O66" s="89"/>
      <c r="P66" s="89"/>
      <c r="Q66" s="89"/>
      <c r="R66" s="89"/>
    </row>
    <row r="67" spans="1:18" x14ac:dyDescent="0.25">
      <c r="A67" s="88">
        <v>1907</v>
      </c>
      <c r="B67" s="89">
        <v>60.347452171508934</v>
      </c>
      <c r="C67" s="89">
        <v>165.7591826584777</v>
      </c>
      <c r="D67" s="89">
        <v>117.12783759065331</v>
      </c>
      <c r="E67" s="89">
        <v>343.23447242063986</v>
      </c>
    </row>
    <row r="68" spans="1:18" x14ac:dyDescent="0.25">
      <c r="A68" s="88">
        <v>1908</v>
      </c>
      <c r="B68" s="89">
        <v>43.938129001399048</v>
      </c>
      <c r="C68" s="89">
        <v>184.54315058871683</v>
      </c>
      <c r="D68" s="89">
        <v>105.54746771830096</v>
      </c>
      <c r="E68" s="89">
        <v>334.02874730841688</v>
      </c>
    </row>
    <row r="69" spans="1:18" x14ac:dyDescent="0.25">
      <c r="A69" s="88">
        <v>1909</v>
      </c>
      <c r="B69" s="89">
        <v>57.951119332468892</v>
      </c>
      <c r="C69" s="89">
        <v>169.55109629453221</v>
      </c>
      <c r="D69" s="89">
        <v>107.85693148507139</v>
      </c>
      <c r="E69" s="89">
        <v>335.35914711207249</v>
      </c>
    </row>
    <row r="70" spans="1:18" x14ac:dyDescent="0.25">
      <c r="A70" s="88">
        <v>1910</v>
      </c>
      <c r="B70" s="89">
        <v>41.645346913229645</v>
      </c>
      <c r="C70" s="89">
        <v>182.87097894617867</v>
      </c>
      <c r="D70" s="89">
        <v>109.8512106206491</v>
      </c>
      <c r="E70" s="89">
        <v>334.36753648005737</v>
      </c>
    </row>
    <row r="71" spans="1:18" x14ac:dyDescent="0.25">
      <c r="A71" s="88">
        <v>1911</v>
      </c>
      <c r="B71" s="89">
        <v>51.498827675551745</v>
      </c>
      <c r="C71" s="89">
        <v>182.43730354654832</v>
      </c>
      <c r="D71" s="89">
        <v>111.43210851670966</v>
      </c>
      <c r="E71" s="89">
        <v>345.36823973880973</v>
      </c>
    </row>
    <row r="72" spans="1:18" x14ac:dyDescent="0.25">
      <c r="A72" s="88">
        <v>1912</v>
      </c>
      <c r="B72" s="89">
        <v>41.817095479178818</v>
      </c>
      <c r="C72" s="89">
        <v>204.09200660015998</v>
      </c>
      <c r="D72" s="89">
        <v>118.55395182447658</v>
      </c>
      <c r="E72" s="89">
        <v>364.46305390381536</v>
      </c>
    </row>
    <row r="73" spans="1:18" x14ac:dyDescent="0.25">
      <c r="A73" s="88">
        <v>1913</v>
      </c>
      <c r="B73" s="89">
        <v>54.3435440005046</v>
      </c>
      <c r="C73" s="89">
        <v>207.39813930555479</v>
      </c>
      <c r="D73" s="89">
        <v>116.16072376886356</v>
      </c>
      <c r="E73" s="89">
        <v>377.90240707492291</v>
      </c>
    </row>
    <row r="74" spans="1:18" x14ac:dyDescent="0.25">
      <c r="A74" s="88">
        <v>1914</v>
      </c>
      <c r="B74" s="89">
        <v>39.44419860422849</v>
      </c>
      <c r="C74" s="89">
        <v>198.0431459962409</v>
      </c>
      <c r="D74" s="89">
        <v>109.77296474316354</v>
      </c>
      <c r="E74" s="89">
        <v>347.26030934363297</v>
      </c>
    </row>
    <row r="75" spans="1:18" x14ac:dyDescent="0.25">
      <c r="A75" s="88">
        <v>1915</v>
      </c>
      <c r="B75" s="89">
        <v>23.401983869942363</v>
      </c>
      <c r="C75" s="89">
        <v>198.29575626345488</v>
      </c>
      <c r="D75" s="89">
        <v>110.78570320386413</v>
      </c>
      <c r="E75" s="89">
        <v>332.48344333726135</v>
      </c>
    </row>
    <row r="76" spans="1:18" x14ac:dyDescent="0.25">
      <c r="A76" s="88">
        <v>1916</v>
      </c>
      <c r="B76" s="89">
        <v>51.650907070714723</v>
      </c>
      <c r="C76" s="89">
        <v>181.56265724734661</v>
      </c>
      <c r="D76" s="89">
        <v>84.722295598302878</v>
      </c>
      <c r="E76" s="89">
        <v>317.93585991636422</v>
      </c>
    </row>
    <row r="77" spans="1:18" x14ac:dyDescent="0.25">
      <c r="A77" s="88">
        <v>1917</v>
      </c>
      <c r="B77" s="89">
        <v>46.474415046622546</v>
      </c>
      <c r="C77" s="89">
        <v>191.70447829182186</v>
      </c>
      <c r="D77" s="89">
        <v>71.478179825436939</v>
      </c>
      <c r="E77" s="89">
        <v>309.65707316388131</v>
      </c>
    </row>
    <row r="78" spans="1:18" x14ac:dyDescent="0.25">
      <c r="A78" s="88">
        <v>1918</v>
      </c>
      <c r="B78" s="89">
        <v>66.780212261745518</v>
      </c>
      <c r="C78" s="89">
        <v>206.21878058933976</v>
      </c>
      <c r="D78" s="89">
        <v>57.191341816776898</v>
      </c>
      <c r="E78" s="89">
        <v>330.19033466786215</v>
      </c>
    </row>
    <row r="79" spans="1:18" x14ac:dyDescent="0.25">
      <c r="A79" s="88">
        <v>1919</v>
      </c>
      <c r="B79" s="89">
        <v>80.602131707594793</v>
      </c>
      <c r="C79" s="89">
        <v>224.32126799786451</v>
      </c>
      <c r="D79" s="89">
        <v>67.011581179347132</v>
      </c>
      <c r="E79" s="89">
        <v>371.93498088480641</v>
      </c>
    </row>
    <row r="80" spans="1:18" x14ac:dyDescent="0.25">
      <c r="A80" s="88">
        <v>1920</v>
      </c>
      <c r="B80" s="89">
        <v>67.012672942289782</v>
      </c>
      <c r="C80" s="89">
        <v>202.90932280002463</v>
      </c>
      <c r="D80" s="89">
        <v>53.222117455744176</v>
      </c>
      <c r="E80" s="89">
        <v>323.14411319805856</v>
      </c>
    </row>
    <row r="81" spans="1:5" x14ac:dyDescent="0.25">
      <c r="A81" s="88">
        <v>1921</v>
      </c>
      <c r="B81" s="89">
        <v>92.369526419923645</v>
      </c>
      <c r="C81" s="89">
        <v>186.01694016992573</v>
      </c>
      <c r="D81" s="89">
        <v>51.806284468560683</v>
      </c>
      <c r="E81" s="89">
        <v>330.19275105841007</v>
      </c>
    </row>
    <row r="82" spans="1:5" x14ac:dyDescent="0.25">
      <c r="A82" s="88">
        <v>1922</v>
      </c>
      <c r="B82" s="89">
        <v>69.890962199095981</v>
      </c>
      <c r="C82" s="89">
        <v>177.14541480235366</v>
      </c>
      <c r="D82" s="89">
        <v>54.345495986562774</v>
      </c>
      <c r="E82" s="89">
        <v>301.38187298801239</v>
      </c>
    </row>
    <row r="83" spans="1:5" x14ac:dyDescent="0.25">
      <c r="A83" s="88">
        <v>1923</v>
      </c>
      <c r="B83" s="89">
        <v>58.976330819049515</v>
      </c>
      <c r="C83" s="89">
        <v>168.91759614833933</v>
      </c>
      <c r="D83" s="89">
        <v>58.270811346799768</v>
      </c>
      <c r="E83" s="89">
        <v>286.16473831418864</v>
      </c>
    </row>
    <row r="84" spans="1:5" x14ac:dyDescent="0.25">
      <c r="A84" s="88">
        <v>1924</v>
      </c>
      <c r="B84" s="89">
        <v>74.653837358797631</v>
      </c>
      <c r="C84" s="89">
        <v>166.07501116075832</v>
      </c>
      <c r="D84" s="89">
        <v>56.930546925063148</v>
      </c>
      <c r="E84" s="89">
        <v>297.65939544461907</v>
      </c>
    </row>
    <row r="85" spans="1:5" x14ac:dyDescent="0.25">
      <c r="A85" s="88">
        <v>1925</v>
      </c>
      <c r="B85" s="89">
        <v>57.649978595869406</v>
      </c>
      <c r="C85" s="89">
        <v>158.99630028912949</v>
      </c>
      <c r="D85" s="89">
        <v>54.837054381514392</v>
      </c>
      <c r="E85" s="89">
        <v>271.48333326651323</v>
      </c>
    </row>
    <row r="86" spans="1:5" x14ac:dyDescent="0.25">
      <c r="A86" s="88">
        <v>1926</v>
      </c>
      <c r="B86" s="89">
        <v>63.209838211905208</v>
      </c>
      <c r="C86" s="89">
        <v>163.45857890077997</v>
      </c>
      <c r="D86" s="89">
        <v>51.532500845305492</v>
      </c>
      <c r="E86" s="89">
        <v>278.20091795799061</v>
      </c>
    </row>
    <row r="87" spans="1:5" x14ac:dyDescent="0.25">
      <c r="A87" s="88">
        <v>1927</v>
      </c>
      <c r="B87" s="89">
        <v>69.486601750946036</v>
      </c>
      <c r="C87" s="89">
        <v>159.3035335694355</v>
      </c>
      <c r="D87" s="89">
        <v>49.51158774496831</v>
      </c>
      <c r="E87" s="89">
        <v>278.30172306534985</v>
      </c>
    </row>
    <row r="88" spans="1:5" x14ac:dyDescent="0.25">
      <c r="A88" s="88">
        <v>1928</v>
      </c>
      <c r="B88" s="89">
        <v>43.90021646460545</v>
      </c>
      <c r="C88" s="89">
        <v>161.38941667563088</v>
      </c>
      <c r="D88" s="89">
        <v>48.199609656539728</v>
      </c>
      <c r="E88" s="89">
        <v>253.48924279677604</v>
      </c>
    </row>
    <row r="89" spans="1:5" x14ac:dyDescent="0.25">
      <c r="A89" s="88">
        <v>1929</v>
      </c>
      <c r="B89" s="89">
        <v>70.144589929908562</v>
      </c>
      <c r="C89" s="89">
        <v>146.60669095423719</v>
      </c>
      <c r="D89" s="89">
        <v>45.904247656904005</v>
      </c>
      <c r="E89" s="89">
        <v>262.6555285410497</v>
      </c>
    </row>
    <row r="90" spans="1:5" x14ac:dyDescent="0.25">
      <c r="A90" s="88">
        <v>1930</v>
      </c>
      <c r="B90" s="89">
        <v>51.954741200836622</v>
      </c>
      <c r="C90" s="89">
        <v>123.96855853325287</v>
      </c>
      <c r="D90" s="89">
        <v>24.42730217403998</v>
      </c>
      <c r="E90" s="89">
        <v>200.35060190812945</v>
      </c>
    </row>
    <row r="91" spans="1:5" x14ac:dyDescent="0.25">
      <c r="A91" s="88">
        <v>1931</v>
      </c>
      <c r="B91" s="89">
        <v>49.07225108211162</v>
      </c>
      <c r="C91" s="89">
        <v>131.59830635096171</v>
      </c>
      <c r="D91" s="89">
        <v>27.166620618899202</v>
      </c>
      <c r="E91" s="89">
        <v>207.83717805197253</v>
      </c>
    </row>
    <row r="92" spans="1:5" x14ac:dyDescent="0.25">
      <c r="A92" s="88">
        <v>1932</v>
      </c>
      <c r="B92" s="89">
        <v>48.524552553832976</v>
      </c>
      <c r="C92" s="89">
        <v>131.80644842137627</v>
      </c>
      <c r="D92" s="89">
        <v>26.806754875590212</v>
      </c>
      <c r="E92" s="89">
        <v>207.13775585079944</v>
      </c>
    </row>
    <row r="93" spans="1:5" x14ac:dyDescent="0.25">
      <c r="A93" s="78">
        <v>1933</v>
      </c>
      <c r="B93" s="89">
        <v>60.818316600224513</v>
      </c>
      <c r="C93" s="89">
        <v>131.42977487016321</v>
      </c>
      <c r="D93" s="89">
        <v>27.677093073240247</v>
      </c>
      <c r="E93" s="89">
        <v>219.92518454362795</v>
      </c>
    </row>
    <row r="94" spans="1:5" x14ac:dyDescent="0.25">
      <c r="A94" s="78">
        <v>1934</v>
      </c>
      <c r="B94" s="89">
        <v>36.309612511811558</v>
      </c>
      <c r="C94" s="89">
        <v>136.52955725172032</v>
      </c>
      <c r="D94" s="89">
        <v>29.361195107896851</v>
      </c>
      <c r="E94" s="89">
        <v>202.20036487142875</v>
      </c>
    </row>
    <row r="95" spans="1:5" x14ac:dyDescent="0.25">
      <c r="A95" s="78">
        <v>1935</v>
      </c>
      <c r="B95" s="89">
        <v>46.969759955895846</v>
      </c>
      <c r="C95" s="89">
        <v>144.01026431839097</v>
      </c>
      <c r="D95" s="89">
        <v>28.001995839687137</v>
      </c>
      <c r="E95" s="89">
        <v>218.98202011397396</v>
      </c>
    </row>
    <row r="96" spans="1:5" x14ac:dyDescent="0.25">
      <c r="A96" s="78">
        <v>1936</v>
      </c>
      <c r="B96" s="89">
        <v>39.214300538346784</v>
      </c>
      <c r="C96" s="89">
        <v>147.30005421684913</v>
      </c>
      <c r="D96" s="89">
        <v>26.591885996594304</v>
      </c>
      <c r="E96" s="89">
        <v>213.10624075179024</v>
      </c>
    </row>
    <row r="97" spans="1:5" x14ac:dyDescent="0.25">
      <c r="A97" s="78">
        <v>1937</v>
      </c>
      <c r="B97" s="89">
        <v>43.57363477008429</v>
      </c>
      <c r="C97" s="89">
        <v>162.07925519493489</v>
      </c>
      <c r="D97" s="89">
        <v>27.276677102991528</v>
      </c>
      <c r="E97" s="89">
        <v>232.92956706801067</v>
      </c>
    </row>
    <row r="98" spans="1:5" x14ac:dyDescent="0.25">
      <c r="A98" s="78">
        <v>1938</v>
      </c>
      <c r="B98" s="89">
        <v>36.097704129070102</v>
      </c>
      <c r="C98" s="89">
        <v>159.48108888992894</v>
      </c>
      <c r="D98" s="89">
        <v>25.710975217209391</v>
      </c>
      <c r="E98" s="89">
        <v>221.28976823620843</v>
      </c>
    </row>
    <row r="99" spans="1:5" x14ac:dyDescent="0.25">
      <c r="A99" s="78">
        <v>1939</v>
      </c>
      <c r="B99" s="89">
        <v>14.628805695145246</v>
      </c>
      <c r="C99" s="89">
        <v>171.2172775684212</v>
      </c>
      <c r="D99" s="89">
        <v>30.698382668935096</v>
      </c>
      <c r="E99" s="89">
        <v>216.54446593250154</v>
      </c>
    </row>
    <row r="100" spans="1:5" x14ac:dyDescent="0.25">
      <c r="A100" s="78">
        <v>1940</v>
      </c>
      <c r="B100" s="89">
        <v>21.861298431629841</v>
      </c>
      <c r="C100" s="89">
        <v>180.50017316026711</v>
      </c>
      <c r="D100" s="89">
        <v>25.746033289737429</v>
      </c>
      <c r="E100" s="89">
        <v>228.10750488163438</v>
      </c>
    </row>
    <row r="101" spans="1:5" x14ac:dyDescent="0.25">
      <c r="A101" s="78">
        <v>1941</v>
      </c>
      <c r="B101" s="89">
        <v>37.744651635439254</v>
      </c>
      <c r="C101" s="89">
        <v>170.18646677516574</v>
      </c>
      <c r="D101" s="89">
        <v>21.987915604026586</v>
      </c>
      <c r="E101" s="89">
        <v>229.91903401463159</v>
      </c>
    </row>
    <row r="102" spans="1:5" x14ac:dyDescent="0.25">
      <c r="A102" s="78">
        <v>1942</v>
      </c>
      <c r="B102" s="89">
        <v>34.634099558101511</v>
      </c>
      <c r="C102" s="89">
        <v>136.9672621373023</v>
      </c>
      <c r="D102" s="89">
        <v>21.291501621767544</v>
      </c>
      <c r="E102" s="89">
        <v>192.89286331717136</v>
      </c>
    </row>
    <row r="103" spans="1:5" x14ac:dyDescent="0.25">
      <c r="A103" s="78">
        <v>1943</v>
      </c>
      <c r="B103" s="89">
        <v>47.063879762619884</v>
      </c>
      <c r="C103" s="89">
        <v>131.2488757104075</v>
      </c>
      <c r="D103" s="89">
        <v>20.640848829670922</v>
      </c>
      <c r="E103" s="89">
        <v>198.9536043026983</v>
      </c>
    </row>
    <row r="104" spans="1:5" x14ac:dyDescent="0.25">
      <c r="A104" s="78">
        <v>1944</v>
      </c>
      <c r="B104" s="89">
        <v>43.983158194780906</v>
      </c>
      <c r="C104" s="89">
        <v>133.15825445499985</v>
      </c>
      <c r="D104" s="89">
        <v>21.103461515693347</v>
      </c>
      <c r="E104" s="89">
        <v>198.24487416547413</v>
      </c>
    </row>
    <row r="105" spans="1:5" x14ac:dyDescent="0.25">
      <c r="A105" s="78">
        <v>1945</v>
      </c>
      <c r="B105" s="89">
        <v>26.938614392115745</v>
      </c>
      <c r="C105" s="89">
        <v>151.24123544893936</v>
      </c>
      <c r="D105" s="89">
        <v>31.506446683136815</v>
      </c>
      <c r="E105" s="89">
        <v>209.68629652419193</v>
      </c>
    </row>
    <row r="106" spans="1:5" x14ac:dyDescent="0.25">
      <c r="A106" s="78">
        <v>1946</v>
      </c>
      <c r="B106" s="89">
        <v>68.774343448091798</v>
      </c>
      <c r="C106" s="89">
        <v>166.25126723516831</v>
      </c>
      <c r="D106" s="89">
        <v>30.097796304803534</v>
      </c>
      <c r="E106" s="89">
        <v>265.12340698806361</v>
      </c>
    </row>
    <row r="107" spans="1:5" x14ac:dyDescent="0.25">
      <c r="A107" s="78">
        <v>1947</v>
      </c>
      <c r="B107" s="89">
        <v>88.980742124643854</v>
      </c>
      <c r="C107" s="89">
        <v>205.62575265509165</v>
      </c>
      <c r="D107" s="89">
        <v>33.673227103932732</v>
      </c>
      <c r="E107" s="89">
        <v>328.27972188366817</v>
      </c>
    </row>
    <row r="108" spans="1:5" x14ac:dyDescent="0.25">
      <c r="A108" s="78">
        <v>1948</v>
      </c>
      <c r="B108" s="89">
        <v>81.136575197600806</v>
      </c>
      <c r="C108" s="89">
        <v>188.11853944083927</v>
      </c>
      <c r="D108" s="89">
        <v>33.736007881204415</v>
      </c>
      <c r="E108" s="89">
        <v>302.99112251964453</v>
      </c>
    </row>
    <row r="109" spans="1:5" x14ac:dyDescent="0.25">
      <c r="A109" s="78">
        <v>1949</v>
      </c>
      <c r="B109" s="89">
        <v>80.423230059288386</v>
      </c>
      <c r="C109" s="89">
        <v>211.35160311245983</v>
      </c>
      <c r="D109" s="89">
        <v>31.980993435701944</v>
      </c>
      <c r="E109" s="89">
        <v>323.75582660745016</v>
      </c>
    </row>
    <row r="110" spans="1:5" x14ac:dyDescent="0.25">
      <c r="A110" s="78">
        <v>1950</v>
      </c>
      <c r="B110" s="89">
        <v>73.175203049388116</v>
      </c>
      <c r="C110" s="89">
        <v>205.84477027987975</v>
      </c>
      <c r="D110" s="89">
        <v>36.319132494164045</v>
      </c>
      <c r="E110" s="89">
        <v>315.33910582343191</v>
      </c>
    </row>
    <row r="111" spans="1:5" x14ac:dyDescent="0.25">
      <c r="A111" s="78">
        <v>1951</v>
      </c>
      <c r="B111" s="89">
        <v>54.165637027029788</v>
      </c>
      <c r="C111" s="89">
        <v>217.41902255399734</v>
      </c>
      <c r="D111" s="89">
        <v>29.776514787471786</v>
      </c>
      <c r="E111" s="89">
        <v>301.36117436849884</v>
      </c>
    </row>
    <row r="112" spans="1:5" x14ac:dyDescent="0.25">
      <c r="A112" s="78">
        <v>1952</v>
      </c>
      <c r="B112" s="89">
        <v>77.263988350849729</v>
      </c>
      <c r="C112" s="89">
        <v>233.1710199284322</v>
      </c>
      <c r="D112" s="89">
        <v>18.544811049267292</v>
      </c>
      <c r="E112" s="89">
        <v>328.97981932854918</v>
      </c>
    </row>
    <row r="113" spans="1:5" x14ac:dyDescent="0.25">
      <c r="A113" s="78">
        <v>1953</v>
      </c>
      <c r="B113" s="89">
        <v>64.611082564392149</v>
      </c>
      <c r="C113" s="89">
        <v>247.66160502461042</v>
      </c>
      <c r="D113" s="89">
        <v>23.852077341863929</v>
      </c>
      <c r="E113" s="89">
        <v>336.12476493086649</v>
      </c>
    </row>
    <row r="114" spans="1:5" x14ac:dyDescent="0.25">
      <c r="A114" s="78">
        <v>1954</v>
      </c>
      <c r="B114" s="89">
        <v>64.590320457898201</v>
      </c>
      <c r="C114" s="89">
        <v>250.66974280835251</v>
      </c>
      <c r="D114" s="89">
        <v>26.53678128444194</v>
      </c>
      <c r="E114" s="89">
        <v>341.7968445506927</v>
      </c>
    </row>
    <row r="115" spans="1:5" x14ac:dyDescent="0.25">
      <c r="A115" s="78">
        <v>1955</v>
      </c>
      <c r="B115" s="89">
        <v>39.703736018923486</v>
      </c>
      <c r="C115" s="89">
        <v>254.21808802515338</v>
      </c>
      <c r="D115" s="89">
        <v>27.402845543714353</v>
      </c>
      <c r="E115" s="89">
        <v>321.32466958779122</v>
      </c>
    </row>
    <row r="116" spans="1:5" x14ac:dyDescent="0.25">
      <c r="A116" s="78">
        <v>1956</v>
      </c>
      <c r="B116" s="89">
        <v>38.061809729911253</v>
      </c>
      <c r="C116" s="89">
        <v>247.07979742063037</v>
      </c>
      <c r="D116" s="89">
        <v>24.140167470385201</v>
      </c>
      <c r="E116" s="89">
        <v>309.2817746209268</v>
      </c>
    </row>
    <row r="117" spans="1:5" x14ac:dyDescent="0.25">
      <c r="A117" s="78">
        <v>1957</v>
      </c>
      <c r="B117" s="89">
        <v>49.841900460353642</v>
      </c>
      <c r="C117" s="89">
        <v>234.8478110866879</v>
      </c>
      <c r="D117" s="89">
        <v>25.938700270044652</v>
      </c>
      <c r="E117" s="89">
        <v>310.6284118170862</v>
      </c>
    </row>
    <row r="118" spans="1:5" x14ac:dyDescent="0.25">
      <c r="A118" s="78">
        <v>1958</v>
      </c>
      <c r="B118" s="89">
        <v>48.522802415823556</v>
      </c>
      <c r="C118" s="89">
        <v>236.27876525812422</v>
      </c>
      <c r="D118" s="89">
        <v>25.941654249880383</v>
      </c>
      <c r="E118" s="89">
        <v>310.74322192382823</v>
      </c>
    </row>
    <row r="119" spans="1:5" x14ac:dyDescent="0.25">
      <c r="A119" s="78">
        <v>1959</v>
      </c>
      <c r="B119" s="89">
        <v>43.386762759129184</v>
      </c>
      <c r="C119" s="89">
        <v>216.56828361137281</v>
      </c>
      <c r="D119" s="89">
        <v>24.665365732263535</v>
      </c>
      <c r="E119" s="89">
        <v>284.62041210276544</v>
      </c>
    </row>
    <row r="120" spans="1:5" x14ac:dyDescent="0.25">
      <c r="A120" s="78">
        <v>1960</v>
      </c>
      <c r="B120" s="89">
        <v>38.410788280836492</v>
      </c>
      <c r="C120" s="89">
        <v>212.98397255103211</v>
      </c>
      <c r="D120" s="89">
        <v>23.76894471148934</v>
      </c>
      <c r="E120" s="89">
        <v>275.16370554335799</v>
      </c>
    </row>
    <row r="121" spans="1:5" x14ac:dyDescent="0.25">
      <c r="A121" s="78">
        <v>1961</v>
      </c>
      <c r="B121" s="89">
        <v>41.363241957424478</v>
      </c>
      <c r="C121" s="89">
        <v>211.81748206023789</v>
      </c>
      <c r="D121" s="89">
        <v>33.475140910934364</v>
      </c>
      <c r="E121" s="89">
        <v>286.65586492859671</v>
      </c>
    </row>
    <row r="122" spans="1:5" x14ac:dyDescent="0.25">
      <c r="A122" s="78">
        <v>1962</v>
      </c>
      <c r="B122" s="89">
        <v>48.012890880600665</v>
      </c>
      <c r="C122" s="89">
        <v>212.33335238266298</v>
      </c>
      <c r="D122" s="89">
        <v>35.982822947366699</v>
      </c>
      <c r="E122" s="89">
        <v>296.32906621063034</v>
      </c>
    </row>
    <row r="123" spans="1:5" x14ac:dyDescent="0.25">
      <c r="A123" s="78">
        <v>1963</v>
      </c>
      <c r="B123" s="89">
        <v>36.421986758424033</v>
      </c>
      <c r="C123" s="89">
        <v>206.0878416008911</v>
      </c>
      <c r="D123" s="89">
        <v>34.837049413301074</v>
      </c>
      <c r="E123" s="89">
        <v>277.34687777261627</v>
      </c>
    </row>
    <row r="124" spans="1:5" x14ac:dyDescent="0.25">
      <c r="A124" s="78">
        <v>1964</v>
      </c>
      <c r="B124" s="89">
        <v>43.464031391046476</v>
      </c>
      <c r="C124" s="89">
        <v>203.00673626637857</v>
      </c>
      <c r="D124" s="89">
        <v>34.560599481052677</v>
      </c>
      <c r="E124" s="89">
        <v>281.03136713847772</v>
      </c>
    </row>
    <row r="125" spans="1:5" x14ac:dyDescent="0.25">
      <c r="A125" s="78">
        <v>1965</v>
      </c>
      <c r="B125" s="89">
        <v>42.356076869776125</v>
      </c>
      <c r="C125" s="89">
        <v>201.42964049045267</v>
      </c>
      <c r="D125" s="89">
        <v>35.76471544330029</v>
      </c>
      <c r="E125" s="89">
        <v>279.55043280352908</v>
      </c>
    </row>
    <row r="126" spans="1:5" x14ac:dyDescent="0.25">
      <c r="A126" s="78">
        <v>1966</v>
      </c>
      <c r="B126" s="89">
        <v>37.582133220208682</v>
      </c>
      <c r="C126" s="89">
        <v>201.10981327739049</v>
      </c>
      <c r="D126" s="89">
        <v>31.65978961858027</v>
      </c>
      <c r="E126" s="89">
        <v>270.35173611617944</v>
      </c>
    </row>
    <row r="127" spans="1:5" x14ac:dyDescent="0.25">
      <c r="A127" s="78">
        <v>1967</v>
      </c>
      <c r="B127" s="89">
        <v>47.869562965585835</v>
      </c>
      <c r="C127" s="89">
        <v>197.71867851418435</v>
      </c>
      <c r="D127" s="89">
        <v>30.158260842501676</v>
      </c>
      <c r="E127" s="89">
        <v>275.74650232227185</v>
      </c>
    </row>
    <row r="128" spans="1:5" x14ac:dyDescent="0.25">
      <c r="A128" s="78">
        <v>1968</v>
      </c>
      <c r="B128" s="89">
        <v>47.899786508415126</v>
      </c>
      <c r="C128" s="89">
        <v>197.80509322580838</v>
      </c>
      <c r="D128" s="89">
        <v>32.772616658081255</v>
      </c>
      <c r="E128" s="89">
        <v>278.47749639230472</v>
      </c>
    </row>
    <row r="129" spans="1:5" x14ac:dyDescent="0.25">
      <c r="A129" s="78">
        <v>1969</v>
      </c>
      <c r="B129" s="89">
        <v>48.208884415238053</v>
      </c>
      <c r="C129" s="89">
        <v>194.14772271642559</v>
      </c>
      <c r="D129" s="89">
        <v>30.876265426380595</v>
      </c>
      <c r="E129" s="89">
        <v>273.23287255804428</v>
      </c>
    </row>
    <row r="130" spans="1:5" x14ac:dyDescent="0.25">
      <c r="A130" s="78">
        <v>1970</v>
      </c>
      <c r="B130" s="89">
        <v>54.125005302369679</v>
      </c>
      <c r="C130" s="89">
        <v>189.7352291722558</v>
      </c>
      <c r="D130" s="89">
        <v>32.639763088924198</v>
      </c>
      <c r="E130" s="89">
        <v>276.4999975635497</v>
      </c>
    </row>
    <row r="131" spans="1:5" x14ac:dyDescent="0.25">
      <c r="A131" s="78">
        <v>1971</v>
      </c>
      <c r="B131" s="89">
        <v>42.696215798633375</v>
      </c>
      <c r="C131" s="89">
        <v>190.6171014413668</v>
      </c>
      <c r="D131" s="89">
        <v>32.542991722868642</v>
      </c>
      <c r="E131" s="89">
        <v>265.85630896286881</v>
      </c>
    </row>
    <row r="132" spans="1:5" x14ac:dyDescent="0.25">
      <c r="A132" s="78">
        <v>1972</v>
      </c>
      <c r="B132" s="89">
        <v>49.36747837395027</v>
      </c>
      <c r="C132" s="89">
        <v>188.03267808457915</v>
      </c>
      <c r="D132" s="89">
        <v>34.017389477503976</v>
      </c>
      <c r="E132" s="89">
        <v>271.41754593603338</v>
      </c>
    </row>
    <row r="133" spans="1:5" x14ac:dyDescent="0.25">
      <c r="A133" s="78">
        <v>1973</v>
      </c>
      <c r="B133" s="89">
        <v>50.474855070040825</v>
      </c>
      <c r="C133" s="89">
        <v>191.98701325884875</v>
      </c>
      <c r="D133" s="89">
        <v>38.104363721780473</v>
      </c>
      <c r="E133" s="89">
        <v>280.56623205067001</v>
      </c>
    </row>
    <row r="134" spans="1:5" x14ac:dyDescent="0.25">
      <c r="A134" s="78">
        <v>1974</v>
      </c>
      <c r="B134" s="89">
        <v>54.344023678101294</v>
      </c>
      <c r="C134" s="89">
        <v>200.96186493682873</v>
      </c>
      <c r="D134" s="89">
        <v>37.420254114619631</v>
      </c>
      <c r="E134" s="89">
        <v>292.72614272954974</v>
      </c>
    </row>
    <row r="135" spans="1:5" x14ac:dyDescent="0.25">
      <c r="A135" s="78">
        <v>1975</v>
      </c>
      <c r="B135" s="89">
        <v>68.936682087279749</v>
      </c>
      <c r="C135" s="89">
        <v>203.52424073926977</v>
      </c>
      <c r="D135" s="89">
        <v>35.930839092329279</v>
      </c>
      <c r="E135" s="89">
        <v>308.39176191887884</v>
      </c>
    </row>
    <row r="136" spans="1:5" x14ac:dyDescent="0.25">
      <c r="A136" s="78">
        <v>1976</v>
      </c>
      <c r="B136" s="89">
        <v>63.432465051011476</v>
      </c>
      <c r="C136" s="89">
        <v>196.28689987314829</v>
      </c>
      <c r="D136" s="89">
        <v>34.183311474704915</v>
      </c>
      <c r="E136" s="89">
        <v>293.90267639886468</v>
      </c>
    </row>
    <row r="137" spans="1:5" x14ac:dyDescent="0.25">
      <c r="A137" s="78">
        <v>1977</v>
      </c>
      <c r="B137" s="89">
        <v>65.67649418663963</v>
      </c>
      <c r="C137" s="89">
        <v>192.19399998339324</v>
      </c>
      <c r="D137" s="89">
        <v>36.79224132920379</v>
      </c>
      <c r="E137" s="89">
        <v>294.66273549923665</v>
      </c>
    </row>
    <row r="138" spans="1:5" x14ac:dyDescent="0.25">
      <c r="A138" s="88">
        <v>1978</v>
      </c>
      <c r="B138" s="89">
        <v>57.581545820272538</v>
      </c>
      <c r="C138" s="89">
        <v>190.05565786360222</v>
      </c>
      <c r="D138" s="89">
        <v>38.686844785547471</v>
      </c>
      <c r="E138" s="89">
        <v>286.32404846942222</v>
      </c>
    </row>
    <row r="139" spans="1:5" x14ac:dyDescent="0.25">
      <c r="A139" s="78">
        <v>1979</v>
      </c>
      <c r="B139" s="89">
        <v>65.918224387147035</v>
      </c>
      <c r="C139" s="89">
        <v>179.11742447444809</v>
      </c>
      <c r="D139" s="89">
        <v>30.433502540077104</v>
      </c>
      <c r="E139" s="89">
        <v>275.46915140167226</v>
      </c>
    </row>
    <row r="140" spans="1:5" x14ac:dyDescent="0.25">
      <c r="A140" s="78">
        <v>1980</v>
      </c>
      <c r="B140" s="89">
        <v>73.434696796408616</v>
      </c>
      <c r="C140" s="89">
        <v>177.82264326758812</v>
      </c>
      <c r="D140" s="89">
        <v>28.409058227352993</v>
      </c>
      <c r="E140" s="89">
        <v>279.66639829134971</v>
      </c>
    </row>
    <row r="141" spans="1:5" x14ac:dyDescent="0.25">
      <c r="A141" s="78">
        <v>1981</v>
      </c>
      <c r="B141" s="89">
        <v>62.285949850897595</v>
      </c>
      <c r="C141" s="89">
        <v>170.48056829328445</v>
      </c>
      <c r="D141" s="89">
        <v>30.270777435151931</v>
      </c>
      <c r="E141" s="89">
        <v>263.03729557933394</v>
      </c>
    </row>
    <row r="142" spans="1:5" x14ac:dyDescent="0.25">
      <c r="A142" s="78">
        <v>1982</v>
      </c>
      <c r="B142" s="89">
        <v>64.461527585454135</v>
      </c>
      <c r="C142" s="89">
        <v>166.91003859824951</v>
      </c>
      <c r="D142" s="89">
        <v>31.350974655193166</v>
      </c>
      <c r="E142" s="89">
        <v>262.7225408388968</v>
      </c>
    </row>
    <row r="143" spans="1:5" x14ac:dyDescent="0.25">
      <c r="A143" s="78">
        <v>1983</v>
      </c>
      <c r="B143" s="89">
        <v>58.890237380264253</v>
      </c>
      <c r="C143" s="89">
        <v>164.06864800064719</v>
      </c>
      <c r="D143" s="89">
        <v>32.889849892254858</v>
      </c>
      <c r="E143" s="89">
        <v>255.84873527316634</v>
      </c>
    </row>
    <row r="144" spans="1:5" x14ac:dyDescent="0.25">
      <c r="A144" s="78">
        <v>1984</v>
      </c>
      <c r="B144" s="89">
        <v>71.932851347781877</v>
      </c>
      <c r="C144" s="89">
        <v>153.46794479092981</v>
      </c>
      <c r="D144" s="89">
        <v>30.386754878538987</v>
      </c>
      <c r="E144" s="89">
        <v>255.78755101725065</v>
      </c>
    </row>
    <row r="145" spans="1:5" x14ac:dyDescent="0.25">
      <c r="A145" s="78">
        <v>1985</v>
      </c>
      <c r="B145" s="89">
        <v>61.26166613883521</v>
      </c>
      <c r="C145" s="89">
        <v>135.64271906947371</v>
      </c>
      <c r="D145" s="89">
        <v>31.349460272695534</v>
      </c>
      <c r="E145" s="89">
        <v>228.25384548100445</v>
      </c>
    </row>
    <row r="146" spans="1:5" x14ac:dyDescent="0.25">
      <c r="A146" s="78">
        <v>1986</v>
      </c>
      <c r="B146" s="89">
        <v>67.851290916772854</v>
      </c>
      <c r="C146" s="89">
        <v>132.76740942847968</v>
      </c>
      <c r="D146" s="89">
        <v>32.183860306039804</v>
      </c>
      <c r="E146" s="89">
        <v>232.80256065129231</v>
      </c>
    </row>
    <row r="147" spans="1:5" x14ac:dyDescent="0.25">
      <c r="A147" s="78">
        <v>1987</v>
      </c>
      <c r="B147" s="89">
        <v>54.955454900790002</v>
      </c>
      <c r="C147" s="89">
        <v>126.8961974878204</v>
      </c>
      <c r="D147" s="89">
        <v>29.568695814590566</v>
      </c>
      <c r="E147" s="89">
        <v>211.420348203201</v>
      </c>
    </row>
    <row r="148" spans="1:5" x14ac:dyDescent="0.25">
      <c r="A148" s="78">
        <v>1988</v>
      </c>
      <c r="B148" s="89">
        <v>61.264686868464167</v>
      </c>
      <c r="C148" s="89">
        <v>123.95066311903142</v>
      </c>
      <c r="D148" s="89">
        <v>29.870558457898351</v>
      </c>
      <c r="E148" s="89">
        <v>215.08590844539393</v>
      </c>
    </row>
    <row r="149" spans="1:5" x14ac:dyDescent="0.25">
      <c r="A149" s="78">
        <v>1989</v>
      </c>
      <c r="B149" s="89">
        <v>59.024002379009751</v>
      </c>
      <c r="C149" s="89">
        <v>121.66557031223418</v>
      </c>
      <c r="D149" s="89">
        <v>30.463531092989758</v>
      </c>
      <c r="E149" s="89">
        <v>211.15310378423368</v>
      </c>
    </row>
    <row r="150" spans="1:5" x14ac:dyDescent="0.25">
      <c r="A150" s="78">
        <v>1990</v>
      </c>
      <c r="B150" s="89">
        <v>54.480464251039756</v>
      </c>
      <c r="C150" s="89">
        <v>117.72748548576497</v>
      </c>
      <c r="D150" s="89">
        <v>29.601922640016856</v>
      </c>
      <c r="E150" s="89">
        <v>201.80987237682157</v>
      </c>
    </row>
    <row r="151" spans="1:5" x14ac:dyDescent="0.25">
      <c r="A151" s="78">
        <v>1991</v>
      </c>
      <c r="B151" s="89">
        <v>45.833752567824547</v>
      </c>
      <c r="C151" s="89">
        <v>115.72205939310366</v>
      </c>
      <c r="D151" s="89">
        <v>27.787468170493533</v>
      </c>
      <c r="E151" s="89">
        <v>189.34328013142175</v>
      </c>
    </row>
    <row r="152" spans="1:5" x14ac:dyDescent="0.25">
      <c r="A152" s="78">
        <v>1992</v>
      </c>
      <c r="B152" s="89">
        <v>53.970060619469372</v>
      </c>
      <c r="C152" s="89">
        <v>108.05015207544692</v>
      </c>
      <c r="D152" s="89">
        <v>26.599527362639769</v>
      </c>
      <c r="E152" s="89">
        <v>188.61974005755607</v>
      </c>
    </row>
    <row r="153" spans="1:5" x14ac:dyDescent="0.25">
      <c r="A153" s="78">
        <v>1993</v>
      </c>
      <c r="B153" s="89">
        <v>53.042994896886519</v>
      </c>
      <c r="C153" s="89">
        <v>99.456962933188308</v>
      </c>
      <c r="D153" s="89">
        <v>26.942992930272151</v>
      </c>
      <c r="E153" s="89">
        <v>179.442950760347</v>
      </c>
    </row>
    <row r="154" spans="1:5" x14ac:dyDescent="0.25">
      <c r="A154" s="78">
        <v>1994</v>
      </c>
      <c r="B154" s="89">
        <v>52.895869825207335</v>
      </c>
      <c r="C154" s="89">
        <v>96.456742617056506</v>
      </c>
      <c r="D154" s="89">
        <v>30.657900052518887</v>
      </c>
      <c r="E154" s="89">
        <v>180.01051249478272</v>
      </c>
    </row>
    <row r="155" spans="1:5" x14ac:dyDescent="0.25">
      <c r="A155" s="78">
        <v>1995</v>
      </c>
      <c r="B155" s="89">
        <v>55.502074274580572</v>
      </c>
      <c r="C155" s="89">
        <v>92.997789235604841</v>
      </c>
      <c r="D155" s="89">
        <v>27.842762569245732</v>
      </c>
      <c r="E155" s="89">
        <v>176.34262607943114</v>
      </c>
    </row>
    <row r="156" spans="1:5" x14ac:dyDescent="0.25">
      <c r="A156" s="78">
        <v>1996</v>
      </c>
      <c r="B156" s="89">
        <v>51.303947868235305</v>
      </c>
      <c r="C156" s="89">
        <v>88.390972598389908</v>
      </c>
      <c r="D156" s="89">
        <v>26.91479724302819</v>
      </c>
      <c r="E156" s="89">
        <v>166.60971770965341</v>
      </c>
    </row>
    <row r="157" spans="1:5" x14ac:dyDescent="0.25">
      <c r="A157" s="78">
        <v>1997</v>
      </c>
      <c r="B157" s="89">
        <v>54.26754224723382</v>
      </c>
      <c r="C157" s="89">
        <v>85.993995532604373</v>
      </c>
      <c r="D157" s="89">
        <v>27.767290933523896</v>
      </c>
      <c r="E157" s="89">
        <v>168.02882871336206</v>
      </c>
    </row>
    <row r="158" spans="1:5" x14ac:dyDescent="0.25">
      <c r="A158" s="78">
        <v>1998</v>
      </c>
      <c r="B158" s="89">
        <v>57.028668984176093</v>
      </c>
      <c r="C158" s="89">
        <v>81.951652642034361</v>
      </c>
      <c r="D158" s="89">
        <v>28.505763930394256</v>
      </c>
      <c r="E158" s="89">
        <v>167.48608555660468</v>
      </c>
    </row>
    <row r="159" spans="1:5" x14ac:dyDescent="0.25">
      <c r="A159" s="78">
        <v>1999</v>
      </c>
      <c r="B159" s="89">
        <v>52.380825093362013</v>
      </c>
      <c r="C159" s="89">
        <v>77.437784091491039</v>
      </c>
      <c r="D159" s="89">
        <v>26.934792360998735</v>
      </c>
      <c r="E159" s="89">
        <v>156.75340154585174</v>
      </c>
    </row>
    <row r="160" spans="1:5" x14ac:dyDescent="0.25">
      <c r="A160" s="78">
        <v>2000</v>
      </c>
      <c r="B160" s="89">
        <v>53.742431068122123</v>
      </c>
      <c r="C160" s="89">
        <v>75.053012594806248</v>
      </c>
      <c r="D160" s="89">
        <v>24.527818050911815</v>
      </c>
      <c r="E160" s="89">
        <v>153.3232617138402</v>
      </c>
    </row>
    <row r="161" spans="1:5" x14ac:dyDescent="0.25">
      <c r="A161" s="78">
        <v>2001</v>
      </c>
      <c r="B161" s="89">
        <v>62.933958183680836</v>
      </c>
      <c r="C161" s="89">
        <v>75.361485606876698</v>
      </c>
      <c r="D161" s="89">
        <v>26.776890860819211</v>
      </c>
      <c r="E161" s="89">
        <v>165.07233465137679</v>
      </c>
    </row>
    <row r="162" spans="1:5" x14ac:dyDescent="0.25">
      <c r="A162" s="78">
        <v>2002</v>
      </c>
      <c r="B162" s="89">
        <v>67.166760788062319</v>
      </c>
      <c r="C162" s="89">
        <v>70.009510086186893</v>
      </c>
      <c r="D162" s="89">
        <v>27.019449569996937</v>
      </c>
      <c r="E162" s="89">
        <v>164.19572044424618</v>
      </c>
    </row>
    <row r="163" spans="1:5" x14ac:dyDescent="0.25">
      <c r="A163" s="78">
        <v>2003</v>
      </c>
      <c r="B163" s="89">
        <v>60.382440022126261</v>
      </c>
      <c r="C163" s="89">
        <v>71.126197145452622</v>
      </c>
      <c r="D163" s="89">
        <v>28.560824831636609</v>
      </c>
      <c r="E163" s="89">
        <v>160.06946199921546</v>
      </c>
    </row>
    <row r="164" spans="1:5" x14ac:dyDescent="0.25">
      <c r="A164" s="78">
        <v>2004</v>
      </c>
      <c r="B164" s="89">
        <v>61.573860095764402</v>
      </c>
      <c r="C164" s="89">
        <v>65.524491591920963</v>
      </c>
      <c r="D164" s="89">
        <v>28.547151570851991</v>
      </c>
      <c r="E164" s="89">
        <v>155.64550325853736</v>
      </c>
    </row>
    <row r="165" spans="1:5" x14ac:dyDescent="0.25">
      <c r="A165" s="78">
        <v>2005</v>
      </c>
      <c r="B165" s="89">
        <v>60.479087455855193</v>
      </c>
      <c r="C165" s="89">
        <v>63.082351142036337</v>
      </c>
      <c r="D165" s="89">
        <v>29.405660480408969</v>
      </c>
      <c r="E165" s="89">
        <v>152.96709907830049</v>
      </c>
    </row>
    <row r="166" spans="1:5" x14ac:dyDescent="0.25">
      <c r="A166" s="78">
        <v>2006</v>
      </c>
      <c r="B166" s="89">
        <v>67.561351461812365</v>
      </c>
      <c r="C166" s="89">
        <v>62.290277520685819</v>
      </c>
      <c r="D166" s="89">
        <v>28.94261952193672</v>
      </c>
      <c r="E166" s="89">
        <v>158.7942485044349</v>
      </c>
    </row>
    <row r="167" spans="1:5" x14ac:dyDescent="0.25">
      <c r="A167" s="78">
        <v>2007</v>
      </c>
      <c r="B167" s="89">
        <v>50.973747146958914</v>
      </c>
      <c r="C167" s="89">
        <v>61.164729693206034</v>
      </c>
      <c r="D167" s="89">
        <v>29.445086959527831</v>
      </c>
      <c r="E167" s="89">
        <v>141.58356379969277</v>
      </c>
    </row>
    <row r="168" spans="1:5" x14ac:dyDescent="0.25">
      <c r="A168" s="78">
        <v>2008</v>
      </c>
      <c r="B168" s="89">
        <v>46.674344184633846</v>
      </c>
      <c r="C168" s="89">
        <v>60.190225826919026</v>
      </c>
      <c r="D168" s="89">
        <v>29.408379809592454</v>
      </c>
      <c r="E168" s="89">
        <v>136.27294982114532</v>
      </c>
    </row>
    <row r="169" spans="1:5" x14ac:dyDescent="0.25">
      <c r="A169" s="78">
        <v>2009</v>
      </c>
      <c r="B169" s="89">
        <v>45.689794529364249</v>
      </c>
      <c r="C169" s="89">
        <v>60.44480727947716</v>
      </c>
      <c r="D169" s="89">
        <v>26.749814154638241</v>
      </c>
      <c r="E169" s="89">
        <v>132.88441596347965</v>
      </c>
    </row>
    <row r="170" spans="1:5" x14ac:dyDescent="0.25">
      <c r="A170" s="78">
        <v>2010</v>
      </c>
      <c r="B170" s="89">
        <v>54.335251913199173</v>
      </c>
      <c r="C170" s="89">
        <v>58.178528171377707</v>
      </c>
      <c r="D170" s="89">
        <v>26.13933194215419</v>
      </c>
      <c r="E170" s="89">
        <v>138.65311202673104</v>
      </c>
    </row>
    <row r="171" spans="1:5" x14ac:dyDescent="0.25">
      <c r="A171" s="78">
        <v>2011</v>
      </c>
      <c r="B171" s="89">
        <v>47.029267762266691</v>
      </c>
      <c r="C171" s="89">
        <v>55.206288480804211</v>
      </c>
      <c r="D171" s="89">
        <v>26.306285148165493</v>
      </c>
      <c r="E171" s="89">
        <v>128.54184139123637</v>
      </c>
    </row>
    <row r="172" spans="1:5" x14ac:dyDescent="0.25">
      <c r="A172" s="78">
        <v>2012</v>
      </c>
      <c r="B172" s="89">
        <v>49.352105677253959</v>
      </c>
      <c r="C172" s="89">
        <v>52.087468521980881</v>
      </c>
      <c r="D172" s="89">
        <v>24.513533508816618</v>
      </c>
      <c r="E172" s="89">
        <v>125.95310770805145</v>
      </c>
    </row>
    <row r="173" spans="1:5" x14ac:dyDescent="0.25">
      <c r="A173" s="80">
        <v>2013</v>
      </c>
      <c r="B173" s="101">
        <v>47.35463936544987</v>
      </c>
      <c r="C173" s="101">
        <v>50.403377968587833</v>
      </c>
      <c r="D173" s="101">
        <v>24.264962912030366</v>
      </c>
      <c r="E173" s="101">
        <v>122.02298024606806</v>
      </c>
    </row>
    <row r="175" spans="1:5" ht="15" customHeight="1" x14ac:dyDescent="0.25"/>
    <row r="176" spans="1:5" ht="15" customHeight="1" x14ac:dyDescent="0.25"/>
    <row r="177" ht="26.25" customHeight="1" x14ac:dyDescent="0.25"/>
    <row r="178" ht="36" customHeight="1" x14ac:dyDescent="0.25"/>
  </sheetData>
  <mergeCells count="1">
    <mergeCell ref="A1:E1"/>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7"/>
  <sheetViews>
    <sheetView view="pageBreakPreview" zoomScale="60" zoomScaleNormal="100" workbookViewId="0">
      <selection activeCell="A99" sqref="A99:F99"/>
    </sheetView>
  </sheetViews>
  <sheetFormatPr defaultRowHeight="15" x14ac:dyDescent="0.25"/>
  <cols>
    <col min="1" max="1" width="14" style="144" customWidth="1"/>
    <col min="2" max="7" width="14" style="2" customWidth="1"/>
    <col min="8" max="13" width="14.42578125" style="2" customWidth="1"/>
    <col min="14" max="18" width="13.5703125" style="2" customWidth="1"/>
    <col min="19" max="16384" width="9.140625" style="2"/>
  </cols>
  <sheetData>
    <row r="1" spans="1:20" ht="29.25" customHeight="1" x14ac:dyDescent="0.25">
      <c r="A1" s="710" t="s">
        <v>624</v>
      </c>
      <c r="B1" s="737"/>
      <c r="C1" s="737"/>
      <c r="D1" s="737"/>
      <c r="E1" s="737"/>
      <c r="F1" s="737"/>
      <c r="S1" s="192"/>
      <c r="T1" s="192"/>
    </row>
    <row r="2" spans="1:20" x14ac:dyDescent="0.25">
      <c r="A2" s="790" t="s">
        <v>446</v>
      </c>
      <c r="B2" s="787"/>
      <c r="C2" s="787"/>
      <c r="D2" s="787"/>
      <c r="E2" s="787"/>
      <c r="F2" s="787"/>
    </row>
    <row r="3" spans="1:20" x14ac:dyDescent="0.25">
      <c r="A3" s="462" t="s">
        <v>6</v>
      </c>
      <c r="B3" s="44" t="s">
        <v>199</v>
      </c>
      <c r="C3" s="44" t="s">
        <v>200</v>
      </c>
      <c r="D3" s="44" t="s">
        <v>201</v>
      </c>
      <c r="E3" s="44" t="s">
        <v>10</v>
      </c>
      <c r="F3" s="44" t="s">
        <v>11</v>
      </c>
    </row>
    <row r="4" spans="1:20" x14ac:dyDescent="0.25">
      <c r="A4" s="193">
        <v>1968</v>
      </c>
      <c r="B4" s="67">
        <v>16970.001009740001</v>
      </c>
      <c r="C4" s="67">
        <v>10754.35486698</v>
      </c>
      <c r="D4" s="67">
        <v>7491.32991262</v>
      </c>
      <c r="E4" s="67">
        <v>39822.5319256</v>
      </c>
      <c r="F4" s="67">
        <v>75038.217714939994</v>
      </c>
    </row>
    <row r="5" spans="1:20" x14ac:dyDescent="0.25">
      <c r="A5" s="144">
        <v>1969</v>
      </c>
      <c r="B5" s="67">
        <v>20278.450905459998</v>
      </c>
      <c r="C5" s="67">
        <v>12045.18028396</v>
      </c>
      <c r="D5" s="67">
        <v>8180.2748565800002</v>
      </c>
      <c r="E5" s="67">
        <v>42915.213349859994</v>
      </c>
      <c r="F5" s="67">
        <v>83419.119395860005</v>
      </c>
    </row>
    <row r="6" spans="1:20" x14ac:dyDescent="0.25">
      <c r="A6" s="193">
        <v>1970</v>
      </c>
      <c r="B6" s="67">
        <v>23518.76338914</v>
      </c>
      <c r="C6" s="67">
        <v>13971.95487998</v>
      </c>
      <c r="D6" s="67">
        <v>9569.5209798399992</v>
      </c>
      <c r="E6" s="67">
        <v>45247.027006340002</v>
      </c>
      <c r="F6" s="67">
        <v>92307.266255299997</v>
      </c>
    </row>
    <row r="7" spans="1:20" x14ac:dyDescent="0.25">
      <c r="A7" s="144">
        <v>1971</v>
      </c>
      <c r="B7" s="67">
        <v>27983</v>
      </c>
      <c r="C7" s="67">
        <v>17255</v>
      </c>
      <c r="D7" s="67">
        <v>12023</v>
      </c>
      <c r="E7" s="67">
        <v>53228</v>
      </c>
      <c r="F7" s="67">
        <v>110489</v>
      </c>
    </row>
    <row r="8" spans="1:20" x14ac:dyDescent="0.25">
      <c r="A8" s="193">
        <v>1972</v>
      </c>
      <c r="B8" s="67">
        <v>29481</v>
      </c>
      <c r="C8" s="67">
        <v>19658</v>
      </c>
      <c r="D8" s="67">
        <v>13550</v>
      </c>
      <c r="E8" s="67">
        <v>52889</v>
      </c>
      <c r="F8" s="67">
        <v>115578</v>
      </c>
    </row>
    <row r="9" spans="1:20" x14ac:dyDescent="0.25">
      <c r="A9" s="144">
        <v>1973</v>
      </c>
      <c r="B9" s="67">
        <v>34959</v>
      </c>
      <c r="C9" s="67">
        <v>24451</v>
      </c>
      <c r="D9" s="67">
        <v>16958</v>
      </c>
      <c r="E9" s="67">
        <v>53647</v>
      </c>
      <c r="F9" s="67">
        <v>130015</v>
      </c>
    </row>
    <row r="10" spans="1:20" x14ac:dyDescent="0.25">
      <c r="A10" s="193">
        <v>1974</v>
      </c>
      <c r="B10" s="67">
        <v>38138</v>
      </c>
      <c r="C10" s="67">
        <v>30238</v>
      </c>
      <c r="D10" s="67">
        <v>20963</v>
      </c>
      <c r="E10" s="67">
        <v>58736</v>
      </c>
      <c r="F10" s="67">
        <v>148075</v>
      </c>
    </row>
    <row r="11" spans="1:20" x14ac:dyDescent="0.25">
      <c r="A11" s="144">
        <v>1975</v>
      </c>
      <c r="B11" s="67">
        <v>43148</v>
      </c>
      <c r="C11" s="67">
        <v>39232</v>
      </c>
      <c r="D11" s="67">
        <v>23304</v>
      </c>
      <c r="E11" s="67">
        <v>62333</v>
      </c>
      <c r="F11" s="67">
        <v>168017</v>
      </c>
    </row>
    <row r="12" spans="1:20" x14ac:dyDescent="0.25">
      <c r="A12" s="193">
        <v>1976</v>
      </c>
      <c r="B12" s="67">
        <v>41700</v>
      </c>
      <c r="C12" s="67">
        <v>50336</v>
      </c>
      <c r="D12" s="67">
        <v>16517</v>
      </c>
      <c r="E12" s="67">
        <v>65287</v>
      </c>
      <c r="F12" s="67">
        <v>173840</v>
      </c>
    </row>
    <row r="13" spans="1:20" x14ac:dyDescent="0.25">
      <c r="A13" s="144">
        <v>1977</v>
      </c>
      <c r="B13" s="67">
        <v>38668</v>
      </c>
      <c r="C13" s="67">
        <v>62613</v>
      </c>
      <c r="D13" s="67">
        <v>19281</v>
      </c>
      <c r="E13" s="67">
        <v>62991</v>
      </c>
      <c r="F13" s="67">
        <v>183553</v>
      </c>
    </row>
    <row r="14" spans="1:20" x14ac:dyDescent="0.25">
      <c r="A14" s="193">
        <v>1978</v>
      </c>
      <c r="B14" s="67">
        <v>36797</v>
      </c>
      <c r="C14" s="67">
        <v>79843</v>
      </c>
      <c r="D14" s="67">
        <v>21025</v>
      </c>
      <c r="E14" s="67">
        <v>56999</v>
      </c>
      <c r="F14" s="67">
        <v>194671</v>
      </c>
    </row>
    <row r="15" spans="1:20" x14ac:dyDescent="0.25">
      <c r="A15" s="144">
        <v>1979</v>
      </c>
      <c r="B15" s="67">
        <v>37330</v>
      </c>
      <c r="C15" s="67">
        <v>105878</v>
      </c>
      <c r="D15" s="67">
        <v>24391</v>
      </c>
      <c r="E15" s="67">
        <v>60764</v>
      </c>
      <c r="F15" s="67">
        <v>228364</v>
      </c>
    </row>
    <row r="16" spans="1:20" x14ac:dyDescent="0.25">
      <c r="A16" s="193">
        <v>1980</v>
      </c>
      <c r="B16" s="67">
        <v>36278</v>
      </c>
      <c r="C16" s="67">
        <v>124590</v>
      </c>
      <c r="D16" s="67">
        <v>27552</v>
      </c>
      <c r="E16" s="67">
        <v>56621</v>
      </c>
      <c r="F16" s="67">
        <v>245040</v>
      </c>
    </row>
    <row r="17" spans="1:6" x14ac:dyDescent="0.25">
      <c r="A17" s="144">
        <v>1981</v>
      </c>
      <c r="B17" s="67">
        <v>37349</v>
      </c>
      <c r="C17" s="67">
        <v>141928</v>
      </c>
      <c r="D17" s="67">
        <v>27577</v>
      </c>
      <c r="E17" s="67">
        <v>56017</v>
      </c>
      <c r="F17" s="67">
        <v>262872</v>
      </c>
    </row>
    <row r="18" spans="1:6" x14ac:dyDescent="0.25">
      <c r="A18" s="193">
        <v>1982</v>
      </c>
      <c r="B18" s="67">
        <v>38068</v>
      </c>
      <c r="C18" s="67">
        <v>159838</v>
      </c>
      <c r="D18" s="67">
        <v>26048</v>
      </c>
      <c r="E18" s="67">
        <v>54643</v>
      </c>
      <c r="F18" s="67">
        <v>278595</v>
      </c>
    </row>
    <row r="19" spans="1:6" x14ac:dyDescent="0.25">
      <c r="A19" s="144">
        <v>1983</v>
      </c>
      <c r="B19" s="67">
        <v>39686</v>
      </c>
      <c r="C19" s="67">
        <v>177263</v>
      </c>
      <c r="D19" s="67">
        <v>25405</v>
      </c>
      <c r="E19" s="67">
        <v>51229</v>
      </c>
      <c r="F19" s="67">
        <v>293582</v>
      </c>
    </row>
    <row r="20" spans="1:6" x14ac:dyDescent="0.25">
      <c r="A20" s="193">
        <v>1984</v>
      </c>
      <c r="B20" s="67">
        <v>44383</v>
      </c>
      <c r="C20" s="67">
        <v>194696</v>
      </c>
      <c r="D20" s="67">
        <v>28430</v>
      </c>
      <c r="E20" s="67">
        <v>49906</v>
      </c>
      <c r="F20" s="67">
        <v>317415</v>
      </c>
    </row>
    <row r="21" spans="1:6" x14ac:dyDescent="0.25">
      <c r="A21" s="144">
        <v>1985</v>
      </c>
      <c r="B21" s="67">
        <v>44469</v>
      </c>
      <c r="C21" s="67">
        <v>204996</v>
      </c>
      <c r="D21" s="67">
        <v>29614</v>
      </c>
      <c r="E21" s="67">
        <v>47330</v>
      </c>
      <c r="F21" s="67">
        <v>326409</v>
      </c>
    </row>
    <row r="22" spans="1:6" x14ac:dyDescent="0.25">
      <c r="A22" s="193">
        <v>1986</v>
      </c>
      <c r="B22" s="67">
        <v>45635</v>
      </c>
      <c r="C22" s="67">
        <v>214009</v>
      </c>
      <c r="D22" s="67">
        <v>29171</v>
      </c>
      <c r="E22" s="67">
        <v>45652</v>
      </c>
      <c r="F22" s="67">
        <v>334467</v>
      </c>
    </row>
    <row r="23" spans="1:6" x14ac:dyDescent="0.25">
      <c r="A23" s="144">
        <v>1987</v>
      </c>
      <c r="B23" s="67">
        <v>49963</v>
      </c>
      <c r="C23" s="67">
        <v>206102</v>
      </c>
      <c r="D23" s="67">
        <v>30258</v>
      </c>
      <c r="E23" s="67">
        <v>43589</v>
      </c>
      <c r="F23" s="67">
        <v>329912</v>
      </c>
    </row>
    <row r="24" spans="1:6" x14ac:dyDescent="0.25">
      <c r="A24" s="193">
        <v>1988</v>
      </c>
      <c r="B24" s="67">
        <v>52138</v>
      </c>
      <c r="C24" s="67">
        <v>196782</v>
      </c>
      <c r="D24" s="67">
        <v>33247</v>
      </c>
      <c r="E24" s="67">
        <v>42291</v>
      </c>
      <c r="F24" s="67">
        <v>324458</v>
      </c>
    </row>
    <row r="25" spans="1:6" x14ac:dyDescent="0.25">
      <c r="A25" s="144">
        <v>1989</v>
      </c>
      <c r="B25" s="67">
        <v>50309.1</v>
      </c>
      <c r="C25" s="67">
        <v>183664</v>
      </c>
      <c r="D25" s="67">
        <v>31444</v>
      </c>
      <c r="E25" s="67">
        <v>41104</v>
      </c>
      <c r="F25" s="67">
        <v>306521.09999999998</v>
      </c>
    </row>
    <row r="26" spans="1:6" x14ac:dyDescent="0.25">
      <c r="A26" s="193">
        <v>1990</v>
      </c>
      <c r="B26" s="67">
        <v>50902</v>
      </c>
      <c r="C26" s="67">
        <v>177553</v>
      </c>
      <c r="D26" s="67">
        <v>28987</v>
      </c>
      <c r="E26" s="67">
        <v>40692</v>
      </c>
      <c r="F26" s="67">
        <v>298134</v>
      </c>
    </row>
    <row r="27" spans="1:6" x14ac:dyDescent="0.25">
      <c r="A27" s="144">
        <v>1991</v>
      </c>
      <c r="B27" s="67">
        <v>54104</v>
      </c>
      <c r="C27" s="67">
        <v>182547</v>
      </c>
      <c r="D27" s="67">
        <v>29587</v>
      </c>
      <c r="E27" s="67">
        <v>39070</v>
      </c>
      <c r="F27" s="67">
        <v>305308</v>
      </c>
    </row>
    <row r="28" spans="1:6" x14ac:dyDescent="0.25">
      <c r="A28" s="193">
        <v>1992</v>
      </c>
      <c r="B28" s="67">
        <v>58032</v>
      </c>
      <c r="C28" s="67">
        <v>184214</v>
      </c>
      <c r="D28" s="67">
        <v>30171</v>
      </c>
      <c r="E28" s="67">
        <v>38270</v>
      </c>
      <c r="F28" s="67">
        <v>310687</v>
      </c>
    </row>
    <row r="29" spans="1:6" x14ac:dyDescent="0.25">
      <c r="A29" s="144">
        <v>1993</v>
      </c>
      <c r="B29" s="67">
        <v>62079</v>
      </c>
      <c r="C29" s="67">
        <v>192494</v>
      </c>
      <c r="D29" s="67">
        <v>31008</v>
      </c>
      <c r="E29" s="67">
        <v>35914</v>
      </c>
      <c r="F29" s="67">
        <v>321495</v>
      </c>
    </row>
    <row r="30" spans="1:6" x14ac:dyDescent="0.25">
      <c r="A30" s="193">
        <v>1994</v>
      </c>
      <c r="B30" s="67">
        <v>64233</v>
      </c>
      <c r="C30" s="67">
        <v>186315</v>
      </c>
      <c r="D30" s="67">
        <v>29042</v>
      </c>
      <c r="E30" s="67">
        <v>35038</v>
      </c>
      <c r="F30" s="67">
        <v>314628</v>
      </c>
    </row>
    <row r="31" spans="1:6" x14ac:dyDescent="0.25">
      <c r="A31" s="144">
        <v>1995</v>
      </c>
      <c r="B31" s="67">
        <v>65362</v>
      </c>
      <c r="C31" s="67">
        <v>181097</v>
      </c>
      <c r="D31" s="67">
        <v>28796</v>
      </c>
      <c r="E31" s="67">
        <v>33854</v>
      </c>
      <c r="F31" s="67">
        <v>309109</v>
      </c>
    </row>
    <row r="32" spans="1:6" x14ac:dyDescent="0.25">
      <c r="A32" s="193">
        <v>1996</v>
      </c>
      <c r="B32" s="67">
        <v>75362</v>
      </c>
      <c r="C32" s="67">
        <v>184205</v>
      </c>
      <c r="D32" s="67">
        <v>31888</v>
      </c>
      <c r="E32" s="67">
        <v>33407</v>
      </c>
      <c r="F32" s="67">
        <v>324862</v>
      </c>
    </row>
    <row r="33" spans="1:6" x14ac:dyDescent="0.25">
      <c r="A33" s="144">
        <v>1997</v>
      </c>
      <c r="B33" s="67">
        <v>88901</v>
      </c>
      <c r="C33" s="67">
        <v>185378</v>
      </c>
      <c r="D33" s="67">
        <v>31300</v>
      </c>
      <c r="E33" s="67">
        <v>31547</v>
      </c>
      <c r="F33" s="67">
        <v>337126</v>
      </c>
    </row>
    <row r="34" spans="1:6" x14ac:dyDescent="0.25">
      <c r="A34" s="193">
        <v>1998</v>
      </c>
      <c r="B34" s="67">
        <v>90714</v>
      </c>
      <c r="C34" s="67">
        <v>188625</v>
      </c>
      <c r="D34" s="67">
        <v>31780</v>
      </c>
      <c r="E34" s="67">
        <v>29639</v>
      </c>
      <c r="F34" s="67">
        <v>340758</v>
      </c>
    </row>
    <row r="35" spans="1:6" x14ac:dyDescent="0.25">
      <c r="A35" s="144">
        <v>1999</v>
      </c>
      <c r="B35" s="67">
        <v>110388</v>
      </c>
      <c r="C35" s="67">
        <v>194215</v>
      </c>
      <c r="D35" s="67">
        <v>36543</v>
      </c>
      <c r="E35" s="67">
        <v>29777</v>
      </c>
      <c r="F35" s="67">
        <v>370923</v>
      </c>
    </row>
    <row r="36" spans="1:6" x14ac:dyDescent="0.25">
      <c r="A36" s="193">
        <v>2000</v>
      </c>
      <c r="B36" s="67">
        <v>120010</v>
      </c>
      <c r="C36" s="67">
        <v>194368</v>
      </c>
      <c r="D36" s="67">
        <v>28431</v>
      </c>
      <c r="E36" s="67">
        <v>30074</v>
      </c>
      <c r="F36" s="67">
        <v>372883</v>
      </c>
    </row>
    <row r="37" spans="1:6" x14ac:dyDescent="0.25">
      <c r="A37" s="144">
        <v>2001</v>
      </c>
      <c r="B37" s="67">
        <v>126335</v>
      </c>
      <c r="C37" s="67">
        <v>199240</v>
      </c>
      <c r="D37" s="67">
        <v>28937</v>
      </c>
      <c r="E37" s="67">
        <v>28274</v>
      </c>
      <c r="F37" s="67">
        <v>382786</v>
      </c>
    </row>
    <row r="38" spans="1:6" x14ac:dyDescent="0.25">
      <c r="A38" s="193">
        <v>2002</v>
      </c>
      <c r="B38" s="67">
        <v>139734</v>
      </c>
      <c r="C38" s="67">
        <v>200416</v>
      </c>
      <c r="D38" s="67">
        <v>31654</v>
      </c>
      <c r="E38" s="67">
        <v>27053</v>
      </c>
      <c r="F38" s="67">
        <v>398857</v>
      </c>
    </row>
    <row r="39" spans="1:6" x14ac:dyDescent="0.25">
      <c r="A39" s="144">
        <v>2003</v>
      </c>
      <c r="B39" s="67">
        <v>145109</v>
      </c>
      <c r="C39" s="67">
        <v>204024</v>
      </c>
      <c r="D39" s="67">
        <v>33421</v>
      </c>
      <c r="E39" s="67">
        <v>27592</v>
      </c>
      <c r="F39" s="67">
        <v>410146</v>
      </c>
    </row>
    <row r="40" spans="1:6" x14ac:dyDescent="0.25">
      <c r="A40" s="193">
        <v>2004</v>
      </c>
      <c r="B40" s="67">
        <v>150825</v>
      </c>
      <c r="C40" s="67">
        <v>210582</v>
      </c>
      <c r="D40" s="67">
        <v>36528</v>
      </c>
      <c r="E40" s="67">
        <v>27928</v>
      </c>
      <c r="F40" s="67">
        <v>425863</v>
      </c>
    </row>
    <row r="41" spans="1:6" x14ac:dyDescent="0.25">
      <c r="A41" s="144">
        <v>2005</v>
      </c>
      <c r="B41" s="67">
        <v>157738</v>
      </c>
      <c r="C41" s="67">
        <v>209468</v>
      </c>
      <c r="D41" s="67">
        <v>39002</v>
      </c>
      <c r="E41" s="67">
        <v>27303</v>
      </c>
      <c r="F41" s="67">
        <v>433511</v>
      </c>
    </row>
    <row r="42" spans="1:6" x14ac:dyDescent="0.25">
      <c r="A42" s="193">
        <v>2006</v>
      </c>
      <c r="B42" s="67">
        <v>159936.99799999999</v>
      </c>
      <c r="C42" s="67">
        <v>221309.99799999999</v>
      </c>
      <c r="D42" s="67">
        <v>40505</v>
      </c>
      <c r="E42" s="67">
        <v>25836</v>
      </c>
      <c r="F42" s="67">
        <v>447587.99599999998</v>
      </c>
    </row>
    <row r="43" spans="1:6" x14ac:dyDescent="0.25">
      <c r="A43" s="144">
        <v>2007</v>
      </c>
      <c r="B43" s="67">
        <v>161581.995</v>
      </c>
      <c r="C43" s="67">
        <v>213698.992</v>
      </c>
      <c r="D43" s="67">
        <v>37461</v>
      </c>
      <c r="E43" s="67">
        <v>30559.999</v>
      </c>
      <c r="F43" s="67">
        <v>443301.98599999998</v>
      </c>
    </row>
    <row r="44" spans="1:6" x14ac:dyDescent="0.25">
      <c r="A44" s="193">
        <v>2008</v>
      </c>
      <c r="B44" s="67">
        <v>170203.99400000001</v>
      </c>
      <c r="C44" s="67">
        <v>213780.99400000001</v>
      </c>
      <c r="D44" s="67">
        <v>36631</v>
      </c>
      <c r="E44" s="67">
        <v>28707.995999999999</v>
      </c>
      <c r="F44" s="67">
        <v>449323.984</v>
      </c>
    </row>
    <row r="45" spans="1:6" x14ac:dyDescent="0.25">
      <c r="A45" s="144">
        <v>2009</v>
      </c>
      <c r="B45" s="67">
        <v>171407.997</v>
      </c>
      <c r="C45" s="67">
        <v>212747.997</v>
      </c>
      <c r="D45" s="67">
        <v>39963</v>
      </c>
      <c r="E45" s="67">
        <v>34158.99</v>
      </c>
      <c r="F45" s="67">
        <v>458277.984</v>
      </c>
    </row>
    <row r="46" spans="1:6" x14ac:dyDescent="0.25">
      <c r="A46" s="193">
        <v>2010</v>
      </c>
      <c r="B46" s="67">
        <v>175667</v>
      </c>
      <c r="C46" s="67">
        <v>217761</v>
      </c>
      <c r="D46" s="67">
        <v>35203</v>
      </c>
      <c r="E46" s="67">
        <v>36094.995999999999</v>
      </c>
      <c r="F46" s="67">
        <v>464725.99599999998</v>
      </c>
    </row>
    <row r="47" spans="1:6" x14ac:dyDescent="0.25">
      <c r="A47" s="144">
        <v>2011</v>
      </c>
      <c r="B47" s="67">
        <v>164259</v>
      </c>
      <c r="C47" s="67">
        <v>218709</v>
      </c>
      <c r="D47" s="67">
        <v>34396</v>
      </c>
      <c r="E47" s="67">
        <v>34291.995999999999</v>
      </c>
      <c r="F47" s="67">
        <v>451655.99599999998</v>
      </c>
    </row>
    <row r="48" spans="1:6" x14ac:dyDescent="0.25">
      <c r="A48" s="193">
        <v>2012</v>
      </c>
      <c r="B48" s="67">
        <v>177854</v>
      </c>
      <c r="C48" s="67">
        <v>210725</v>
      </c>
      <c r="D48" s="67">
        <v>35450</v>
      </c>
      <c r="E48" s="67">
        <v>32439.995999999999</v>
      </c>
      <c r="F48" s="67">
        <v>456468.99599999998</v>
      </c>
    </row>
    <row r="49" spans="1:6" x14ac:dyDescent="0.25">
      <c r="A49" s="142">
        <v>2013</v>
      </c>
      <c r="B49" s="41"/>
      <c r="C49" s="41"/>
      <c r="D49" s="41"/>
      <c r="E49" s="41"/>
      <c r="F49" s="41"/>
    </row>
    <row r="50" spans="1:6" s="243" customFormat="1" ht="33" customHeight="1" x14ac:dyDescent="0.25">
      <c r="A50" s="788" t="s">
        <v>625</v>
      </c>
      <c r="B50" s="789"/>
      <c r="C50" s="789"/>
      <c r="D50" s="789"/>
      <c r="E50" s="789"/>
      <c r="F50" s="789"/>
    </row>
    <row r="51" spans="1:6" x14ac:dyDescent="0.25">
      <c r="A51" s="787" t="s">
        <v>444</v>
      </c>
      <c r="B51" s="787"/>
      <c r="C51" s="787"/>
      <c r="D51" s="787"/>
      <c r="E51" s="787"/>
      <c r="F51" s="787"/>
    </row>
    <row r="52" spans="1:6" x14ac:dyDescent="0.25">
      <c r="A52" s="462" t="s">
        <v>6</v>
      </c>
      <c r="B52" s="44" t="s">
        <v>199</v>
      </c>
      <c r="C52" s="44" t="s">
        <v>200</v>
      </c>
      <c r="D52" s="44" t="s">
        <v>201</v>
      </c>
      <c r="E52" s="44" t="s">
        <v>10</v>
      </c>
      <c r="F52" s="44" t="s">
        <v>11</v>
      </c>
    </row>
    <row r="53" spans="1:6" x14ac:dyDescent="0.25">
      <c r="A53" s="193">
        <v>1968</v>
      </c>
      <c r="B53" s="67"/>
      <c r="C53" s="67"/>
      <c r="D53" s="67"/>
      <c r="E53" s="67"/>
      <c r="F53" s="67">
        <v>8386</v>
      </c>
    </row>
    <row r="54" spans="1:6" x14ac:dyDescent="0.25">
      <c r="A54" s="144">
        <v>1969</v>
      </c>
      <c r="B54" s="67"/>
      <c r="C54" s="67"/>
      <c r="D54" s="67"/>
      <c r="E54" s="67"/>
      <c r="F54" s="67">
        <v>8200</v>
      </c>
    </row>
    <row r="55" spans="1:6" x14ac:dyDescent="0.25">
      <c r="A55" s="193">
        <v>1970</v>
      </c>
      <c r="B55" s="67"/>
      <c r="C55" s="67"/>
      <c r="D55" s="67"/>
      <c r="E55" s="67"/>
      <c r="F55" s="67">
        <v>5886</v>
      </c>
    </row>
    <row r="56" spans="1:6" x14ac:dyDescent="0.25">
      <c r="A56" s="144">
        <v>1971</v>
      </c>
      <c r="B56" s="67"/>
      <c r="C56" s="67"/>
      <c r="D56" s="67"/>
      <c r="E56" s="67"/>
      <c r="F56" s="67">
        <v>6563</v>
      </c>
    </row>
    <row r="57" spans="1:6" x14ac:dyDescent="0.25">
      <c r="A57" s="193">
        <v>1972</v>
      </c>
      <c r="B57" s="67"/>
      <c r="C57" s="67"/>
      <c r="D57" s="67"/>
      <c r="E57" s="67"/>
      <c r="F57" s="67">
        <v>7957</v>
      </c>
    </row>
    <row r="58" spans="1:6" x14ac:dyDescent="0.25">
      <c r="A58" s="144">
        <v>1973</v>
      </c>
      <c r="B58" s="67"/>
      <c r="C58" s="67"/>
      <c r="D58" s="67"/>
      <c r="E58" s="67"/>
      <c r="F58" s="67">
        <v>6244</v>
      </c>
    </row>
    <row r="59" spans="1:6" x14ac:dyDescent="0.25">
      <c r="A59" s="193">
        <v>1974</v>
      </c>
      <c r="B59" s="67"/>
      <c r="C59" s="67"/>
      <c r="D59" s="67"/>
      <c r="E59" s="67"/>
      <c r="F59" s="67">
        <v>8466</v>
      </c>
    </row>
    <row r="60" spans="1:6" x14ac:dyDescent="0.25">
      <c r="A60" s="144">
        <v>1975</v>
      </c>
      <c r="B60" s="67"/>
      <c r="C60" s="67"/>
      <c r="D60" s="67"/>
      <c r="E60" s="67"/>
      <c r="F60" s="67">
        <v>6546</v>
      </c>
    </row>
    <row r="61" spans="1:6" x14ac:dyDescent="0.25">
      <c r="A61" s="193">
        <v>1976</v>
      </c>
      <c r="B61" s="67"/>
      <c r="C61" s="67"/>
      <c r="D61" s="67"/>
      <c r="E61" s="67"/>
      <c r="F61" s="67">
        <v>6132</v>
      </c>
    </row>
    <row r="62" spans="1:6" x14ac:dyDescent="0.25">
      <c r="A62" s="144">
        <v>1977</v>
      </c>
      <c r="B62" s="67"/>
      <c r="C62" s="67"/>
      <c r="D62" s="67"/>
      <c r="E62" s="67"/>
      <c r="F62" s="67">
        <v>4924</v>
      </c>
    </row>
    <row r="63" spans="1:6" x14ac:dyDescent="0.25">
      <c r="A63" s="193">
        <v>1978</v>
      </c>
      <c r="B63" s="67"/>
      <c r="C63" s="67"/>
      <c r="D63" s="67"/>
      <c r="E63" s="67"/>
      <c r="F63" s="67">
        <v>4629</v>
      </c>
    </row>
    <row r="64" spans="1:6" x14ac:dyDescent="0.25">
      <c r="A64" s="144">
        <v>1979</v>
      </c>
      <c r="B64" s="67"/>
      <c r="C64" s="67"/>
      <c r="D64" s="67"/>
      <c r="E64" s="67"/>
      <c r="F64" s="67">
        <v>5239</v>
      </c>
    </row>
    <row r="65" spans="1:6" x14ac:dyDescent="0.25">
      <c r="A65" s="193">
        <v>1980</v>
      </c>
      <c r="B65" s="67"/>
      <c r="C65" s="67"/>
      <c r="D65" s="67"/>
      <c r="E65" s="67"/>
      <c r="F65" s="67">
        <v>6112</v>
      </c>
    </row>
    <row r="66" spans="1:6" x14ac:dyDescent="0.25">
      <c r="A66" s="144">
        <v>1981</v>
      </c>
      <c r="B66" s="67"/>
      <c r="C66" s="67"/>
      <c r="D66" s="67">
        <v>434.82299999999998</v>
      </c>
      <c r="E66" s="67">
        <v>1285.4549999999999</v>
      </c>
      <c r="F66" s="67">
        <v>7573.7510000000002</v>
      </c>
    </row>
    <row r="67" spans="1:6" x14ac:dyDescent="0.25">
      <c r="A67" s="193">
        <v>1982</v>
      </c>
      <c r="B67" s="67"/>
      <c r="C67" s="67"/>
      <c r="D67" s="67">
        <v>397.14699999999999</v>
      </c>
      <c r="E67" s="67">
        <v>1926.7639999999999</v>
      </c>
      <c r="F67" s="67">
        <v>9275.7360000000008</v>
      </c>
    </row>
    <row r="68" spans="1:6" x14ac:dyDescent="0.25">
      <c r="A68" s="144">
        <v>1983</v>
      </c>
      <c r="B68" s="67">
        <v>2790.5639999999999</v>
      </c>
      <c r="C68" s="67">
        <v>3953.38</v>
      </c>
      <c r="D68" s="67">
        <v>412.24599999999998</v>
      </c>
      <c r="E68" s="67">
        <v>1389.9390000000001</v>
      </c>
      <c r="F68" s="67">
        <v>8546.1290000000008</v>
      </c>
    </row>
    <row r="69" spans="1:6" x14ac:dyDescent="0.25">
      <c r="A69" s="193">
        <v>1984</v>
      </c>
      <c r="B69" s="67">
        <v>3104.95</v>
      </c>
      <c r="C69" s="67">
        <v>4438.5820000000003</v>
      </c>
      <c r="D69" s="67">
        <v>354.685</v>
      </c>
      <c r="E69" s="67">
        <v>1553.74</v>
      </c>
      <c r="F69" s="67">
        <v>9451.9570000000003</v>
      </c>
    </row>
    <row r="70" spans="1:6" x14ac:dyDescent="0.25">
      <c r="A70" s="144">
        <v>1985</v>
      </c>
      <c r="B70" s="67">
        <v>3004.4090000000001</v>
      </c>
      <c r="C70" s="67">
        <v>4266.3159999999998</v>
      </c>
      <c r="D70" s="67">
        <v>299.34699999999998</v>
      </c>
      <c r="E70" s="67">
        <v>1498.2190000000001</v>
      </c>
      <c r="F70" s="67">
        <v>9068.2909999999993</v>
      </c>
    </row>
    <row r="71" spans="1:6" x14ac:dyDescent="0.25">
      <c r="A71" s="193">
        <v>1986</v>
      </c>
      <c r="B71" s="67">
        <v>4445.3559999999998</v>
      </c>
      <c r="C71" s="67">
        <v>5865.5209999999997</v>
      </c>
      <c r="D71" s="67">
        <v>303.02300000000002</v>
      </c>
      <c r="E71" s="67">
        <v>1331.5940000000001</v>
      </c>
      <c r="F71" s="67">
        <v>11945.494000000001</v>
      </c>
    </row>
    <row r="72" spans="1:6" x14ac:dyDescent="0.25">
      <c r="A72" s="144">
        <v>1987</v>
      </c>
      <c r="B72" s="67">
        <v>9445.2369999999992</v>
      </c>
      <c r="C72" s="67">
        <v>11528.645</v>
      </c>
      <c r="D72" s="67">
        <v>641.25099999999998</v>
      </c>
      <c r="E72" s="67">
        <v>2379.9009999999998</v>
      </c>
      <c r="F72" s="67">
        <v>23995.034</v>
      </c>
    </row>
    <row r="73" spans="1:6" x14ac:dyDescent="0.25">
      <c r="A73" s="193">
        <v>1988</v>
      </c>
      <c r="B73" s="67">
        <v>15527.165999999999</v>
      </c>
      <c r="C73" s="67">
        <v>18899.964</v>
      </c>
      <c r="D73" s="67">
        <v>1130.73</v>
      </c>
      <c r="E73" s="67">
        <v>3284.4430000000002</v>
      </c>
      <c r="F73" s="67">
        <v>38842.303</v>
      </c>
    </row>
    <row r="74" spans="1:6" x14ac:dyDescent="0.25">
      <c r="A74" s="144">
        <v>1989</v>
      </c>
      <c r="B74" s="67">
        <v>15823.591</v>
      </c>
      <c r="C74" s="67">
        <v>20683.379000000001</v>
      </c>
      <c r="D74" s="67">
        <v>1787.34</v>
      </c>
      <c r="E74" s="67">
        <v>3183.3440000000001</v>
      </c>
      <c r="F74" s="67">
        <v>41477.654000000002</v>
      </c>
    </row>
    <row r="75" spans="1:6" x14ac:dyDescent="0.25">
      <c r="A75" s="193">
        <v>1990</v>
      </c>
      <c r="B75" s="67">
        <v>13990.204</v>
      </c>
      <c r="C75" s="67">
        <v>23174.673999999999</v>
      </c>
      <c r="D75" s="67">
        <v>1925.799</v>
      </c>
      <c r="E75" s="67">
        <v>2617.44</v>
      </c>
      <c r="F75" s="67">
        <v>41708.116999999998</v>
      </c>
    </row>
    <row r="76" spans="1:6" x14ac:dyDescent="0.25">
      <c r="A76" s="144">
        <v>1991</v>
      </c>
      <c r="B76" s="67">
        <v>24842.850999999999</v>
      </c>
      <c r="C76" s="67">
        <v>34787.245999999999</v>
      </c>
      <c r="D76" s="67">
        <v>3043.5929999999998</v>
      </c>
      <c r="E76" s="67">
        <v>2675.203</v>
      </c>
      <c r="F76" s="67">
        <v>65348.892999999996</v>
      </c>
    </row>
    <row r="77" spans="1:6" x14ac:dyDescent="0.25">
      <c r="A77" s="193">
        <v>1992</v>
      </c>
      <c r="B77" s="67">
        <v>33505.317999999999</v>
      </c>
      <c r="C77" s="67">
        <v>49076.283000000003</v>
      </c>
      <c r="D77" s="67">
        <v>4023.0410000000002</v>
      </c>
      <c r="E77" s="67">
        <v>2684.3090000000002</v>
      </c>
      <c r="F77" s="67">
        <v>89288.951000000001</v>
      </c>
    </row>
    <row r="78" spans="1:6" x14ac:dyDescent="0.25">
      <c r="A78" s="144">
        <v>1993</v>
      </c>
      <c r="B78" s="67">
        <v>42116.856</v>
      </c>
      <c r="C78" s="67">
        <v>70756.925000000003</v>
      </c>
      <c r="D78" s="67">
        <v>5189.7629999999999</v>
      </c>
      <c r="E78" s="67">
        <v>3314.357</v>
      </c>
      <c r="F78" s="67">
        <v>121377.901</v>
      </c>
    </row>
    <row r="79" spans="1:6" x14ac:dyDescent="0.25">
      <c r="A79" s="193">
        <v>1994</v>
      </c>
      <c r="B79" s="67">
        <v>42951.705999999998</v>
      </c>
      <c r="C79" s="67">
        <v>68931.286999999997</v>
      </c>
      <c r="D79" s="67">
        <v>4548.9210000000003</v>
      </c>
      <c r="E79" s="67">
        <v>3527.2829999999999</v>
      </c>
      <c r="F79" s="67">
        <v>119959.197</v>
      </c>
    </row>
    <row r="80" spans="1:6" x14ac:dyDescent="0.25">
      <c r="A80" s="144">
        <v>1995</v>
      </c>
      <c r="B80" s="67">
        <v>45697.338000000003</v>
      </c>
      <c r="C80" s="67">
        <v>58450.017</v>
      </c>
      <c r="D80" s="67">
        <v>4667.5649999999996</v>
      </c>
      <c r="E80" s="67">
        <v>2944.0839999999998</v>
      </c>
      <c r="F80" s="67">
        <v>111759.004</v>
      </c>
    </row>
    <row r="81" spans="1:6" x14ac:dyDescent="0.25">
      <c r="A81" s="193">
        <v>1996</v>
      </c>
      <c r="B81" s="67">
        <v>62383.981</v>
      </c>
      <c r="C81" s="67">
        <v>72470.239000000001</v>
      </c>
      <c r="D81" s="67">
        <v>5137.4650000000001</v>
      </c>
      <c r="E81" s="67">
        <v>3945.556</v>
      </c>
      <c r="F81" s="67">
        <v>143937.24100000001</v>
      </c>
    </row>
    <row r="82" spans="1:6" x14ac:dyDescent="0.25">
      <c r="A82" s="144">
        <v>1997</v>
      </c>
      <c r="B82" s="67">
        <v>75002.417000000001</v>
      </c>
      <c r="C82" s="67">
        <v>84788.452999999994</v>
      </c>
      <c r="D82" s="67">
        <v>4311.6660000000002</v>
      </c>
      <c r="E82" s="67">
        <v>3543.3339999999998</v>
      </c>
      <c r="F82" s="67">
        <v>167645.87</v>
      </c>
    </row>
    <row r="83" spans="1:6" x14ac:dyDescent="0.25">
      <c r="A83" s="193">
        <v>1998</v>
      </c>
      <c r="B83" s="67">
        <v>88921.09</v>
      </c>
      <c r="C83" s="67">
        <v>97376.385999999999</v>
      </c>
      <c r="D83" s="67">
        <v>5580.98</v>
      </c>
      <c r="E83" s="67">
        <v>3038.7640000000001</v>
      </c>
      <c r="F83" s="67">
        <v>194917.22</v>
      </c>
    </row>
    <row r="84" spans="1:6" x14ac:dyDescent="0.25">
      <c r="A84" s="144">
        <v>1999</v>
      </c>
      <c r="B84" s="67">
        <v>121129.296</v>
      </c>
      <c r="C84" s="67">
        <v>121847.266</v>
      </c>
      <c r="D84" s="67">
        <v>8674.4369999999999</v>
      </c>
      <c r="E84" s="67">
        <v>2609.4690000000001</v>
      </c>
      <c r="F84" s="67">
        <v>254260.46799999999</v>
      </c>
    </row>
    <row r="85" spans="1:6" x14ac:dyDescent="0.25">
      <c r="A85" s="193">
        <v>2000</v>
      </c>
      <c r="B85" s="67">
        <v>160325.35587099998</v>
      </c>
      <c r="C85" s="67">
        <v>140230.63937799999</v>
      </c>
      <c r="D85" s="67">
        <v>6490.2524999999996</v>
      </c>
      <c r="E85" s="67">
        <v>2379.5034999999998</v>
      </c>
      <c r="F85" s="67">
        <v>309425.75124899996</v>
      </c>
    </row>
    <row r="86" spans="1:6" x14ac:dyDescent="0.25">
      <c r="A86" s="144">
        <v>2001</v>
      </c>
      <c r="B86" s="67">
        <v>203838.82604399996</v>
      </c>
      <c r="C86" s="67">
        <v>162194.49386700001</v>
      </c>
      <c r="D86" s="67">
        <v>5981.1625500000009</v>
      </c>
      <c r="E86" s="67">
        <v>3000.2174100000002</v>
      </c>
      <c r="F86" s="67">
        <v>375014.69987100008</v>
      </c>
    </row>
    <row r="87" spans="1:6" x14ac:dyDescent="0.25">
      <c r="A87" s="193">
        <v>2002</v>
      </c>
      <c r="B87" s="67">
        <v>273601.17220700003</v>
      </c>
      <c r="C87" s="67">
        <v>187353.016496</v>
      </c>
      <c r="D87" s="67">
        <v>7051.6669499999998</v>
      </c>
      <c r="E87" s="67">
        <v>2718.4656199999999</v>
      </c>
      <c r="F87" s="67">
        <v>470724.32127299998</v>
      </c>
    </row>
    <row r="88" spans="1:6" x14ac:dyDescent="0.25">
      <c r="A88" s="144">
        <v>2003</v>
      </c>
      <c r="B88" s="67">
        <v>321676.37384500005</v>
      </c>
      <c r="C88" s="67">
        <v>191469.80233599999</v>
      </c>
      <c r="D88" s="67">
        <v>8910.3794999999991</v>
      </c>
      <c r="E88" s="67">
        <v>2270.1208939999997</v>
      </c>
      <c r="F88" s="67">
        <v>524326.67657499993</v>
      </c>
    </row>
    <row r="89" spans="1:6" x14ac:dyDescent="0.25">
      <c r="A89" s="193">
        <v>2004</v>
      </c>
      <c r="B89" s="67">
        <v>408893.565512</v>
      </c>
      <c r="C89" s="67">
        <v>220648.08395400003</v>
      </c>
      <c r="D89" s="67">
        <v>10483.553465999999</v>
      </c>
      <c r="E89" s="67">
        <v>2584.66345</v>
      </c>
      <c r="F89" s="67">
        <v>642609.86638200004</v>
      </c>
    </row>
    <row r="90" spans="1:6" x14ac:dyDescent="0.25">
      <c r="A90" s="144">
        <v>2005</v>
      </c>
      <c r="B90" s="67">
        <v>440975.172387</v>
      </c>
      <c r="C90" s="67">
        <v>245568.86102700001</v>
      </c>
      <c r="D90" s="67">
        <v>12790.798686</v>
      </c>
      <c r="E90" s="67">
        <v>2627.1373079999994</v>
      </c>
      <c r="F90" s="67">
        <v>701961.969408</v>
      </c>
    </row>
    <row r="91" spans="1:6" x14ac:dyDescent="0.25">
      <c r="A91" s="193">
        <v>2006</v>
      </c>
      <c r="B91" s="67">
        <v>471104.05820299994</v>
      </c>
      <c r="C91" s="67">
        <v>271844.11191099999</v>
      </c>
      <c r="D91" s="67">
        <v>14852.698025999998</v>
      </c>
      <c r="E91" s="67">
        <v>2009.4171200000001</v>
      </c>
      <c r="F91" s="67">
        <v>759810.28526000003</v>
      </c>
    </row>
    <row r="92" spans="1:6" x14ac:dyDescent="0.25">
      <c r="A92" s="144">
        <v>2007</v>
      </c>
      <c r="B92" s="67">
        <v>497570.34730319993</v>
      </c>
      <c r="C92" s="67">
        <v>268820.8618974</v>
      </c>
      <c r="D92" s="67">
        <v>17438.547037999997</v>
      </c>
      <c r="E92" s="67">
        <v>2359.2374360000003</v>
      </c>
      <c r="F92" s="67">
        <v>786188.99367459991</v>
      </c>
    </row>
    <row r="93" spans="1:6" x14ac:dyDescent="0.25">
      <c r="A93" s="193">
        <v>2008</v>
      </c>
      <c r="B93" s="67">
        <v>424741.31891679997</v>
      </c>
      <c r="C93" s="67">
        <v>256318.2279038</v>
      </c>
      <c r="D93" s="67">
        <v>15407.151600000001</v>
      </c>
      <c r="E93" s="67">
        <v>2147.7495249999997</v>
      </c>
      <c r="F93" s="67">
        <v>698614.44794560003</v>
      </c>
    </row>
    <row r="94" spans="1:6" x14ac:dyDescent="0.25">
      <c r="A94" s="144">
        <v>2009</v>
      </c>
      <c r="B94" s="67">
        <v>449484.99513919995</v>
      </c>
      <c r="C94" s="67">
        <v>297488.8542692</v>
      </c>
      <c r="D94" s="67">
        <v>15336.675875999999</v>
      </c>
      <c r="E94" s="67">
        <v>2252.0958880000003</v>
      </c>
      <c r="F94" s="67">
        <v>764562.62117240008</v>
      </c>
    </row>
    <row r="95" spans="1:6" x14ac:dyDescent="0.25">
      <c r="A95" s="193">
        <v>2010</v>
      </c>
      <c r="B95" s="67">
        <v>471177.99747999996</v>
      </c>
      <c r="C95" s="67">
        <v>292859.86018399993</v>
      </c>
      <c r="D95" s="67">
        <v>14922.591849999999</v>
      </c>
      <c r="E95" s="67">
        <v>2166.983256</v>
      </c>
      <c r="F95" s="67">
        <v>781127.43276999996</v>
      </c>
    </row>
    <row r="96" spans="1:6" x14ac:dyDescent="0.25">
      <c r="A96" s="144">
        <v>2011</v>
      </c>
      <c r="B96" s="67">
        <v>436744.89762000006</v>
      </c>
      <c r="C96" s="67">
        <v>248380.25925999999</v>
      </c>
      <c r="D96" s="67">
        <v>13946.924451999999</v>
      </c>
      <c r="E96" s="67">
        <v>2056.3438500000002</v>
      </c>
      <c r="F96" s="67">
        <v>701128.42518200015</v>
      </c>
    </row>
    <row r="97" spans="1:6" x14ac:dyDescent="0.25">
      <c r="A97" s="193">
        <v>2012</v>
      </c>
      <c r="B97" s="67">
        <v>429834.46463</v>
      </c>
      <c r="C97" s="67">
        <v>276273.20970999997</v>
      </c>
      <c r="D97" s="67">
        <v>12627.185252000001</v>
      </c>
      <c r="E97" s="67">
        <v>2687.9381500000004</v>
      </c>
      <c r="F97" s="67">
        <v>721422.79774199985</v>
      </c>
    </row>
    <row r="98" spans="1:6" x14ac:dyDescent="0.25">
      <c r="A98" s="142">
        <v>2013</v>
      </c>
      <c r="B98" s="41"/>
      <c r="C98" s="41"/>
      <c r="D98" s="41"/>
      <c r="E98" s="41"/>
      <c r="F98" s="364">
        <v>678336</v>
      </c>
    </row>
    <row r="99" spans="1:6" ht="31.5" customHeight="1" x14ac:dyDescent="0.25">
      <c r="A99" s="788" t="s">
        <v>625</v>
      </c>
      <c r="B99" s="789"/>
      <c r="C99" s="789"/>
      <c r="D99" s="789"/>
      <c r="E99" s="789"/>
      <c r="F99" s="789"/>
    </row>
    <row r="100" spans="1:6" x14ac:dyDescent="0.25">
      <c r="A100" s="787" t="s">
        <v>445</v>
      </c>
      <c r="B100" s="787"/>
      <c r="C100" s="787"/>
      <c r="D100" s="787"/>
      <c r="E100" s="787"/>
      <c r="F100" s="787"/>
    </row>
    <row r="101" spans="1:6" x14ac:dyDescent="0.25">
      <c r="A101" s="462" t="s">
        <v>6</v>
      </c>
      <c r="B101" s="44" t="s">
        <v>199</v>
      </c>
      <c r="C101" s="44" t="s">
        <v>200</v>
      </c>
      <c r="D101" s="44" t="s">
        <v>201</v>
      </c>
      <c r="E101" s="44" t="s">
        <v>10</v>
      </c>
      <c r="F101" s="44" t="s">
        <v>11</v>
      </c>
    </row>
    <row r="102" spans="1:6" x14ac:dyDescent="0.25">
      <c r="A102" s="193">
        <v>1968</v>
      </c>
      <c r="B102" s="67"/>
      <c r="C102" s="67"/>
      <c r="D102" s="67"/>
      <c r="E102" s="67"/>
      <c r="F102" s="67">
        <v>83424.217714939994</v>
      </c>
    </row>
    <row r="103" spans="1:6" x14ac:dyDescent="0.25">
      <c r="A103" s="144">
        <v>1969</v>
      </c>
      <c r="B103" s="67"/>
      <c r="C103" s="67"/>
      <c r="D103" s="67"/>
      <c r="E103" s="67"/>
      <c r="F103" s="67">
        <v>91619.119395860005</v>
      </c>
    </row>
    <row r="104" spans="1:6" x14ac:dyDescent="0.25">
      <c r="A104" s="193">
        <v>1970</v>
      </c>
      <c r="B104" s="67"/>
      <c r="C104" s="67"/>
      <c r="D104" s="67"/>
      <c r="E104" s="67"/>
      <c r="F104" s="67">
        <v>98193.266255299997</v>
      </c>
    </row>
    <row r="105" spans="1:6" x14ac:dyDescent="0.25">
      <c r="A105" s="144">
        <v>1971</v>
      </c>
      <c r="B105" s="67"/>
      <c r="C105" s="67"/>
      <c r="D105" s="67"/>
      <c r="E105" s="67"/>
      <c r="F105" s="67">
        <v>117052</v>
      </c>
    </row>
    <row r="106" spans="1:6" x14ac:dyDescent="0.25">
      <c r="A106" s="193">
        <v>1972</v>
      </c>
      <c r="B106" s="67"/>
      <c r="C106" s="67"/>
      <c r="D106" s="67"/>
      <c r="E106" s="67"/>
      <c r="F106" s="67">
        <v>123535</v>
      </c>
    </row>
    <row r="107" spans="1:6" x14ac:dyDescent="0.25">
      <c r="A107" s="144">
        <v>1973</v>
      </c>
      <c r="B107" s="67"/>
      <c r="C107" s="67"/>
      <c r="D107" s="67"/>
      <c r="E107" s="67"/>
      <c r="F107" s="67">
        <v>136259</v>
      </c>
    </row>
    <row r="108" spans="1:6" x14ac:dyDescent="0.25">
      <c r="A108" s="193">
        <v>1974</v>
      </c>
      <c r="B108" s="67"/>
      <c r="C108" s="67"/>
      <c r="D108" s="67"/>
      <c r="E108" s="67"/>
      <c r="F108" s="67">
        <v>156541</v>
      </c>
    </row>
    <row r="109" spans="1:6" x14ac:dyDescent="0.25">
      <c r="A109" s="144">
        <v>1975</v>
      </c>
      <c r="B109" s="67"/>
      <c r="C109" s="67"/>
      <c r="D109" s="67"/>
      <c r="E109" s="67"/>
      <c r="F109" s="67">
        <v>174563</v>
      </c>
    </row>
    <row r="110" spans="1:6" x14ac:dyDescent="0.25">
      <c r="A110" s="193">
        <v>1976</v>
      </c>
      <c r="B110" s="67"/>
      <c r="C110" s="67"/>
      <c r="D110" s="67"/>
      <c r="E110" s="67"/>
      <c r="F110" s="67">
        <v>179972</v>
      </c>
    </row>
    <row r="111" spans="1:6" x14ac:dyDescent="0.25">
      <c r="A111" s="144">
        <v>1977</v>
      </c>
      <c r="B111" s="67"/>
      <c r="C111" s="67"/>
      <c r="D111" s="67"/>
      <c r="E111" s="67"/>
      <c r="F111" s="67">
        <v>188477</v>
      </c>
    </row>
    <row r="112" spans="1:6" x14ac:dyDescent="0.25">
      <c r="A112" s="193">
        <v>1978</v>
      </c>
      <c r="B112" s="67"/>
      <c r="C112" s="67"/>
      <c r="D112" s="67"/>
      <c r="E112" s="67"/>
      <c r="F112" s="67">
        <v>199300</v>
      </c>
    </row>
    <row r="113" spans="1:6" x14ac:dyDescent="0.25">
      <c r="A113" s="144">
        <v>1979</v>
      </c>
      <c r="B113" s="67"/>
      <c r="C113" s="67"/>
      <c r="D113" s="67"/>
      <c r="E113" s="67"/>
      <c r="F113" s="67">
        <v>233603</v>
      </c>
    </row>
    <row r="114" spans="1:6" x14ac:dyDescent="0.25">
      <c r="A114" s="193">
        <v>1980</v>
      </c>
      <c r="B114" s="67"/>
      <c r="C114" s="67"/>
      <c r="D114" s="67"/>
      <c r="E114" s="67"/>
      <c r="F114" s="67">
        <v>251152</v>
      </c>
    </row>
    <row r="115" spans="1:6" x14ac:dyDescent="0.25">
      <c r="A115" s="144">
        <v>1981</v>
      </c>
      <c r="B115" s="67"/>
      <c r="C115" s="67"/>
      <c r="D115" s="67">
        <v>28011.823</v>
      </c>
      <c r="E115" s="67">
        <v>57302.455000000002</v>
      </c>
      <c r="F115" s="67">
        <v>270445.75099999999</v>
      </c>
    </row>
    <row r="116" spans="1:6" x14ac:dyDescent="0.25">
      <c r="A116" s="193">
        <v>1982</v>
      </c>
      <c r="B116" s="67"/>
      <c r="C116" s="67"/>
      <c r="D116" s="67">
        <v>26445.147000000001</v>
      </c>
      <c r="E116" s="67">
        <v>56569.764000000003</v>
      </c>
      <c r="F116" s="67">
        <v>287870.73599999998</v>
      </c>
    </row>
    <row r="117" spans="1:6" x14ac:dyDescent="0.25">
      <c r="A117" s="144">
        <v>1983</v>
      </c>
      <c r="B117" s="67">
        <v>42476.563999999998</v>
      </c>
      <c r="C117" s="67">
        <v>181216.38</v>
      </c>
      <c r="D117" s="67">
        <v>25817.245999999999</v>
      </c>
      <c r="E117" s="67">
        <v>52618.938999999998</v>
      </c>
      <c r="F117" s="67">
        <v>302129.12900000002</v>
      </c>
    </row>
    <row r="118" spans="1:6" x14ac:dyDescent="0.25">
      <c r="A118" s="193">
        <v>1984</v>
      </c>
      <c r="B118" s="67">
        <v>47487.95</v>
      </c>
      <c r="C118" s="67">
        <v>199134.58199999999</v>
      </c>
      <c r="D118" s="67">
        <v>28784.685000000001</v>
      </c>
      <c r="E118" s="67">
        <v>51459.74</v>
      </c>
      <c r="F118" s="67">
        <v>326866.95699999999</v>
      </c>
    </row>
    <row r="119" spans="1:6" x14ac:dyDescent="0.25">
      <c r="A119" s="144">
        <v>1985</v>
      </c>
      <c r="B119" s="67">
        <v>47473.409</v>
      </c>
      <c r="C119" s="67">
        <v>209262.31599999999</v>
      </c>
      <c r="D119" s="67">
        <v>29913.347000000002</v>
      </c>
      <c r="E119" s="67">
        <v>48828.218999999997</v>
      </c>
      <c r="F119" s="67">
        <v>335477.29100000003</v>
      </c>
    </row>
    <row r="120" spans="1:6" x14ac:dyDescent="0.25">
      <c r="A120" s="193">
        <v>1986</v>
      </c>
      <c r="B120" s="67">
        <v>50080.356</v>
      </c>
      <c r="C120" s="67">
        <v>219874.52100000001</v>
      </c>
      <c r="D120" s="67">
        <v>29474.023000000001</v>
      </c>
      <c r="E120" s="67">
        <v>46983.593999999997</v>
      </c>
      <c r="F120" s="67">
        <v>346412.49400000001</v>
      </c>
    </row>
    <row r="121" spans="1:6" x14ac:dyDescent="0.25">
      <c r="A121" s="144">
        <v>1987</v>
      </c>
      <c r="B121" s="67">
        <v>59408.237000000001</v>
      </c>
      <c r="C121" s="67">
        <v>217630.64499999999</v>
      </c>
      <c r="D121" s="67">
        <v>30899.251</v>
      </c>
      <c r="E121" s="67">
        <v>45968.900999999998</v>
      </c>
      <c r="F121" s="67">
        <v>353907.03399999999</v>
      </c>
    </row>
    <row r="122" spans="1:6" x14ac:dyDescent="0.25">
      <c r="A122" s="193">
        <v>1988</v>
      </c>
      <c r="B122" s="67">
        <v>67665.165999999997</v>
      </c>
      <c r="C122" s="67">
        <v>215681.96400000001</v>
      </c>
      <c r="D122" s="67">
        <v>34377.730000000003</v>
      </c>
      <c r="E122" s="67">
        <v>45575.442999999999</v>
      </c>
      <c r="F122" s="67">
        <v>363300.30300000001</v>
      </c>
    </row>
    <row r="123" spans="1:6" x14ac:dyDescent="0.25">
      <c r="A123" s="144">
        <v>1989</v>
      </c>
      <c r="B123" s="67">
        <v>66132.691000000006</v>
      </c>
      <c r="C123" s="67">
        <v>204347.37899999999</v>
      </c>
      <c r="D123" s="67">
        <v>33231.339999999997</v>
      </c>
      <c r="E123" s="67">
        <v>44287.343999999997</v>
      </c>
      <c r="F123" s="67">
        <v>347998.75400000002</v>
      </c>
    </row>
    <row r="124" spans="1:6" x14ac:dyDescent="0.25">
      <c r="A124" s="193">
        <v>1990</v>
      </c>
      <c r="B124" s="67">
        <v>64892.203999999998</v>
      </c>
      <c r="C124" s="67">
        <v>200727.674</v>
      </c>
      <c r="D124" s="67">
        <v>30912.798999999999</v>
      </c>
      <c r="E124" s="67">
        <v>43309.440000000002</v>
      </c>
      <c r="F124" s="67">
        <v>339842.11700000003</v>
      </c>
    </row>
    <row r="125" spans="1:6" x14ac:dyDescent="0.25">
      <c r="A125" s="144">
        <v>1991</v>
      </c>
      <c r="B125" s="67">
        <v>78946.850999999995</v>
      </c>
      <c r="C125" s="67">
        <v>217334.24600000001</v>
      </c>
      <c r="D125" s="67">
        <v>32630.593000000001</v>
      </c>
      <c r="E125" s="67">
        <v>41745.203000000001</v>
      </c>
      <c r="F125" s="67">
        <v>370656.89299999998</v>
      </c>
    </row>
    <row r="126" spans="1:6" x14ac:dyDescent="0.25">
      <c r="A126" s="193">
        <v>1992</v>
      </c>
      <c r="B126" s="67">
        <v>91537.317999999999</v>
      </c>
      <c r="C126" s="67">
        <v>233290.283</v>
      </c>
      <c r="D126" s="67">
        <v>34194.040999999997</v>
      </c>
      <c r="E126" s="67">
        <v>40954.309000000001</v>
      </c>
      <c r="F126" s="67">
        <v>399975.951</v>
      </c>
    </row>
    <row r="127" spans="1:6" x14ac:dyDescent="0.25">
      <c r="A127" s="144">
        <v>1993</v>
      </c>
      <c r="B127" s="67">
        <v>104195.856</v>
      </c>
      <c r="C127" s="67">
        <v>263250.92499999999</v>
      </c>
      <c r="D127" s="67">
        <v>36197.762999999999</v>
      </c>
      <c r="E127" s="67">
        <v>39228.357000000004</v>
      </c>
      <c r="F127" s="67">
        <v>442872.90100000001</v>
      </c>
    </row>
    <row r="128" spans="1:6" x14ac:dyDescent="0.25">
      <c r="A128" s="193">
        <v>1994</v>
      </c>
      <c r="B128" s="67">
        <v>107184.70600000001</v>
      </c>
      <c r="C128" s="67">
        <v>255246.28700000001</v>
      </c>
      <c r="D128" s="67">
        <v>33590.921000000002</v>
      </c>
      <c r="E128" s="67">
        <v>38565.283000000003</v>
      </c>
      <c r="F128" s="67">
        <v>434587.19699999999</v>
      </c>
    </row>
    <row r="129" spans="1:6" x14ac:dyDescent="0.25">
      <c r="A129" s="144">
        <v>1995</v>
      </c>
      <c r="B129" s="67">
        <v>111059.338</v>
      </c>
      <c r="C129" s="67">
        <v>239547.01699999999</v>
      </c>
      <c r="D129" s="67">
        <v>33463.565000000002</v>
      </c>
      <c r="E129" s="67">
        <v>36798.084000000003</v>
      </c>
      <c r="F129" s="67">
        <v>420868.00400000002</v>
      </c>
    </row>
    <row r="130" spans="1:6" x14ac:dyDescent="0.25">
      <c r="A130" s="193">
        <v>1996</v>
      </c>
      <c r="B130" s="67">
        <v>137745.981</v>
      </c>
      <c r="C130" s="67">
        <v>256675.239</v>
      </c>
      <c r="D130" s="67">
        <v>37025.464999999997</v>
      </c>
      <c r="E130" s="67">
        <v>37352.555999999997</v>
      </c>
      <c r="F130" s="67">
        <v>468799.24099999998</v>
      </c>
    </row>
    <row r="131" spans="1:6" x14ac:dyDescent="0.25">
      <c r="A131" s="144">
        <v>1997</v>
      </c>
      <c r="B131" s="67">
        <v>163903.41699999999</v>
      </c>
      <c r="C131" s="67">
        <v>270166.45299999998</v>
      </c>
      <c r="D131" s="67">
        <v>35611.665999999997</v>
      </c>
      <c r="E131" s="67">
        <v>35090.334000000003</v>
      </c>
      <c r="F131" s="67">
        <v>504771.87</v>
      </c>
    </row>
    <row r="132" spans="1:6" x14ac:dyDescent="0.25">
      <c r="A132" s="193">
        <v>1998</v>
      </c>
      <c r="B132" s="67">
        <v>179635.09</v>
      </c>
      <c r="C132" s="67">
        <v>286001.386</v>
      </c>
      <c r="D132" s="67">
        <v>37360.980000000003</v>
      </c>
      <c r="E132" s="67">
        <v>32677.763999999999</v>
      </c>
      <c r="F132" s="67">
        <v>535675.22</v>
      </c>
    </row>
    <row r="133" spans="1:6" x14ac:dyDescent="0.25">
      <c r="A133" s="144">
        <v>1999</v>
      </c>
      <c r="B133" s="67">
        <v>231517.296</v>
      </c>
      <c r="C133" s="67">
        <v>316062.266</v>
      </c>
      <c r="D133" s="67">
        <v>45217.436999999998</v>
      </c>
      <c r="E133" s="67">
        <v>32386.469000000001</v>
      </c>
      <c r="F133" s="67">
        <v>625183.46799999999</v>
      </c>
    </row>
    <row r="134" spans="1:6" x14ac:dyDescent="0.25">
      <c r="A134" s="193">
        <v>2000</v>
      </c>
      <c r="B134" s="67">
        <v>280335.35587099998</v>
      </c>
      <c r="C134" s="67">
        <v>334598.63937799999</v>
      </c>
      <c r="D134" s="67">
        <v>34921.252500000002</v>
      </c>
      <c r="E134" s="67">
        <v>32453.503499999999</v>
      </c>
      <c r="F134" s="67">
        <v>682308.75124900008</v>
      </c>
    </row>
    <row r="135" spans="1:6" x14ac:dyDescent="0.25">
      <c r="A135" s="144">
        <v>2001</v>
      </c>
      <c r="B135" s="67">
        <v>330173.82604399999</v>
      </c>
      <c r="C135" s="67">
        <v>361434.49386699998</v>
      </c>
      <c r="D135" s="67">
        <v>34918.162549999994</v>
      </c>
      <c r="E135" s="67">
        <v>31274.217410000001</v>
      </c>
      <c r="F135" s="67">
        <v>757800.6998709999</v>
      </c>
    </row>
    <row r="136" spans="1:6" x14ac:dyDescent="0.25">
      <c r="A136" s="193">
        <v>2002</v>
      </c>
      <c r="B136" s="67">
        <v>413335.17220700003</v>
      </c>
      <c r="C136" s="67">
        <v>387769.016496</v>
      </c>
      <c r="D136" s="67">
        <v>38705.666950000006</v>
      </c>
      <c r="E136" s="67">
        <v>29771.465620000003</v>
      </c>
      <c r="F136" s="67">
        <v>869581.3212730001</v>
      </c>
    </row>
    <row r="137" spans="1:6" x14ac:dyDescent="0.25">
      <c r="A137" s="144">
        <v>2003</v>
      </c>
      <c r="B137" s="67">
        <v>466785.37384500005</v>
      </c>
      <c r="C137" s="67">
        <v>395493.80233599996</v>
      </c>
      <c r="D137" s="67">
        <v>42331.379500000003</v>
      </c>
      <c r="E137" s="67">
        <v>29862.120894</v>
      </c>
      <c r="F137" s="67">
        <v>934472.67657500005</v>
      </c>
    </row>
    <row r="138" spans="1:6" x14ac:dyDescent="0.25">
      <c r="A138" s="193">
        <v>2004</v>
      </c>
      <c r="B138" s="67">
        <v>559718.56551200012</v>
      </c>
      <c r="C138" s="67">
        <v>431230.08395399997</v>
      </c>
      <c r="D138" s="67">
        <v>47011.553465999998</v>
      </c>
      <c r="E138" s="67">
        <v>30512.66345</v>
      </c>
      <c r="F138" s="67">
        <v>1068472.866382</v>
      </c>
    </row>
    <row r="139" spans="1:6" x14ac:dyDescent="0.25">
      <c r="A139" s="144">
        <v>2005</v>
      </c>
      <c r="B139" s="67">
        <v>598713.17238700006</v>
      </c>
      <c r="C139" s="67">
        <v>455036.86102700001</v>
      </c>
      <c r="D139" s="67">
        <v>51792.798686000002</v>
      </c>
      <c r="E139" s="67">
        <v>29930.137307999998</v>
      </c>
      <c r="F139" s="67">
        <v>1135472.9694080001</v>
      </c>
    </row>
    <row r="140" spans="1:6" x14ac:dyDescent="0.25">
      <c r="A140" s="193">
        <v>2006</v>
      </c>
      <c r="B140" s="67">
        <v>631041.0562029999</v>
      </c>
      <c r="C140" s="67">
        <v>493154.10991100001</v>
      </c>
      <c r="D140" s="67">
        <v>55357.698025999998</v>
      </c>
      <c r="E140" s="67">
        <v>27845.417120000002</v>
      </c>
      <c r="F140" s="67">
        <v>1207398.2812599998</v>
      </c>
    </row>
    <row r="141" spans="1:6" x14ac:dyDescent="0.25">
      <c r="A141" s="144">
        <v>2007</v>
      </c>
      <c r="B141" s="67">
        <v>659152.34230320004</v>
      </c>
      <c r="C141" s="67">
        <v>482519.85389740003</v>
      </c>
      <c r="D141" s="67">
        <v>54899.547038000004</v>
      </c>
      <c r="E141" s="67">
        <v>32919.236435999999</v>
      </c>
      <c r="F141" s="67">
        <v>1229490.9796746003</v>
      </c>
    </row>
    <row r="142" spans="1:6" x14ac:dyDescent="0.25">
      <c r="A142" s="193">
        <v>2008</v>
      </c>
      <c r="B142" s="67">
        <v>594945.31291680003</v>
      </c>
      <c r="C142" s="67">
        <v>470099.22190380003</v>
      </c>
      <c r="D142" s="67">
        <v>52038.151600000005</v>
      </c>
      <c r="E142" s="67">
        <v>30855.745524999998</v>
      </c>
      <c r="F142" s="67">
        <v>1147938.4319456001</v>
      </c>
    </row>
    <row r="143" spans="1:6" x14ac:dyDescent="0.25">
      <c r="A143" s="144">
        <v>2009</v>
      </c>
      <c r="B143" s="67">
        <v>620892.99213919998</v>
      </c>
      <c r="C143" s="67">
        <v>510236.85126920004</v>
      </c>
      <c r="D143" s="67">
        <v>55299.675876000001</v>
      </c>
      <c r="E143" s="67">
        <v>36411.085887999994</v>
      </c>
      <c r="F143" s="67">
        <v>1222840.6051723999</v>
      </c>
    </row>
    <row r="144" spans="1:6" x14ac:dyDescent="0.25">
      <c r="A144" s="193">
        <v>2010</v>
      </c>
      <c r="B144" s="67">
        <v>646844.99748000002</v>
      </c>
      <c r="C144" s="67">
        <v>510620.86018399993</v>
      </c>
      <c r="D144" s="67">
        <v>50125.591850000004</v>
      </c>
      <c r="E144" s="67">
        <v>38261.979255999999</v>
      </c>
      <c r="F144" s="67">
        <v>1245853.4287699999</v>
      </c>
    </row>
    <row r="145" spans="1:6" x14ac:dyDescent="0.25">
      <c r="A145" s="144">
        <v>2011</v>
      </c>
      <c r="B145" s="67">
        <v>601003.89762000018</v>
      </c>
      <c r="C145" s="67">
        <v>467089.25925999996</v>
      </c>
      <c r="D145" s="67">
        <v>48342.924451999999</v>
      </c>
      <c r="E145" s="67">
        <v>36348.339850000004</v>
      </c>
      <c r="F145" s="67">
        <v>1152784.4211819998</v>
      </c>
    </row>
    <row r="146" spans="1:6" x14ac:dyDescent="0.25">
      <c r="A146" s="193">
        <v>2012</v>
      </c>
      <c r="B146" s="67">
        <v>607688.46462999994</v>
      </c>
      <c r="C146" s="67">
        <v>486998.20970999997</v>
      </c>
      <c r="D146" s="67">
        <v>48077.185252000003</v>
      </c>
      <c r="E146" s="67">
        <v>35127.934150000001</v>
      </c>
      <c r="F146" s="67">
        <v>1177891.7937420001</v>
      </c>
    </row>
    <row r="147" spans="1:6" x14ac:dyDescent="0.25">
      <c r="A147" s="142">
        <v>2013</v>
      </c>
      <c r="B147" s="41"/>
      <c r="C147" s="41"/>
      <c r="D147" s="41"/>
      <c r="E147" s="41"/>
      <c r="F147" s="41"/>
    </row>
  </sheetData>
  <mergeCells count="6">
    <mergeCell ref="A100:F100"/>
    <mergeCell ref="A50:F50"/>
    <mergeCell ref="A1:F1"/>
    <mergeCell ref="A99:F99"/>
    <mergeCell ref="A2:F2"/>
    <mergeCell ref="A51:F51"/>
  </mergeCells>
  <pageMargins left="0.7" right="0.7" top="0.75" bottom="0.75" header="0.3" footer="0.3"/>
  <pageSetup paperSize="9" orientation="portrait" r:id="rId1"/>
  <rowBreaks count="1" manualBreakCount="1">
    <brk id="4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60" zoomScaleNormal="100" workbookViewId="0">
      <selection sqref="A1:J1"/>
    </sheetView>
  </sheetViews>
  <sheetFormatPr defaultRowHeight="12.75" x14ac:dyDescent="0.2"/>
  <cols>
    <col min="1" max="1" width="8.42578125" style="4" customWidth="1"/>
    <col min="2" max="2" width="8.140625" style="4" customWidth="1"/>
    <col min="3" max="3" width="9" style="4" customWidth="1"/>
    <col min="4" max="4" width="8" style="4" customWidth="1"/>
    <col min="5" max="9" width="9.140625" style="4" customWidth="1"/>
    <col min="10" max="10" width="8.140625" style="4" customWidth="1"/>
    <col min="11" max="16384" width="9.140625" style="4"/>
  </cols>
  <sheetData>
    <row r="1" spans="1:10" ht="25.5" customHeight="1" x14ac:dyDescent="0.2">
      <c r="A1" s="725" t="s">
        <v>626</v>
      </c>
      <c r="B1" s="791"/>
      <c r="C1" s="791"/>
      <c r="D1" s="791"/>
      <c r="E1" s="791"/>
      <c r="F1" s="791"/>
      <c r="G1" s="791"/>
      <c r="H1" s="791"/>
      <c r="I1" s="791"/>
      <c r="J1" s="791"/>
    </row>
    <row r="2" spans="1:10" x14ac:dyDescent="0.2">
      <c r="A2" s="796" t="s">
        <v>628</v>
      </c>
      <c r="B2" s="796"/>
      <c r="C2" s="796"/>
      <c r="D2" s="796"/>
      <c r="E2" s="796"/>
      <c r="F2" s="796"/>
      <c r="G2" s="796"/>
      <c r="H2" s="796"/>
      <c r="I2" s="796"/>
      <c r="J2" s="796"/>
    </row>
    <row r="3" spans="1:10" ht="30.75" customHeight="1" x14ac:dyDescent="0.2">
      <c r="A3" s="792" t="s">
        <v>6</v>
      </c>
      <c r="B3" s="794" t="s">
        <v>202</v>
      </c>
      <c r="C3" s="794"/>
      <c r="D3" s="795" t="s">
        <v>203</v>
      </c>
      <c r="E3" s="795"/>
      <c r="F3" s="795" t="s">
        <v>204</v>
      </c>
      <c r="G3" s="795"/>
      <c r="H3" s="795" t="s">
        <v>205</v>
      </c>
      <c r="I3" s="795"/>
      <c r="J3" s="308" t="s">
        <v>11</v>
      </c>
    </row>
    <row r="4" spans="1:10" ht="19.5" customHeight="1" x14ac:dyDescent="0.2">
      <c r="A4" s="793"/>
      <c r="B4" s="308" t="s">
        <v>206</v>
      </c>
      <c r="C4" s="308" t="s">
        <v>19</v>
      </c>
      <c r="D4" s="308" t="s">
        <v>206</v>
      </c>
      <c r="E4" s="308" t="s">
        <v>19</v>
      </c>
      <c r="F4" s="308" t="s">
        <v>206</v>
      </c>
      <c r="G4" s="308" t="s">
        <v>19</v>
      </c>
      <c r="H4" s="308" t="s">
        <v>206</v>
      </c>
      <c r="I4" s="308" t="s">
        <v>19</v>
      </c>
      <c r="J4" s="308" t="s">
        <v>206</v>
      </c>
    </row>
    <row r="5" spans="1:10" ht="15" customHeight="1" x14ac:dyDescent="0.25">
      <c r="A5" s="272">
        <v>1968</v>
      </c>
      <c r="B5" s="309"/>
      <c r="C5" s="309"/>
      <c r="D5" s="309"/>
      <c r="E5" s="309"/>
      <c r="F5" s="309"/>
      <c r="G5" s="309"/>
      <c r="H5" s="309"/>
      <c r="I5" s="309"/>
      <c r="J5" s="67">
        <v>75038.217714939994</v>
      </c>
    </row>
    <row r="6" spans="1:10" ht="15" customHeight="1" x14ac:dyDescent="0.25">
      <c r="A6" s="272">
        <v>1969</v>
      </c>
      <c r="B6" s="309"/>
      <c r="C6" s="309"/>
      <c r="D6" s="309"/>
      <c r="E6" s="309"/>
      <c r="F6" s="309"/>
      <c r="G6" s="309"/>
      <c r="H6" s="309"/>
      <c r="I6" s="309"/>
      <c r="J6" s="67">
        <v>83419.119395860005</v>
      </c>
    </row>
    <row r="7" spans="1:10" ht="15" customHeight="1" x14ac:dyDescent="0.25">
      <c r="A7" s="272">
        <v>1970</v>
      </c>
      <c r="B7" s="309"/>
      <c r="C7" s="309"/>
      <c r="D7" s="309"/>
      <c r="E7" s="309"/>
      <c r="F7" s="309"/>
      <c r="G7" s="309"/>
      <c r="H7" s="309"/>
      <c r="I7" s="309"/>
      <c r="J7" s="67">
        <v>92307.266255299997</v>
      </c>
    </row>
    <row r="8" spans="1:10" ht="15" customHeight="1" x14ac:dyDescent="0.25">
      <c r="A8" s="272">
        <v>1971</v>
      </c>
      <c r="B8" s="309"/>
      <c r="C8" s="309"/>
      <c r="D8" s="309"/>
      <c r="E8" s="309"/>
      <c r="F8" s="309"/>
      <c r="G8" s="309"/>
      <c r="H8" s="309"/>
      <c r="I8" s="309"/>
      <c r="J8" s="67">
        <v>110489</v>
      </c>
    </row>
    <row r="9" spans="1:10" ht="15" customHeight="1" x14ac:dyDescent="0.25">
      <c r="A9" s="272">
        <v>1972</v>
      </c>
      <c r="B9" s="309"/>
      <c r="C9" s="309"/>
      <c r="D9" s="309"/>
      <c r="E9" s="309"/>
      <c r="F9" s="309"/>
      <c r="G9" s="309"/>
      <c r="H9" s="309"/>
      <c r="I9" s="309"/>
      <c r="J9" s="67">
        <v>115578</v>
      </c>
    </row>
    <row r="10" spans="1:10" ht="15" customHeight="1" x14ac:dyDescent="0.25">
      <c r="A10" s="272">
        <v>1973</v>
      </c>
      <c r="B10" s="309"/>
      <c r="C10" s="309"/>
      <c r="D10" s="309"/>
      <c r="E10" s="309"/>
      <c r="F10" s="309"/>
      <c r="G10" s="309"/>
      <c r="H10" s="309"/>
      <c r="I10" s="309"/>
      <c r="J10" s="67">
        <v>130015</v>
      </c>
    </row>
    <row r="11" spans="1:10" ht="15" customHeight="1" x14ac:dyDescent="0.25">
      <c r="A11" s="272">
        <v>1974</v>
      </c>
      <c r="B11" s="309"/>
      <c r="C11" s="309"/>
      <c r="D11" s="309"/>
      <c r="E11" s="309"/>
      <c r="F11" s="309"/>
      <c r="G11" s="309"/>
      <c r="H11" s="309"/>
      <c r="I11" s="309"/>
      <c r="J11" s="67">
        <v>148075</v>
      </c>
    </row>
    <row r="12" spans="1:10" ht="15" customHeight="1" x14ac:dyDescent="0.25">
      <c r="A12" s="272">
        <v>1975</v>
      </c>
      <c r="B12" s="309"/>
      <c r="C12" s="309"/>
      <c r="D12" s="309"/>
      <c r="E12" s="309"/>
      <c r="F12" s="309"/>
      <c r="G12" s="309"/>
      <c r="H12" s="309"/>
      <c r="I12" s="309"/>
      <c r="J12" s="67">
        <v>168017</v>
      </c>
    </row>
    <row r="13" spans="1:10" ht="15" customHeight="1" x14ac:dyDescent="0.25">
      <c r="A13" s="272">
        <v>1976</v>
      </c>
      <c r="B13" s="309"/>
      <c r="C13" s="309"/>
      <c r="D13" s="309"/>
      <c r="E13" s="309"/>
      <c r="F13" s="309"/>
      <c r="G13" s="309"/>
      <c r="H13" s="309"/>
      <c r="I13" s="309"/>
      <c r="J13" s="67">
        <v>173840</v>
      </c>
    </row>
    <row r="14" spans="1:10" ht="15" customHeight="1" x14ac:dyDescent="0.25">
      <c r="A14" s="272">
        <v>1977</v>
      </c>
      <c r="B14" s="309"/>
      <c r="C14" s="309"/>
      <c r="D14" s="309"/>
      <c r="E14" s="309"/>
      <c r="F14" s="309"/>
      <c r="G14" s="309"/>
      <c r="H14" s="309"/>
      <c r="I14" s="309"/>
      <c r="J14" s="67">
        <v>183553</v>
      </c>
    </row>
    <row r="15" spans="1:10" x14ac:dyDescent="0.2">
      <c r="A15" s="272">
        <v>1978</v>
      </c>
      <c r="B15" s="289">
        <v>73304</v>
      </c>
      <c r="C15" s="290">
        <v>37.655326165684663</v>
      </c>
      <c r="D15" s="289">
        <v>32723</v>
      </c>
      <c r="E15" s="290">
        <v>16.809386092432874</v>
      </c>
      <c r="F15" s="289">
        <v>10613</v>
      </c>
      <c r="G15" s="290">
        <v>5.4517622039235425</v>
      </c>
      <c r="H15" s="289">
        <v>78031</v>
      </c>
      <c r="I15" s="290">
        <v>40.083525537958913</v>
      </c>
      <c r="J15" s="289">
        <v>194671</v>
      </c>
    </row>
    <row r="16" spans="1:10" x14ac:dyDescent="0.2">
      <c r="A16" s="272">
        <v>1979</v>
      </c>
      <c r="B16" s="289">
        <v>81817</v>
      </c>
      <c r="C16" s="290">
        <v>35.827450911702371</v>
      </c>
      <c r="D16" s="289">
        <v>49220</v>
      </c>
      <c r="E16" s="290">
        <v>21.553309628487852</v>
      </c>
      <c r="F16" s="289">
        <v>12171</v>
      </c>
      <c r="G16" s="290">
        <v>5.3296491566096238</v>
      </c>
      <c r="H16" s="289">
        <v>85156</v>
      </c>
      <c r="I16" s="290">
        <v>37.289590303200157</v>
      </c>
      <c r="J16" s="289">
        <v>228364</v>
      </c>
    </row>
    <row r="17" spans="1:10" x14ac:dyDescent="0.2">
      <c r="A17" s="272">
        <v>1980</v>
      </c>
      <c r="B17" s="289">
        <v>86310</v>
      </c>
      <c r="C17" s="290">
        <v>35.222820763956904</v>
      </c>
      <c r="D17" s="289">
        <v>62488</v>
      </c>
      <c r="E17" s="290">
        <v>25.501142670584393</v>
      </c>
      <c r="F17" s="289">
        <v>12070</v>
      </c>
      <c r="G17" s="290">
        <v>4.9257264120143649</v>
      </c>
      <c r="H17" s="289">
        <v>84172</v>
      </c>
      <c r="I17" s="290">
        <v>34.350310153444333</v>
      </c>
      <c r="J17" s="289">
        <v>245040</v>
      </c>
    </row>
    <row r="18" spans="1:10" x14ac:dyDescent="0.2">
      <c r="A18" s="272">
        <v>1981</v>
      </c>
      <c r="B18" s="289">
        <v>87430</v>
      </c>
      <c r="C18" s="290">
        <v>33.259533156821568</v>
      </c>
      <c r="D18" s="289">
        <v>83032</v>
      </c>
      <c r="E18" s="290">
        <v>31.586475547034297</v>
      </c>
      <c r="F18" s="289">
        <v>8815</v>
      </c>
      <c r="G18" s="290">
        <v>3.353343071913327</v>
      </c>
      <c r="H18" s="289">
        <v>83595</v>
      </c>
      <c r="I18" s="290">
        <v>31.800648224230805</v>
      </c>
      <c r="J18" s="289">
        <v>262872</v>
      </c>
    </row>
    <row r="19" spans="1:10" x14ac:dyDescent="0.2">
      <c r="A19" s="272">
        <v>1982</v>
      </c>
      <c r="B19" s="289">
        <v>88446</v>
      </c>
      <c r="C19" s="290">
        <v>31.747159855704517</v>
      </c>
      <c r="D19" s="289">
        <v>101540</v>
      </c>
      <c r="E19" s="290">
        <v>36.447172418744053</v>
      </c>
      <c r="F19" s="289">
        <v>7920</v>
      </c>
      <c r="G19" s="290">
        <v>2.8428363753836212</v>
      </c>
      <c r="H19" s="289">
        <v>80689</v>
      </c>
      <c r="I19" s="290">
        <v>28.962831350167807</v>
      </c>
      <c r="J19" s="289">
        <v>278595</v>
      </c>
    </row>
    <row r="20" spans="1:10" x14ac:dyDescent="0.2">
      <c r="A20" s="272">
        <v>1983</v>
      </c>
      <c r="B20" s="289">
        <v>87773</v>
      </c>
      <c r="C20" s="290">
        <v>29.897268906131846</v>
      </c>
      <c r="D20" s="289">
        <v>122475</v>
      </c>
      <c r="E20" s="290">
        <v>41.717475867049068</v>
      </c>
      <c r="F20" s="289">
        <v>6701</v>
      </c>
      <c r="G20" s="290">
        <v>2.2824968833239092</v>
      </c>
      <c r="H20" s="289">
        <v>76633</v>
      </c>
      <c r="I20" s="290">
        <v>26.102758343495175</v>
      </c>
      <c r="J20" s="289">
        <v>293582</v>
      </c>
    </row>
    <row r="21" spans="1:10" x14ac:dyDescent="0.2">
      <c r="A21" s="272">
        <v>1984</v>
      </c>
      <c r="B21" s="289">
        <v>54689</v>
      </c>
      <c r="C21" s="290">
        <v>17.22949451034135</v>
      </c>
      <c r="D21" s="289">
        <v>151846</v>
      </c>
      <c r="E21" s="290">
        <v>47.838318920025834</v>
      </c>
      <c r="F21" s="289">
        <v>32544</v>
      </c>
      <c r="G21" s="290">
        <v>10.252823590567553</v>
      </c>
      <c r="H21" s="289">
        <v>78336</v>
      </c>
      <c r="I21" s="290">
        <v>24.67936297906526</v>
      </c>
      <c r="J21" s="289">
        <v>317415</v>
      </c>
    </row>
    <row r="22" spans="1:10" x14ac:dyDescent="0.2">
      <c r="A22" s="272">
        <v>1985</v>
      </c>
      <c r="B22" s="289">
        <v>58111</v>
      </c>
      <c r="C22" s="290">
        <v>17.803124301106894</v>
      </c>
      <c r="D22" s="289">
        <v>161870</v>
      </c>
      <c r="E22" s="290">
        <v>49.591157106574876</v>
      </c>
      <c r="F22" s="289">
        <v>29484</v>
      </c>
      <c r="G22" s="290">
        <v>9.0328391680376452</v>
      </c>
      <c r="H22" s="289">
        <v>76944</v>
      </c>
      <c r="I22" s="290">
        <v>23.572879424280579</v>
      </c>
      <c r="J22" s="289">
        <v>326409</v>
      </c>
    </row>
    <row r="23" spans="1:10" x14ac:dyDescent="0.2">
      <c r="A23" s="272">
        <v>1986</v>
      </c>
      <c r="B23" s="289">
        <v>59181</v>
      </c>
      <c r="C23" s="290">
        <v>17.6941222900914</v>
      </c>
      <c r="D23" s="289">
        <v>164476</v>
      </c>
      <c r="E23" s="290">
        <v>49.175553941046502</v>
      </c>
      <c r="F23" s="289">
        <v>35987</v>
      </c>
      <c r="G23" s="290">
        <v>10.759506916975367</v>
      </c>
      <c r="H23" s="289">
        <v>74823</v>
      </c>
      <c r="I23" s="290">
        <v>22.370816851886733</v>
      </c>
      <c r="J23" s="289">
        <v>334467</v>
      </c>
    </row>
    <row r="24" spans="1:10" x14ac:dyDescent="0.2">
      <c r="A24" s="272">
        <v>1987</v>
      </c>
      <c r="B24" s="289">
        <v>64077</v>
      </c>
      <c r="C24" s="290">
        <v>19.422452047818812</v>
      </c>
      <c r="D24" s="289">
        <v>161727</v>
      </c>
      <c r="E24" s="290">
        <v>49.021254152622518</v>
      </c>
      <c r="F24" s="289">
        <v>30261</v>
      </c>
      <c r="G24" s="290">
        <v>9.1724459855961591</v>
      </c>
      <c r="H24" s="289">
        <v>73847</v>
      </c>
      <c r="I24" s="290">
        <v>22.383847813962511</v>
      </c>
      <c r="J24" s="289">
        <v>329912</v>
      </c>
    </row>
    <row r="25" spans="1:10" x14ac:dyDescent="0.2">
      <c r="A25" s="272">
        <v>1988</v>
      </c>
      <c r="B25" s="289">
        <v>67963</v>
      </c>
      <c r="C25" s="290">
        <v>20.946624832798083</v>
      </c>
      <c r="D25" s="289">
        <v>157019</v>
      </c>
      <c r="E25" s="290">
        <v>48.394245171948299</v>
      </c>
      <c r="F25" s="289">
        <v>23938</v>
      </c>
      <c r="G25" s="290">
        <v>7.3778424326106933</v>
      </c>
      <c r="H25" s="289">
        <v>75538</v>
      </c>
      <c r="I25" s="290">
        <v>23.28128756264293</v>
      </c>
      <c r="J25" s="289">
        <v>324458</v>
      </c>
    </row>
    <row r="26" spans="1:10" x14ac:dyDescent="0.2">
      <c r="A26" s="272">
        <v>1989</v>
      </c>
      <c r="B26" s="289">
        <v>70121</v>
      </c>
      <c r="C26" s="290">
        <v>22.876402309661557</v>
      </c>
      <c r="D26" s="289">
        <v>148432</v>
      </c>
      <c r="E26" s="290">
        <v>48.424725084178547</v>
      </c>
      <c r="F26" s="289">
        <v>15420.1</v>
      </c>
      <c r="G26" s="290">
        <v>5.030681411491738</v>
      </c>
      <c r="H26" s="289">
        <v>72548</v>
      </c>
      <c r="I26" s="290">
        <v>23.668191194668168</v>
      </c>
      <c r="J26" s="289">
        <v>306521.09999999998</v>
      </c>
    </row>
    <row r="27" spans="1:10" x14ac:dyDescent="0.2">
      <c r="A27" s="272">
        <v>1990</v>
      </c>
      <c r="B27" s="289">
        <v>68594</v>
      </c>
      <c r="C27" s="290">
        <v>23.007775027336702</v>
      </c>
      <c r="D27" s="289">
        <v>147054</v>
      </c>
      <c r="E27" s="290">
        <v>49.324800257602284</v>
      </c>
      <c r="F27" s="289">
        <v>12807</v>
      </c>
      <c r="G27" s="290">
        <v>4.2957193745094493</v>
      </c>
      <c r="H27" s="289">
        <v>69679</v>
      </c>
      <c r="I27" s="290">
        <v>23.371705340551564</v>
      </c>
      <c r="J27" s="289">
        <v>298134</v>
      </c>
    </row>
    <row r="28" spans="1:10" x14ac:dyDescent="0.2">
      <c r="A28" s="272">
        <v>1991</v>
      </c>
      <c r="B28" s="289">
        <v>66868</v>
      </c>
      <c r="C28" s="290">
        <v>21.901817181338188</v>
      </c>
      <c r="D28" s="289">
        <v>158355</v>
      </c>
      <c r="E28" s="290">
        <v>51.867294666369702</v>
      </c>
      <c r="F28" s="289">
        <v>11428</v>
      </c>
      <c r="G28" s="290">
        <v>3.7431053231490825</v>
      </c>
      <c r="H28" s="289">
        <v>68657</v>
      </c>
      <c r="I28" s="290">
        <v>22.487782829143029</v>
      </c>
      <c r="J28" s="289">
        <v>305308</v>
      </c>
    </row>
    <row r="29" spans="1:10" x14ac:dyDescent="0.2">
      <c r="A29" s="272">
        <v>1992</v>
      </c>
      <c r="B29" s="289">
        <v>68872</v>
      </c>
      <c r="C29" s="290">
        <v>22.167647825625146</v>
      </c>
      <c r="D29" s="289">
        <v>165604</v>
      </c>
      <c r="E29" s="290">
        <v>53.30251989944864</v>
      </c>
      <c r="F29" s="289">
        <v>7770</v>
      </c>
      <c r="G29" s="290">
        <v>2.5009092752512978</v>
      </c>
      <c r="H29" s="289">
        <v>68441</v>
      </c>
      <c r="I29" s="290">
        <v>22.028922999674911</v>
      </c>
      <c r="J29" s="289">
        <v>310687</v>
      </c>
    </row>
    <row r="30" spans="1:10" x14ac:dyDescent="0.2">
      <c r="A30" s="272">
        <v>1993</v>
      </c>
      <c r="B30" s="289">
        <v>73016</v>
      </c>
      <c r="C30" s="290">
        <v>22.711395200547443</v>
      </c>
      <c r="D30" s="289">
        <v>172955</v>
      </c>
      <c r="E30" s="290">
        <v>53.797104154030386</v>
      </c>
      <c r="F30" s="289">
        <v>8602</v>
      </c>
      <c r="G30" s="290">
        <v>2.6756248153159459</v>
      </c>
      <c r="H30" s="289">
        <v>66922</v>
      </c>
      <c r="I30" s="290">
        <v>20.815875830106222</v>
      </c>
      <c r="J30" s="289">
        <v>321495</v>
      </c>
    </row>
    <row r="31" spans="1:10" x14ac:dyDescent="0.2">
      <c r="A31" s="272">
        <v>1994</v>
      </c>
      <c r="B31" s="289">
        <v>78973</v>
      </c>
      <c r="C31" s="290">
        <v>25.100436070534094</v>
      </c>
      <c r="D31" s="289">
        <v>164591</v>
      </c>
      <c r="E31" s="290">
        <v>52.31289014328032</v>
      </c>
      <c r="F31" s="289">
        <v>6984</v>
      </c>
      <c r="G31" s="290">
        <v>2.2197642930699111</v>
      </c>
      <c r="H31" s="289">
        <v>64080</v>
      </c>
      <c r="I31" s="290">
        <v>20.366909493115678</v>
      </c>
      <c r="J31" s="289">
        <v>314628</v>
      </c>
    </row>
    <row r="32" spans="1:10" x14ac:dyDescent="0.2">
      <c r="A32" s="272">
        <v>1995</v>
      </c>
      <c r="B32" s="289">
        <v>83172</v>
      </c>
      <c r="C32" s="290">
        <v>26.907013383628431</v>
      </c>
      <c r="D32" s="289">
        <v>158085</v>
      </c>
      <c r="E32" s="290">
        <v>51.142153738648823</v>
      </c>
      <c r="F32" s="289">
        <v>5202</v>
      </c>
      <c r="G32" s="290">
        <v>1.682901500765102</v>
      </c>
      <c r="H32" s="289">
        <v>62650</v>
      </c>
      <c r="I32" s="290">
        <v>20.267931376957645</v>
      </c>
      <c r="J32" s="289">
        <v>309109</v>
      </c>
    </row>
    <row r="33" spans="1:10" x14ac:dyDescent="0.2">
      <c r="A33" s="272">
        <v>1996</v>
      </c>
      <c r="B33" s="289">
        <v>90591</v>
      </c>
      <c r="C33" s="290">
        <v>27.885994668505397</v>
      </c>
      <c r="D33" s="289">
        <v>164713</v>
      </c>
      <c r="E33" s="290">
        <v>50.702452118130161</v>
      </c>
      <c r="F33" s="289">
        <v>4263</v>
      </c>
      <c r="G33" s="290">
        <v>1.3122495090222925</v>
      </c>
      <c r="H33" s="289">
        <v>65295</v>
      </c>
      <c r="I33" s="290">
        <v>20.099303704342152</v>
      </c>
      <c r="J33" s="289">
        <v>324862</v>
      </c>
    </row>
    <row r="34" spans="1:10" x14ac:dyDescent="0.2">
      <c r="A34" s="272">
        <v>1997</v>
      </c>
      <c r="B34" s="289">
        <v>101874</v>
      </c>
      <c r="C34" s="290">
        <v>30.218375325545939</v>
      </c>
      <c r="D34" s="289">
        <v>167785</v>
      </c>
      <c r="E34" s="290">
        <v>49.769225749423065</v>
      </c>
      <c r="F34" s="289">
        <v>4620</v>
      </c>
      <c r="G34" s="290">
        <v>1.3704075034260188</v>
      </c>
      <c r="H34" s="289">
        <v>62847</v>
      </c>
      <c r="I34" s="290">
        <v>18.641991421604978</v>
      </c>
      <c r="J34" s="289">
        <v>337126</v>
      </c>
    </row>
    <row r="35" spans="1:10" x14ac:dyDescent="0.2">
      <c r="A35" s="272">
        <v>1998</v>
      </c>
      <c r="B35" s="289">
        <v>115713</v>
      </c>
      <c r="C35" s="290">
        <v>33.95752997728593</v>
      </c>
      <c r="D35" s="289">
        <v>164978</v>
      </c>
      <c r="E35" s="290">
        <v>48.415004196526567</v>
      </c>
      <c r="F35" s="289">
        <v>11601</v>
      </c>
      <c r="G35" s="290">
        <v>3.4044688605990179</v>
      </c>
      <c r="H35" s="289">
        <v>48466</v>
      </c>
      <c r="I35" s="290">
        <v>14.222996965588482</v>
      </c>
      <c r="J35" s="289">
        <v>340758</v>
      </c>
    </row>
    <row r="36" spans="1:10" x14ac:dyDescent="0.2">
      <c r="A36" s="272">
        <v>1999</v>
      </c>
      <c r="B36" s="289">
        <v>137372</v>
      </c>
      <c r="C36" s="290">
        <v>37.035179808208177</v>
      </c>
      <c r="D36" s="289">
        <v>176048</v>
      </c>
      <c r="E36" s="290">
        <v>47.462141738312262</v>
      </c>
      <c r="F36" s="289">
        <v>14594</v>
      </c>
      <c r="G36" s="290">
        <v>3.9345093186456488</v>
      </c>
      <c r="H36" s="289">
        <v>42909</v>
      </c>
      <c r="I36" s="290">
        <v>11.568169134833914</v>
      </c>
      <c r="J36" s="289">
        <v>370923</v>
      </c>
    </row>
    <row r="37" spans="1:10" x14ac:dyDescent="0.2">
      <c r="A37" s="272">
        <v>2000</v>
      </c>
      <c r="B37" s="289">
        <v>146649</v>
      </c>
      <c r="C37" s="290">
        <v>39.328422051957318</v>
      </c>
      <c r="D37" s="289">
        <v>178959</v>
      </c>
      <c r="E37" s="290">
        <v>47.993338393007996</v>
      </c>
      <c r="F37" s="289">
        <v>11122</v>
      </c>
      <c r="G37" s="290">
        <v>2.9827050308005458</v>
      </c>
      <c r="H37" s="289">
        <v>36153</v>
      </c>
      <c r="I37" s="290">
        <v>9.6955345242341444</v>
      </c>
      <c r="J37" s="289">
        <v>372883</v>
      </c>
    </row>
    <row r="38" spans="1:10" x14ac:dyDescent="0.2">
      <c r="A38" s="272">
        <v>2001</v>
      </c>
      <c r="B38" s="289">
        <v>152207</v>
      </c>
      <c r="C38" s="290">
        <v>39.762948488189224</v>
      </c>
      <c r="D38" s="289">
        <v>184365</v>
      </c>
      <c r="E38" s="290">
        <v>48.163987188664166</v>
      </c>
      <c r="F38" s="289">
        <v>10325</v>
      </c>
      <c r="G38" s="290">
        <v>2.6973295784067335</v>
      </c>
      <c r="H38" s="289">
        <v>35889</v>
      </c>
      <c r="I38" s="290">
        <v>9.37573474473988</v>
      </c>
      <c r="J38" s="289">
        <v>382786</v>
      </c>
    </row>
    <row r="39" spans="1:10" x14ac:dyDescent="0.2">
      <c r="A39" s="272">
        <v>2002</v>
      </c>
      <c r="B39" s="289">
        <v>163882</v>
      </c>
      <c r="C39" s="290">
        <v>41.0879086991077</v>
      </c>
      <c r="D39" s="289">
        <v>190176</v>
      </c>
      <c r="E39" s="290">
        <v>47.680246303813142</v>
      </c>
      <c r="F39" s="289">
        <v>6817</v>
      </c>
      <c r="G39" s="290">
        <v>1.7091338499763071</v>
      </c>
      <c r="H39" s="289">
        <v>37982</v>
      </c>
      <c r="I39" s="290">
        <v>9.5227111471028465</v>
      </c>
      <c r="J39" s="289">
        <v>398857</v>
      </c>
    </row>
    <row r="40" spans="1:10" x14ac:dyDescent="0.2">
      <c r="A40" s="272">
        <v>2003</v>
      </c>
      <c r="B40" s="289">
        <v>170872</v>
      </c>
      <c r="C40" s="290">
        <v>41.661262087159209</v>
      </c>
      <c r="D40" s="289">
        <v>191438</v>
      </c>
      <c r="E40" s="290">
        <v>46.675574063869938</v>
      </c>
      <c r="F40" s="289">
        <v>7788</v>
      </c>
      <c r="G40" s="290">
        <v>1.8988360242450251</v>
      </c>
      <c r="H40" s="289">
        <v>40048</v>
      </c>
      <c r="I40" s="290">
        <v>9.7643278247258305</v>
      </c>
      <c r="J40" s="289">
        <v>410146</v>
      </c>
    </row>
    <row r="41" spans="1:10" x14ac:dyDescent="0.2">
      <c r="A41" s="272">
        <v>2004</v>
      </c>
      <c r="B41" s="289">
        <v>181252</v>
      </c>
      <c r="C41" s="290">
        <v>42.561105331996444</v>
      </c>
      <c r="D41" s="289">
        <v>191809</v>
      </c>
      <c r="E41" s="290">
        <v>45.04007157231316</v>
      </c>
      <c r="F41" s="289">
        <v>9060</v>
      </c>
      <c r="G41" s="290">
        <v>2.1274447416187838</v>
      </c>
      <c r="H41" s="289">
        <v>43742</v>
      </c>
      <c r="I41" s="290">
        <v>10.271378354071615</v>
      </c>
      <c r="J41" s="289">
        <v>425863</v>
      </c>
    </row>
    <row r="42" spans="1:10" x14ac:dyDescent="0.2">
      <c r="A42" s="272">
        <v>2005</v>
      </c>
      <c r="B42" s="289">
        <v>190586</v>
      </c>
      <c r="C42" s="290">
        <v>43.963359637933067</v>
      </c>
      <c r="D42" s="289">
        <v>189363</v>
      </c>
      <c r="E42" s="290">
        <v>43.68124453589413</v>
      </c>
      <c r="F42" s="289">
        <v>6597</v>
      </c>
      <c r="G42" s="290">
        <v>1.5217606935002803</v>
      </c>
      <c r="H42" s="289">
        <v>46965</v>
      </c>
      <c r="I42" s="290">
        <v>10.833635132672526</v>
      </c>
      <c r="J42" s="289">
        <v>433511</v>
      </c>
    </row>
    <row r="43" spans="1:10" x14ac:dyDescent="0.2">
      <c r="A43" s="272">
        <v>2006</v>
      </c>
      <c r="B43" s="289">
        <v>199705</v>
      </c>
      <c r="C43" s="290">
        <v>44.618041990563128</v>
      </c>
      <c r="D43" s="289">
        <v>185627</v>
      </c>
      <c r="E43" s="290">
        <v>41.472738692482721</v>
      </c>
      <c r="F43" s="289">
        <v>13346.995999999999</v>
      </c>
      <c r="G43" s="290">
        <v>2.9819825641615285</v>
      </c>
      <c r="H43" s="289">
        <v>48909</v>
      </c>
      <c r="I43" s="290">
        <v>10.927236752792629</v>
      </c>
      <c r="J43" s="289">
        <v>447587.99599999998</v>
      </c>
    </row>
    <row r="44" spans="1:10" x14ac:dyDescent="0.2">
      <c r="A44" s="272">
        <v>2007</v>
      </c>
      <c r="B44" s="289">
        <v>199390.99900000001</v>
      </c>
      <c r="C44" s="290">
        <v>44.978593666846336</v>
      </c>
      <c r="D44" s="289">
        <v>174847</v>
      </c>
      <c r="E44" s="290">
        <v>39.441961805242173</v>
      </c>
      <c r="F44" s="289">
        <v>18899.987000000001</v>
      </c>
      <c r="G44" s="290">
        <v>4.2634564240368649</v>
      </c>
      <c r="H44" s="289">
        <v>50164</v>
      </c>
      <c r="I44" s="290">
        <v>11.315988103874636</v>
      </c>
      <c r="J44" s="289">
        <v>443301.98599999998</v>
      </c>
    </row>
    <row r="45" spans="1:10" x14ac:dyDescent="0.2">
      <c r="A45" s="272">
        <v>2008</v>
      </c>
      <c r="B45" s="289">
        <v>196959.927</v>
      </c>
      <c r="C45" s="290">
        <v>43.83472372131375</v>
      </c>
      <c r="D45" s="289">
        <v>171235.06899999999</v>
      </c>
      <c r="E45" s="290">
        <v>38.109487830055386</v>
      </c>
      <c r="F45" s="289">
        <v>32117.988000000001</v>
      </c>
      <c r="G45" s="290">
        <v>7.1480689087809743</v>
      </c>
      <c r="H45" s="289">
        <v>49011</v>
      </c>
      <c r="I45" s="290">
        <v>10.907719539849891</v>
      </c>
      <c r="J45" s="289">
        <v>449323.984</v>
      </c>
    </row>
    <row r="46" spans="1:10" x14ac:dyDescent="0.2">
      <c r="A46" s="272">
        <v>2009</v>
      </c>
      <c r="B46" s="289">
        <v>206397.09299999999</v>
      </c>
      <c r="C46" s="290">
        <v>45.037531848791588</v>
      </c>
      <c r="D46" s="289">
        <v>162219.155</v>
      </c>
      <c r="E46" s="290">
        <v>35.397544866567273</v>
      </c>
      <c r="F46" s="289">
        <v>31792.738000000001</v>
      </c>
      <c r="G46" s="290">
        <v>6.9374351616245225</v>
      </c>
      <c r="H46" s="289">
        <v>57868.998</v>
      </c>
      <c r="I46" s="290">
        <v>12.62748812301662</v>
      </c>
      <c r="J46" s="289">
        <v>458277.984</v>
      </c>
    </row>
    <row r="47" spans="1:10" x14ac:dyDescent="0.2">
      <c r="A47" s="272">
        <v>2010</v>
      </c>
      <c r="B47" s="289">
        <v>209121.255</v>
      </c>
      <c r="C47" s="290">
        <v>44.99882872917658</v>
      </c>
      <c r="D47" s="289">
        <v>159108.74100000001</v>
      </c>
      <c r="E47" s="290">
        <v>34.237107966734023</v>
      </c>
      <c r="F47" s="289">
        <v>41987</v>
      </c>
      <c r="G47" s="290">
        <v>9.0347861667716991</v>
      </c>
      <c r="H47" s="289">
        <v>54509</v>
      </c>
      <c r="I47" s="290">
        <v>11.729277137317707</v>
      </c>
      <c r="J47" s="289">
        <v>464725.99599999998</v>
      </c>
    </row>
    <row r="48" spans="1:10" x14ac:dyDescent="0.2">
      <c r="A48" s="272">
        <v>2011</v>
      </c>
      <c r="B48" s="289">
        <v>221227.52799999999</v>
      </c>
      <c r="C48" s="290">
        <v>48.981421692451086</v>
      </c>
      <c r="D48" s="289">
        <v>150331.46799999999</v>
      </c>
      <c r="E48" s="290">
        <v>33.284506201928075</v>
      </c>
      <c r="F48" s="289">
        <v>28010</v>
      </c>
      <c r="G48" s="290">
        <v>6.201622528664493</v>
      </c>
      <c r="H48" s="289">
        <v>52087</v>
      </c>
      <c r="I48" s="290">
        <v>11.532449576956353</v>
      </c>
      <c r="J48" s="289">
        <v>451655.99599999998</v>
      </c>
    </row>
    <row r="49" spans="1:12" x14ac:dyDescent="0.2">
      <c r="A49" s="272">
        <v>2012</v>
      </c>
      <c r="B49" s="289">
        <v>231116.69899999999</v>
      </c>
      <c r="C49" s="290">
        <v>50.631412215343538</v>
      </c>
      <c r="D49" s="289">
        <v>134675.29699999999</v>
      </c>
      <c r="E49" s="290">
        <v>29.503711792070973</v>
      </c>
      <c r="F49" s="289">
        <v>38287</v>
      </c>
      <c r="G49" s="290">
        <v>8.3876452366986172</v>
      </c>
      <c r="H49" s="289">
        <v>52390</v>
      </c>
      <c r="I49" s="290">
        <v>11.477230755886868</v>
      </c>
      <c r="J49" s="289">
        <v>456468.99599999998</v>
      </c>
      <c r="L49" s="289"/>
    </row>
    <row r="50" spans="1:12" x14ac:dyDescent="0.2">
      <c r="A50" s="461">
        <v>2013</v>
      </c>
      <c r="B50" s="33">
        <v>245529</v>
      </c>
      <c r="C50" s="221">
        <v>51.3</v>
      </c>
      <c r="D50" s="33">
        <v>126354</v>
      </c>
      <c r="E50" s="221">
        <v>26</v>
      </c>
      <c r="F50" s="506">
        <v>34460</v>
      </c>
      <c r="G50" s="507">
        <v>7.2</v>
      </c>
      <c r="H50" s="507">
        <v>72271</v>
      </c>
      <c r="I50" s="507">
        <v>15.1</v>
      </c>
      <c r="J50" s="508">
        <v>478614</v>
      </c>
    </row>
    <row r="53" spans="1:12" x14ac:dyDescent="0.2">
      <c r="A53" s="302"/>
    </row>
    <row r="54" spans="1:12" x14ac:dyDescent="0.2">
      <c r="G54" s="290"/>
      <c r="H54" s="290"/>
    </row>
    <row r="55" spans="1:12" x14ac:dyDescent="0.2">
      <c r="G55" s="290"/>
    </row>
    <row r="56" spans="1:12" x14ac:dyDescent="0.2">
      <c r="G56" s="290"/>
      <c r="H56" s="290"/>
    </row>
  </sheetData>
  <mergeCells count="7">
    <mergeCell ref="A1:J1"/>
    <mergeCell ref="A3:A4"/>
    <mergeCell ref="B3:C3"/>
    <mergeCell ref="D3:E3"/>
    <mergeCell ref="F3:G3"/>
    <mergeCell ref="H3:I3"/>
    <mergeCell ref="A2:J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B165"/>
  <sheetViews>
    <sheetView view="pageBreakPreview" topLeftCell="A25" zoomScale="60" zoomScaleNormal="100" workbookViewId="0">
      <selection activeCell="Z46" sqref="Z46:AA46"/>
    </sheetView>
  </sheetViews>
  <sheetFormatPr defaultRowHeight="17.25" customHeight="1" x14ac:dyDescent="0.25"/>
  <cols>
    <col min="1" max="2" width="1.7109375" style="242" customWidth="1"/>
    <col min="3" max="3" width="6.28515625" style="242" customWidth="1"/>
    <col min="4" max="5" width="11.140625" style="242" customWidth="1"/>
    <col min="6" max="6" width="12.5703125" style="242" customWidth="1"/>
    <col min="7" max="9" width="11.140625" style="242" customWidth="1"/>
    <col min="10" max="10" width="9" style="242" customWidth="1"/>
    <col min="11" max="11" width="3.140625" style="242" customWidth="1"/>
    <col min="12" max="12" width="10" style="143" customWidth="1"/>
    <col min="13" max="15" width="11" style="242" customWidth="1"/>
    <col min="16" max="16" width="10.42578125" style="242" customWidth="1"/>
    <col min="17" max="17" width="9.42578125" style="242" customWidth="1"/>
    <col min="18" max="18" width="11" style="242" customWidth="1"/>
    <col min="19" max="19" width="8.5703125" style="242" customWidth="1"/>
    <col min="20" max="20" width="2.7109375" style="242" customWidth="1"/>
    <col min="21" max="21" width="9.5703125" style="242" customWidth="1"/>
    <col min="22" max="26" width="10" style="242" customWidth="1"/>
    <col min="27" max="27" width="11.28515625" style="242" customWidth="1"/>
    <col min="28" max="28" width="13.42578125" style="242" customWidth="1"/>
    <col min="29" max="16384" width="9.140625" style="242"/>
  </cols>
  <sheetData>
    <row r="1" spans="3:28" ht="30" customHeight="1" x14ac:dyDescent="0.25">
      <c r="C1" s="710" t="s">
        <v>563</v>
      </c>
      <c r="D1" s="710"/>
      <c r="E1" s="710"/>
      <c r="F1" s="710"/>
      <c r="G1" s="710"/>
      <c r="H1" s="710"/>
      <c r="I1" s="710"/>
      <c r="J1" s="710"/>
      <c r="K1" s="41"/>
      <c r="L1" s="710" t="s">
        <v>627</v>
      </c>
      <c r="M1" s="710"/>
      <c r="N1" s="710"/>
      <c r="O1" s="710"/>
      <c r="P1" s="710"/>
      <c r="Q1" s="710"/>
      <c r="R1" s="710"/>
      <c r="S1" s="710"/>
      <c r="T1" s="41"/>
      <c r="U1" s="710" t="s">
        <v>627</v>
      </c>
      <c r="V1" s="710"/>
      <c r="W1" s="710"/>
      <c r="X1" s="710"/>
      <c r="Y1" s="710"/>
      <c r="Z1" s="710"/>
      <c r="AA1" s="710"/>
      <c r="AB1" s="710"/>
    </row>
    <row r="2" spans="3:28" ht="17.25" customHeight="1" x14ac:dyDescent="0.25">
      <c r="D2" s="63" t="s">
        <v>447</v>
      </c>
      <c r="M2" s="304" t="s">
        <v>448</v>
      </c>
      <c r="V2" s="63" t="s">
        <v>449</v>
      </c>
    </row>
    <row r="3" spans="3:28" s="43" customFormat="1" ht="17.25" customHeight="1" x14ac:dyDescent="0.25">
      <c r="D3" s="797" t="s">
        <v>207</v>
      </c>
      <c r="E3" s="797"/>
      <c r="F3" s="797" t="s">
        <v>208</v>
      </c>
      <c r="G3" s="797"/>
      <c r="H3" s="797" t="s">
        <v>1003</v>
      </c>
      <c r="I3" s="797"/>
      <c r="J3" s="42" t="s">
        <v>11</v>
      </c>
      <c r="K3" s="42"/>
      <c r="L3" s="274" t="s">
        <v>6</v>
      </c>
      <c r="M3" s="797" t="s">
        <v>207</v>
      </c>
      <c r="N3" s="797"/>
      <c r="O3" s="797" t="s">
        <v>208</v>
      </c>
      <c r="P3" s="797"/>
      <c r="Q3" s="797" t="s">
        <v>1003</v>
      </c>
      <c r="R3" s="797"/>
      <c r="S3" s="42" t="s">
        <v>11</v>
      </c>
      <c r="T3" s="42"/>
      <c r="U3" s="274" t="s">
        <v>6</v>
      </c>
      <c r="V3" s="797" t="s">
        <v>207</v>
      </c>
      <c r="W3" s="797"/>
      <c r="X3" s="797" t="s">
        <v>208</v>
      </c>
      <c r="Y3" s="797"/>
      <c r="Z3" s="797" t="s">
        <v>1003</v>
      </c>
      <c r="AA3" s="797"/>
      <c r="AB3" s="42" t="s">
        <v>11</v>
      </c>
    </row>
    <row r="4" spans="3:28" ht="17.25" customHeight="1" x14ac:dyDescent="0.25">
      <c r="C4" s="28" t="s">
        <v>6</v>
      </c>
      <c r="D4" s="38" t="s">
        <v>199</v>
      </c>
      <c r="E4" s="38" t="s">
        <v>200</v>
      </c>
      <c r="F4" s="38" t="s">
        <v>199</v>
      </c>
      <c r="G4" s="38" t="s">
        <v>200</v>
      </c>
      <c r="H4" s="38" t="s">
        <v>199</v>
      </c>
      <c r="I4" s="38" t="s">
        <v>200</v>
      </c>
      <c r="J4" s="28"/>
      <c r="K4" s="41"/>
      <c r="L4" s="271"/>
      <c r="M4" s="39" t="s">
        <v>199</v>
      </c>
      <c r="N4" s="39" t="s">
        <v>200</v>
      </c>
      <c r="O4" s="39" t="s">
        <v>199</v>
      </c>
      <c r="P4" s="39" t="s">
        <v>200</v>
      </c>
      <c r="Q4" s="38" t="s">
        <v>199</v>
      </c>
      <c r="R4" s="38" t="s">
        <v>200</v>
      </c>
      <c r="S4" s="41"/>
      <c r="T4" s="41"/>
      <c r="U4" s="271"/>
      <c r="V4" s="39" t="s">
        <v>199</v>
      </c>
      <c r="W4" s="39" t="s">
        <v>200</v>
      </c>
      <c r="X4" s="39" t="s">
        <v>199</v>
      </c>
      <c r="Y4" s="39" t="s">
        <v>200</v>
      </c>
      <c r="Z4" s="38" t="s">
        <v>199</v>
      </c>
      <c r="AA4" s="38" t="s">
        <v>200</v>
      </c>
      <c r="AB4" s="41"/>
    </row>
    <row r="5" spans="3:28" ht="17.25" customHeight="1" x14ac:dyDescent="0.25">
      <c r="C5" s="121" t="s">
        <v>209</v>
      </c>
      <c r="D5" s="195">
        <v>1758.6205051444138</v>
      </c>
      <c r="E5" s="195">
        <v>1221.8530254671671</v>
      </c>
      <c r="F5" s="195">
        <v>3283.1069638452295</v>
      </c>
      <c r="G5" s="195">
        <v>6074.4047623304523</v>
      </c>
      <c r="H5" s="195">
        <v>305.2593795570055</v>
      </c>
      <c r="I5" s="195">
        <v>441.76349060720042</v>
      </c>
      <c r="J5" s="195">
        <v>13085.008126951467</v>
      </c>
      <c r="K5" s="67"/>
      <c r="L5" s="143" t="s">
        <v>209</v>
      </c>
      <c r="M5" s="7">
        <v>12863</v>
      </c>
      <c r="N5" s="7">
        <v>8331</v>
      </c>
      <c r="O5" s="7">
        <v>27132</v>
      </c>
      <c r="P5" s="7">
        <v>73869</v>
      </c>
      <c r="Q5" s="7">
        <v>1729.8054339375587</v>
      </c>
      <c r="R5" s="7">
        <v>3555.1945660624415</v>
      </c>
      <c r="S5" s="7">
        <v>127480</v>
      </c>
      <c r="T5" s="7"/>
      <c r="U5" s="196" t="s">
        <v>209</v>
      </c>
      <c r="V5" s="6">
        <v>7.3142556693570002</v>
      </c>
      <c r="W5" s="6">
        <v>6.8183323414161858</v>
      </c>
      <c r="X5" s="6">
        <v>8.264123069637229</v>
      </c>
      <c r="Y5" s="6">
        <v>12.160697696355037</v>
      </c>
      <c r="Z5" s="6">
        <v>5.6666741459275194</v>
      </c>
      <c r="AA5" s="6">
        <v>8.0477328743845593</v>
      </c>
      <c r="AB5" s="6">
        <v>9.7424471397481796</v>
      </c>
    </row>
    <row r="6" spans="3:28" ht="17.25" customHeight="1" x14ac:dyDescent="0.25">
      <c r="C6" s="243" t="s">
        <v>210</v>
      </c>
      <c r="D6" s="67">
        <v>2314.0593080493704</v>
      </c>
      <c r="E6" s="67">
        <v>1660.5186631870204</v>
      </c>
      <c r="F6" s="67">
        <v>4795.7512316901139</v>
      </c>
      <c r="G6" s="67">
        <v>8171.4320933528625</v>
      </c>
      <c r="H6" s="67">
        <v>228.31596834595049</v>
      </c>
      <c r="I6" s="67">
        <v>315.73152971687438</v>
      </c>
      <c r="J6" s="67">
        <v>17485.808794342189</v>
      </c>
      <c r="K6" s="67"/>
      <c r="L6" s="143" t="s">
        <v>210</v>
      </c>
      <c r="M6" s="7">
        <v>17018</v>
      </c>
      <c r="N6" s="7">
        <v>11030</v>
      </c>
      <c r="O6" s="7">
        <v>39076</v>
      </c>
      <c r="P6" s="7">
        <v>98471</v>
      </c>
      <c r="Q6" s="7">
        <v>1303.8183882363596</v>
      </c>
      <c r="R6" s="7">
        <v>2545.1816117636404</v>
      </c>
      <c r="S6" s="7">
        <v>169444</v>
      </c>
      <c r="T6" s="7"/>
      <c r="U6" s="196" t="s">
        <v>210</v>
      </c>
      <c r="V6" s="6">
        <v>7.3541762481210018</v>
      </c>
      <c r="W6" s="6">
        <v>6.6425028784862965</v>
      </c>
      <c r="X6" s="6">
        <v>8.1480456579539631</v>
      </c>
      <c r="Y6" s="6">
        <v>12.050641659263407</v>
      </c>
      <c r="Z6" s="6">
        <v>5.7105878212634646</v>
      </c>
      <c r="AA6" s="6">
        <v>8.0612209178031051</v>
      </c>
      <c r="AB6" s="6">
        <v>9.690372461056894</v>
      </c>
    </row>
    <row r="7" spans="3:28" ht="17.25" customHeight="1" x14ac:dyDescent="0.25">
      <c r="C7" s="243" t="s">
        <v>211</v>
      </c>
      <c r="D7" s="67">
        <v>2225.327887019811</v>
      </c>
      <c r="E7" s="67">
        <v>1667.3712995908202</v>
      </c>
      <c r="F7" s="67">
        <v>5072.5880923176801</v>
      </c>
      <c r="G7" s="67">
        <v>9290.3442972785706</v>
      </c>
      <c r="H7" s="67">
        <v>204.21096194746514</v>
      </c>
      <c r="I7" s="67">
        <v>306.6198143578215</v>
      </c>
      <c r="J7" s="67">
        <v>18766.462352512171</v>
      </c>
      <c r="K7" s="67"/>
      <c r="L7" s="143" t="s">
        <v>211</v>
      </c>
      <c r="M7" s="7">
        <v>16295</v>
      </c>
      <c r="N7" s="7">
        <v>11221</v>
      </c>
      <c r="O7" s="7">
        <v>41639</v>
      </c>
      <c r="P7" s="7">
        <v>112564</v>
      </c>
      <c r="Q7" s="7">
        <v>1152.1826336266433</v>
      </c>
      <c r="R7" s="7">
        <v>2461.8173663733569</v>
      </c>
      <c r="S7" s="7">
        <v>185333</v>
      </c>
      <c r="T7" s="7"/>
      <c r="U7" s="196" t="s">
        <v>211</v>
      </c>
      <c r="V7" s="6">
        <v>7.3225164233314324</v>
      </c>
      <c r="W7" s="6">
        <v>6.7297547959195887</v>
      </c>
      <c r="X7" s="6">
        <v>8.2086302380950915</v>
      </c>
      <c r="Y7" s="6">
        <v>12.116235566530454</v>
      </c>
      <c r="Z7" s="6">
        <v>5.6421194172869686</v>
      </c>
      <c r="AA7" s="6">
        <v>8.0288919733688395</v>
      </c>
      <c r="AB7" s="6">
        <v>9.8757558307301547</v>
      </c>
    </row>
    <row r="8" spans="3:28" ht="17.25" customHeight="1" x14ac:dyDescent="0.25">
      <c r="C8" s="243" t="s">
        <v>212</v>
      </c>
      <c r="D8" s="67">
        <v>2730.0777827265497</v>
      </c>
      <c r="E8" s="67">
        <v>1692.5420448635286</v>
      </c>
      <c r="F8" s="67">
        <v>4484.528926511558</v>
      </c>
      <c r="G8" s="67">
        <v>8668.5818651287118</v>
      </c>
      <c r="H8" s="67">
        <v>199.36151955319855</v>
      </c>
      <c r="I8" s="67">
        <v>286.30935686765503</v>
      </c>
      <c r="J8" s="67">
        <v>18061.401495651207</v>
      </c>
      <c r="K8" s="67"/>
      <c r="L8" s="143" t="s">
        <v>212</v>
      </c>
      <c r="M8" s="7">
        <v>20021</v>
      </c>
      <c r="N8" s="7">
        <v>12536</v>
      </c>
      <c r="O8" s="7">
        <v>37024</v>
      </c>
      <c r="P8" s="7">
        <v>105472</v>
      </c>
      <c r="Q8" s="7">
        <v>1119.6987198162842</v>
      </c>
      <c r="R8" s="7">
        <v>2316.3012801837158</v>
      </c>
      <c r="S8" s="7">
        <v>178489</v>
      </c>
      <c r="T8" s="7"/>
      <c r="U8" s="196" t="s">
        <v>212</v>
      </c>
      <c r="V8" s="6">
        <v>7.3334906890472817</v>
      </c>
      <c r="W8" s="6">
        <v>7.4066106883689207</v>
      </c>
      <c r="X8" s="6">
        <v>8.2559396107631677</v>
      </c>
      <c r="Y8" s="6">
        <v>12.167157401406619</v>
      </c>
      <c r="Z8" s="6">
        <v>5.6164234819523369</v>
      </c>
      <c r="AA8" s="6">
        <v>8.0902046147741302</v>
      </c>
      <c r="AB8" s="6">
        <v>9.88234495772525</v>
      </c>
    </row>
    <row r="9" spans="3:28" ht="17.25" customHeight="1" x14ac:dyDescent="0.25">
      <c r="C9" s="243" t="s">
        <v>213</v>
      </c>
      <c r="D9" s="67">
        <v>1699.1247149178146</v>
      </c>
      <c r="E9" s="67">
        <v>1345.2447245694214</v>
      </c>
      <c r="F9" s="67">
        <v>3376.9475349443182</v>
      </c>
      <c r="G9" s="67">
        <v>7915.5228927348908</v>
      </c>
      <c r="H9" s="67">
        <v>206.48689344334036</v>
      </c>
      <c r="I9" s="67">
        <v>376.71393196773141</v>
      </c>
      <c r="J9" s="67">
        <v>14920.040692577511</v>
      </c>
      <c r="K9" s="67"/>
      <c r="L9" s="143" t="s">
        <v>213</v>
      </c>
      <c r="M9" s="7">
        <v>12333</v>
      </c>
      <c r="N9" s="7">
        <v>9943</v>
      </c>
      <c r="O9" s="7">
        <v>27920</v>
      </c>
      <c r="P9" s="7">
        <v>96863</v>
      </c>
      <c r="Q9" s="7">
        <v>1129.3690151571818</v>
      </c>
      <c r="R9" s="7">
        <v>2996.6309848428182</v>
      </c>
      <c r="S9" s="7">
        <v>151185</v>
      </c>
      <c r="T9" s="7"/>
      <c r="U9" s="196" t="s">
        <v>213</v>
      </c>
      <c r="V9" s="6">
        <v>7.2584430629016765</v>
      </c>
      <c r="W9" s="6">
        <v>7.3912202132459592</v>
      </c>
      <c r="X9" s="6">
        <v>8.267821667670761</v>
      </c>
      <c r="Y9" s="6">
        <v>12.23709429087797</v>
      </c>
      <c r="Z9" s="6">
        <v>5.4694464928210014</v>
      </c>
      <c r="AA9" s="6">
        <v>7.9546593065729878</v>
      </c>
      <c r="AB9" s="6">
        <v>10.13301525881308</v>
      </c>
    </row>
    <row r="10" spans="3:28" ht="17.25" customHeight="1" x14ac:dyDescent="0.25">
      <c r="C10" s="243" t="s">
        <v>214</v>
      </c>
      <c r="D10" s="67">
        <v>2106.9101065512405</v>
      </c>
      <c r="E10" s="67">
        <v>1570.0807854371672</v>
      </c>
      <c r="F10" s="67">
        <v>4395.997699713309</v>
      </c>
      <c r="G10" s="67">
        <v>9751.457946094557</v>
      </c>
      <c r="H10" s="67">
        <v>186.0574131981067</v>
      </c>
      <c r="I10" s="67">
        <v>323.92527659422154</v>
      </c>
      <c r="J10" s="67">
        <v>18334.429227588604</v>
      </c>
      <c r="K10" s="67"/>
      <c r="L10" s="143" t="s">
        <v>214</v>
      </c>
      <c r="M10" s="7">
        <v>15370</v>
      </c>
      <c r="N10" s="7">
        <v>11925</v>
      </c>
      <c r="O10" s="7">
        <v>35669</v>
      </c>
      <c r="P10" s="7">
        <v>119358</v>
      </c>
      <c r="Q10" s="7">
        <v>1010.0191529272387</v>
      </c>
      <c r="R10" s="7">
        <v>2597.9808470727612</v>
      </c>
      <c r="S10" s="7">
        <v>185930</v>
      </c>
      <c r="T10" s="7"/>
      <c r="U10" s="196" t="s">
        <v>214</v>
      </c>
      <c r="V10" s="6">
        <v>7.2950430833325157</v>
      </c>
      <c r="W10" s="6">
        <v>7.5951505875410419</v>
      </c>
      <c r="X10" s="6">
        <v>8.1139714887308063</v>
      </c>
      <c r="Y10" s="6">
        <v>12.240015868376142</v>
      </c>
      <c r="Z10" s="6">
        <v>5.4285348568821039</v>
      </c>
      <c r="AA10" s="6">
        <v>8.0203091107559032</v>
      </c>
      <c r="AB10" s="6">
        <v>10.141030172906781</v>
      </c>
    </row>
    <row r="11" spans="3:28" ht="17.25" customHeight="1" x14ac:dyDescent="0.25">
      <c r="C11" s="243" t="s">
        <v>215</v>
      </c>
      <c r="D11" s="67">
        <v>2313.8766151223581</v>
      </c>
      <c r="E11" s="67">
        <v>2008.9925894166151</v>
      </c>
      <c r="F11" s="67">
        <v>5036.9654121372505</v>
      </c>
      <c r="G11" s="67">
        <v>12624.600782124044</v>
      </c>
      <c r="H11" s="67">
        <v>238.6723215693948</v>
      </c>
      <c r="I11" s="67">
        <v>475.13382683727315</v>
      </c>
      <c r="J11" s="67">
        <v>22698.241547206937</v>
      </c>
      <c r="K11" s="67"/>
      <c r="L11" s="143" t="s">
        <v>215</v>
      </c>
      <c r="M11" s="7">
        <v>16715</v>
      </c>
      <c r="N11" s="7">
        <v>14741</v>
      </c>
      <c r="O11" s="7">
        <v>41437</v>
      </c>
      <c r="P11" s="7">
        <v>153971</v>
      </c>
      <c r="Q11" s="7">
        <v>1294.4654065872064</v>
      </c>
      <c r="R11" s="7">
        <v>3755.5345934127936</v>
      </c>
      <c r="S11" s="7">
        <v>231914</v>
      </c>
      <c r="T11" s="7"/>
      <c r="U11" s="196" t="s">
        <v>215</v>
      </c>
      <c r="V11" s="6">
        <v>7.2238078256891445</v>
      </c>
      <c r="W11" s="6">
        <v>7.3375083998097725</v>
      </c>
      <c r="X11" s="6">
        <v>8.2265802143790658</v>
      </c>
      <c r="Y11" s="6">
        <v>12.196108428079334</v>
      </c>
      <c r="Z11" s="6">
        <v>5.423609231583379</v>
      </c>
      <c r="AA11" s="6">
        <v>7.9041616935832542</v>
      </c>
      <c r="AB11" s="6">
        <v>10.217267250314263</v>
      </c>
    </row>
    <row r="12" spans="3:28" ht="17.25" customHeight="1" x14ac:dyDescent="0.25">
      <c r="C12" s="243" t="s">
        <v>216</v>
      </c>
      <c r="D12" s="67">
        <v>2094.189452033846</v>
      </c>
      <c r="E12" s="67">
        <v>1524.4687054078652</v>
      </c>
      <c r="F12" s="67">
        <v>3454.7123899755079</v>
      </c>
      <c r="G12" s="67">
        <v>8800.1173115287966</v>
      </c>
      <c r="H12" s="67">
        <v>108.06184235771281</v>
      </c>
      <c r="I12" s="67">
        <v>201.06569161563021</v>
      </c>
      <c r="J12" s="67">
        <v>16182.615392919357</v>
      </c>
      <c r="K12" s="67"/>
      <c r="L12" s="143" t="s">
        <v>216</v>
      </c>
      <c r="M12" s="7">
        <v>15175</v>
      </c>
      <c r="N12" s="7">
        <v>12198</v>
      </c>
      <c r="O12" s="7">
        <v>28732</v>
      </c>
      <c r="P12" s="7">
        <v>108342</v>
      </c>
      <c r="Q12" s="7">
        <v>583.92435860794058</v>
      </c>
      <c r="R12" s="7">
        <v>1603.0756413920594</v>
      </c>
      <c r="S12" s="7">
        <v>166634</v>
      </c>
      <c r="T12" s="7"/>
      <c r="U12" s="196" t="s">
        <v>216</v>
      </c>
      <c r="V12" s="6">
        <v>7.2462402984898349</v>
      </c>
      <c r="W12" s="6">
        <v>8.0014761580405658</v>
      </c>
      <c r="X12" s="6">
        <v>8.3167560006937933</v>
      </c>
      <c r="Y12" s="6">
        <v>12.311426787238855</v>
      </c>
      <c r="Z12" s="6">
        <v>5.4036128374990966</v>
      </c>
      <c r="AA12" s="6">
        <v>7.9728949703492891</v>
      </c>
      <c r="AB12" s="6">
        <v>10.297099446169257</v>
      </c>
    </row>
    <row r="13" spans="3:28" ht="17.25" customHeight="1" x14ac:dyDescent="0.25">
      <c r="C13" s="243" t="s">
        <v>216</v>
      </c>
      <c r="D13" s="67">
        <v>2839.3551147373928</v>
      </c>
      <c r="E13" s="67">
        <v>2372.5402383689584</v>
      </c>
      <c r="F13" s="67">
        <v>5109.6790491174534</v>
      </c>
      <c r="G13" s="67">
        <v>10597.266706811884</v>
      </c>
      <c r="H13" s="67">
        <v>197.55015444483354</v>
      </c>
      <c r="I13" s="67">
        <v>322.32687799867631</v>
      </c>
      <c r="J13" s="67">
        <v>21438.718141479203</v>
      </c>
      <c r="K13" s="67"/>
      <c r="L13" s="143" t="s">
        <v>216</v>
      </c>
      <c r="M13" s="7">
        <v>20518</v>
      </c>
      <c r="N13" s="7">
        <v>18325</v>
      </c>
      <c r="O13" s="7">
        <v>42279</v>
      </c>
      <c r="P13" s="7">
        <v>126155</v>
      </c>
      <c r="Q13" s="7">
        <v>1114.2932693931309</v>
      </c>
      <c r="R13" s="7">
        <v>2563.7067306068693</v>
      </c>
      <c r="S13" s="7">
        <v>210955</v>
      </c>
      <c r="T13" s="7"/>
      <c r="U13" s="196" t="s">
        <v>216</v>
      </c>
      <c r="V13" s="6">
        <v>7.2262887771604696</v>
      </c>
      <c r="W13" s="6">
        <v>7.7237889177373118</v>
      </c>
      <c r="X13" s="6">
        <v>8.274296603287139</v>
      </c>
      <c r="Y13" s="6">
        <v>11.9044847591604</v>
      </c>
      <c r="Z13" s="6">
        <v>5.6405588369423452</v>
      </c>
      <c r="AA13" s="6">
        <v>7.9537479049990907</v>
      </c>
      <c r="AB13" s="6">
        <v>9.8399073399751682</v>
      </c>
    </row>
    <row r="14" spans="3:28" ht="17.25" customHeight="1" x14ac:dyDescent="0.25">
      <c r="C14" s="243" t="s">
        <v>217</v>
      </c>
      <c r="D14" s="67">
        <v>2865.1885386584795</v>
      </c>
      <c r="E14" s="67">
        <v>2278.864673573617</v>
      </c>
      <c r="F14" s="67">
        <v>4638.5714970141171</v>
      </c>
      <c r="G14" s="67">
        <v>11685.569906546873</v>
      </c>
      <c r="H14" s="67">
        <v>158.09651556009248</v>
      </c>
      <c r="I14" s="67">
        <v>294.21629135106321</v>
      </c>
      <c r="J14" s="67">
        <v>21920.50742270425</v>
      </c>
      <c r="K14" s="67"/>
      <c r="L14" s="143" t="s">
        <v>217</v>
      </c>
      <c r="M14" s="7">
        <v>20817</v>
      </c>
      <c r="N14" s="7">
        <v>17967</v>
      </c>
      <c r="O14" s="7">
        <v>38304</v>
      </c>
      <c r="P14" s="7">
        <v>141588</v>
      </c>
      <c r="Q14" s="7">
        <v>865.14843878614943</v>
      </c>
      <c r="R14" s="7">
        <v>2334.8515612138508</v>
      </c>
      <c r="S14" s="7">
        <v>221876</v>
      </c>
      <c r="T14" s="7"/>
      <c r="U14" s="196" t="s">
        <v>217</v>
      </c>
      <c r="V14" s="6">
        <v>7.2654904621902485</v>
      </c>
      <c r="W14" s="6">
        <v>7.8841890913271859</v>
      </c>
      <c r="X14" s="6">
        <v>8.2577146918305715</v>
      </c>
      <c r="Y14" s="6">
        <v>12.116482219722544</v>
      </c>
      <c r="Z14" s="6">
        <v>5.4722802442619711</v>
      </c>
      <c r="AA14" s="6">
        <v>7.9358337041502285</v>
      </c>
      <c r="AB14" s="6">
        <v>10.121845982916941</v>
      </c>
    </row>
    <row r="15" spans="3:28" ht="17.25" customHeight="1" x14ac:dyDescent="0.25">
      <c r="C15" s="243" t="s">
        <v>218</v>
      </c>
      <c r="D15" s="67">
        <v>2372.1528254622071</v>
      </c>
      <c r="E15" s="67">
        <v>2064.1128854239219</v>
      </c>
      <c r="F15" s="67">
        <v>3630.3925631316692</v>
      </c>
      <c r="G15" s="67">
        <v>9001.752086641698</v>
      </c>
      <c r="H15" s="67">
        <v>621.05889313377202</v>
      </c>
      <c r="I15" s="67">
        <v>1144.9399223499722</v>
      </c>
      <c r="J15" s="67">
        <v>18834.409176143246</v>
      </c>
      <c r="K15" s="67"/>
      <c r="L15" s="143" t="s">
        <v>218</v>
      </c>
      <c r="M15" s="7">
        <v>17243</v>
      </c>
      <c r="N15" s="7">
        <v>16711</v>
      </c>
      <c r="O15" s="7">
        <v>30299</v>
      </c>
      <c r="P15" s="7">
        <v>107053</v>
      </c>
      <c r="Q15" s="7">
        <v>3467.419401538767</v>
      </c>
      <c r="R15" s="7">
        <v>9026.5805984612343</v>
      </c>
      <c r="S15" s="7">
        <v>183800</v>
      </c>
      <c r="T15" s="7"/>
      <c r="U15" s="196" t="s">
        <v>218</v>
      </c>
      <c r="V15" s="6">
        <v>7.2689245882125029</v>
      </c>
      <c r="W15" s="6">
        <v>8.0959719393292495</v>
      </c>
      <c r="X15" s="6">
        <v>8.3459293927881202</v>
      </c>
      <c r="Y15" s="6">
        <v>11.892462597238499</v>
      </c>
      <c r="Z15" s="6">
        <v>5.5830766451836435</v>
      </c>
      <c r="AA15" s="6">
        <v>7.8838901694809556</v>
      </c>
      <c r="AB15" s="6">
        <v>9.7587345735703632</v>
      </c>
    </row>
    <row r="16" spans="3:28" ht="17.25" customHeight="1" x14ac:dyDescent="0.25">
      <c r="C16" s="243" t="s">
        <v>219</v>
      </c>
      <c r="D16" s="67"/>
      <c r="E16" s="67"/>
      <c r="F16" s="67"/>
      <c r="G16" s="67"/>
      <c r="H16" s="67"/>
      <c r="I16" s="67"/>
      <c r="J16" s="67"/>
      <c r="K16" s="67"/>
      <c r="L16" s="143" t="s">
        <v>219</v>
      </c>
      <c r="M16" s="7"/>
      <c r="N16" s="7"/>
      <c r="O16" s="7"/>
      <c r="P16" s="7"/>
      <c r="Q16" s="7"/>
      <c r="R16" s="7"/>
      <c r="S16" s="7"/>
      <c r="T16" s="7"/>
      <c r="U16" s="196" t="s">
        <v>219</v>
      </c>
      <c r="V16" s="6"/>
      <c r="W16" s="6"/>
      <c r="X16" s="6"/>
      <c r="Y16" s="6"/>
      <c r="Z16" s="6"/>
      <c r="AA16" s="6"/>
      <c r="AB16" s="6"/>
    </row>
    <row r="17" spans="3:28" ht="17.25" customHeight="1" x14ac:dyDescent="0.25">
      <c r="C17" s="243" t="s">
        <v>220</v>
      </c>
      <c r="D17" s="67"/>
      <c r="E17" s="67"/>
      <c r="F17" s="67"/>
      <c r="G17" s="67"/>
      <c r="H17" s="67"/>
      <c r="I17" s="67"/>
      <c r="J17" s="67"/>
      <c r="K17" s="67"/>
      <c r="L17" s="143" t="s">
        <v>220</v>
      </c>
      <c r="M17" s="7"/>
      <c r="N17" s="7"/>
      <c r="O17" s="7"/>
      <c r="P17" s="7"/>
      <c r="Q17" s="7"/>
      <c r="R17" s="7"/>
      <c r="S17" s="7"/>
      <c r="T17" s="7"/>
      <c r="U17" s="196" t="s">
        <v>220</v>
      </c>
      <c r="V17" s="6"/>
      <c r="W17" s="6"/>
      <c r="X17" s="6"/>
      <c r="Y17" s="6"/>
      <c r="Z17" s="6"/>
      <c r="AA17" s="6"/>
      <c r="AB17" s="6"/>
    </row>
    <row r="18" spans="3:28" ht="17.25" customHeight="1" x14ac:dyDescent="0.25">
      <c r="C18" s="243" t="s">
        <v>221</v>
      </c>
      <c r="D18" s="67"/>
      <c r="E18" s="67"/>
      <c r="F18" s="67"/>
      <c r="G18" s="67"/>
      <c r="H18" s="67"/>
      <c r="I18" s="67"/>
      <c r="J18" s="67"/>
      <c r="K18" s="67"/>
      <c r="L18" s="143" t="s">
        <v>221</v>
      </c>
      <c r="M18" s="7"/>
      <c r="N18" s="7"/>
      <c r="O18" s="7"/>
      <c r="P18" s="7"/>
      <c r="Q18" s="7"/>
      <c r="R18" s="7"/>
      <c r="S18" s="7"/>
      <c r="T18" s="7"/>
      <c r="U18" s="196" t="s">
        <v>221</v>
      </c>
      <c r="V18" s="6"/>
      <c r="W18" s="6"/>
      <c r="X18" s="6"/>
      <c r="Y18" s="6"/>
      <c r="Z18" s="6"/>
      <c r="AA18" s="6"/>
      <c r="AB18" s="6"/>
    </row>
    <row r="19" spans="3:28" ht="17.25" customHeight="1" x14ac:dyDescent="0.25">
      <c r="C19" s="243" t="s">
        <v>222</v>
      </c>
      <c r="D19" s="67"/>
      <c r="E19" s="67"/>
      <c r="F19" s="67"/>
      <c r="G19" s="67"/>
      <c r="H19" s="67"/>
      <c r="I19" s="67"/>
      <c r="J19" s="67"/>
      <c r="K19" s="67"/>
      <c r="L19" s="143" t="s">
        <v>222</v>
      </c>
      <c r="M19" s="7"/>
      <c r="N19" s="7"/>
      <c r="O19" s="7"/>
      <c r="P19" s="7"/>
      <c r="Q19" s="7"/>
      <c r="R19" s="7"/>
      <c r="S19" s="7"/>
      <c r="T19" s="7"/>
      <c r="U19" s="196" t="s">
        <v>222</v>
      </c>
      <c r="V19" s="6"/>
      <c r="W19" s="6"/>
      <c r="X19" s="6"/>
      <c r="Y19" s="6"/>
      <c r="Z19" s="6"/>
      <c r="AA19" s="6"/>
      <c r="AB19" s="6"/>
    </row>
    <row r="20" spans="3:28" ht="17.25" customHeight="1" x14ac:dyDescent="0.25">
      <c r="C20" s="243" t="s">
        <v>223</v>
      </c>
      <c r="D20" s="67"/>
      <c r="E20" s="67"/>
      <c r="F20" s="67"/>
      <c r="G20" s="67"/>
      <c r="H20" s="67"/>
      <c r="I20" s="67"/>
      <c r="J20" s="67"/>
      <c r="K20" s="67"/>
      <c r="L20" s="143" t="s">
        <v>223</v>
      </c>
      <c r="M20" s="7"/>
      <c r="N20" s="7"/>
      <c r="O20" s="7"/>
      <c r="P20" s="7"/>
      <c r="Q20" s="7"/>
      <c r="R20" s="7"/>
      <c r="S20" s="7"/>
      <c r="T20" s="7"/>
      <c r="U20" s="196" t="s">
        <v>223</v>
      </c>
      <c r="V20" s="6"/>
      <c r="W20" s="6"/>
      <c r="X20" s="6"/>
      <c r="Y20" s="6"/>
      <c r="Z20" s="6"/>
      <c r="AA20" s="6"/>
      <c r="AB20" s="6"/>
    </row>
    <row r="21" spans="3:28" ht="17.25" customHeight="1" x14ac:dyDescent="0.25">
      <c r="C21" s="243" t="s">
        <v>224</v>
      </c>
      <c r="D21" s="67"/>
      <c r="E21" s="67"/>
      <c r="F21" s="67"/>
      <c r="G21" s="67"/>
      <c r="H21" s="67"/>
      <c r="I21" s="67"/>
      <c r="J21" s="67"/>
      <c r="K21" s="67"/>
      <c r="L21" s="143" t="s">
        <v>224</v>
      </c>
      <c r="M21" s="7"/>
      <c r="N21" s="7"/>
      <c r="O21" s="7"/>
      <c r="P21" s="7"/>
      <c r="Q21" s="7"/>
      <c r="R21" s="7"/>
      <c r="S21" s="7"/>
      <c r="T21" s="7"/>
      <c r="U21" s="196" t="s">
        <v>224</v>
      </c>
      <c r="V21" s="6"/>
      <c r="W21" s="6"/>
      <c r="X21" s="6"/>
      <c r="Y21" s="6"/>
      <c r="Z21" s="6"/>
      <c r="AA21" s="6"/>
      <c r="AB21" s="6"/>
    </row>
    <row r="22" spans="3:28" ht="17.25" customHeight="1" x14ac:dyDescent="0.25">
      <c r="C22" s="243" t="s">
        <v>225</v>
      </c>
      <c r="D22" s="67">
        <v>8442.8539788112721</v>
      </c>
      <c r="E22" s="67">
        <v>3870.40968719903</v>
      </c>
      <c r="F22" s="67">
        <v>8214.1906186950855</v>
      </c>
      <c r="G22" s="67">
        <v>13559.167961165836</v>
      </c>
      <c r="H22" s="67">
        <v>120.67604112287354</v>
      </c>
      <c r="I22" s="67">
        <v>126.27284610640207</v>
      </c>
      <c r="J22" s="67">
        <v>34333.5711331005</v>
      </c>
      <c r="K22" s="67"/>
      <c r="L22" s="143" t="s">
        <v>225</v>
      </c>
      <c r="M22" s="7">
        <v>53995</v>
      </c>
      <c r="N22" s="7">
        <v>29190</v>
      </c>
      <c r="O22" s="7">
        <v>66955</v>
      </c>
      <c r="P22" s="7">
        <v>176663</v>
      </c>
      <c r="Q22" s="7">
        <v>491.86375278072728</v>
      </c>
      <c r="R22" s="7">
        <v>837.13624721927272</v>
      </c>
      <c r="S22" s="7">
        <v>328132</v>
      </c>
      <c r="T22" s="7"/>
      <c r="U22" s="196" t="s">
        <v>225</v>
      </c>
      <c r="V22" s="6">
        <v>6.3953492664339944</v>
      </c>
      <c r="W22" s="6">
        <v>7.5418372624848562</v>
      </c>
      <c r="X22" s="6">
        <v>8.1511378427977768</v>
      </c>
      <c r="Y22" s="6">
        <v>13.029044297258654</v>
      </c>
      <c r="Z22" s="6">
        <v>4.0759022934793387</v>
      </c>
      <c r="AA22" s="6">
        <v>6.6295824718631229</v>
      </c>
      <c r="AB22" s="6">
        <v>9.5571765234654737</v>
      </c>
    </row>
    <row r="23" spans="3:28" ht="17.25" customHeight="1" x14ac:dyDescent="0.25">
      <c r="C23" s="243" t="s">
        <v>226</v>
      </c>
      <c r="D23" s="67">
        <v>10059.501958249271</v>
      </c>
      <c r="E23" s="67">
        <v>4605.5677139761647</v>
      </c>
      <c r="F23" s="67">
        <v>8633.677306639469</v>
      </c>
      <c r="G23" s="67">
        <v>14846.95397654443</v>
      </c>
      <c r="H23" s="67">
        <v>195.51463123642179</v>
      </c>
      <c r="I23" s="67">
        <v>203.45670209691144</v>
      </c>
      <c r="J23" s="67">
        <v>38544.672288742666</v>
      </c>
      <c r="K23" s="67"/>
      <c r="L23" s="143" t="s">
        <v>226</v>
      </c>
      <c r="M23" s="7">
        <v>65553</v>
      </c>
      <c r="N23" s="7">
        <v>32952</v>
      </c>
      <c r="O23" s="7">
        <v>60844</v>
      </c>
      <c r="P23" s="7">
        <v>166435</v>
      </c>
      <c r="Q23" s="7">
        <v>850.44760945902806</v>
      </c>
      <c r="R23" s="7">
        <v>1341.5523905409718</v>
      </c>
      <c r="S23" s="7">
        <v>327976</v>
      </c>
      <c r="T23" s="7"/>
      <c r="U23" s="196" t="s">
        <v>226</v>
      </c>
      <c r="V23" s="6">
        <v>6.5165253977850677</v>
      </c>
      <c r="W23" s="6">
        <v>7.1548182648586582</v>
      </c>
      <c r="X23" s="6">
        <v>7.0472867862700586</v>
      </c>
      <c r="Y23" s="6">
        <v>11.210043505417877</v>
      </c>
      <c r="Z23" s="6">
        <v>4.3497901107495265</v>
      </c>
      <c r="AA23" s="6">
        <v>6.5937979762493022</v>
      </c>
      <c r="AB23" s="6">
        <v>8.5089840054442103</v>
      </c>
    </row>
    <row r="24" spans="3:28" ht="17.25" customHeight="1" x14ac:dyDescent="0.25">
      <c r="C24" s="243" t="s">
        <v>227</v>
      </c>
      <c r="D24" s="67">
        <v>11396.366139246784</v>
      </c>
      <c r="E24" s="67">
        <v>5051.7240272763738</v>
      </c>
      <c r="F24" s="67">
        <v>8558.8472454311886</v>
      </c>
      <c r="G24" s="67">
        <v>14816.11976117106</v>
      </c>
      <c r="H24" s="67">
        <v>145.94530532024567</v>
      </c>
      <c r="I24" s="67">
        <v>145.30631529033383</v>
      </c>
      <c r="J24" s="67">
        <v>40114.308793735989</v>
      </c>
      <c r="K24" s="67"/>
      <c r="L24" s="143" t="s">
        <v>227</v>
      </c>
      <c r="M24" s="7">
        <v>91152</v>
      </c>
      <c r="N24" s="7">
        <v>36332</v>
      </c>
      <c r="O24" s="7">
        <v>78489</v>
      </c>
      <c r="P24" s="7">
        <v>213340</v>
      </c>
      <c r="Q24" s="7">
        <v>1219.370670596905</v>
      </c>
      <c r="R24" s="7">
        <v>1794.6293294030952</v>
      </c>
      <c r="S24" s="7">
        <v>422327</v>
      </c>
      <c r="T24" s="7"/>
      <c r="U24" s="196" t="s">
        <v>227</v>
      </c>
      <c r="V24" s="6">
        <v>7.9983390219528765</v>
      </c>
      <c r="W24" s="6">
        <v>7.1920001575359844</v>
      </c>
      <c r="X24" s="6">
        <v>9.1705106715040774</v>
      </c>
      <c r="Y24" s="6">
        <v>14.399181664223919</v>
      </c>
      <c r="Z24" s="6">
        <v>8.3549838613942242</v>
      </c>
      <c r="AA24" s="6">
        <v>12.350662982660319</v>
      </c>
      <c r="AB24" s="6">
        <v>10.5280886720887</v>
      </c>
    </row>
    <row r="25" spans="3:28" ht="17.25" customHeight="1" x14ac:dyDescent="0.25">
      <c r="C25" s="243" t="s">
        <v>228</v>
      </c>
      <c r="D25" s="67">
        <v>12146.61651349278</v>
      </c>
      <c r="E25" s="67">
        <v>5304.62046546688</v>
      </c>
      <c r="F25" s="67">
        <v>8567.9689667567454</v>
      </c>
      <c r="G25" s="67">
        <v>21656.832513946232</v>
      </c>
      <c r="H25" s="67">
        <v>143.14184512675797</v>
      </c>
      <c r="I25" s="67">
        <v>186.30892375091014</v>
      </c>
      <c r="J25" s="67">
        <v>48005.489228540311</v>
      </c>
      <c r="K25" s="67"/>
      <c r="L25" s="143" t="s">
        <v>228</v>
      </c>
      <c r="M25" s="7">
        <v>89638</v>
      </c>
      <c r="N25" s="7">
        <v>41346</v>
      </c>
      <c r="O25" s="7">
        <v>63035</v>
      </c>
      <c r="P25" s="7">
        <v>221470</v>
      </c>
      <c r="Q25" s="7">
        <v>1623.4107617770869</v>
      </c>
      <c r="R25" s="7">
        <v>2794.5892382229131</v>
      </c>
      <c r="S25" s="7">
        <v>419907</v>
      </c>
      <c r="T25" s="7"/>
      <c r="U25" s="196" t="s">
        <v>228</v>
      </c>
      <c r="V25" s="6">
        <v>7.379668231101868</v>
      </c>
      <c r="W25" s="6">
        <v>7.7943370820142137</v>
      </c>
      <c r="X25" s="6">
        <v>7.3570527909907675</v>
      </c>
      <c r="Y25" s="6">
        <v>10.226333876728333</v>
      </c>
      <c r="Z25" s="6">
        <v>11.341273129038473</v>
      </c>
      <c r="AA25" s="6">
        <v>14.999760515815128</v>
      </c>
      <c r="AB25" s="6">
        <v>8.7470621953448635</v>
      </c>
    </row>
    <row r="26" spans="3:28" ht="17.25" customHeight="1" x14ac:dyDescent="0.25">
      <c r="C26" s="243" t="s">
        <v>229</v>
      </c>
      <c r="D26" s="67">
        <v>12724.906925778259</v>
      </c>
      <c r="E26" s="67">
        <v>5720</v>
      </c>
      <c r="F26" s="67">
        <v>7587.8487171994657</v>
      </c>
      <c r="G26" s="67">
        <v>13868.299486702215</v>
      </c>
      <c r="H26" s="67">
        <v>2048.6745277807008</v>
      </c>
      <c r="I26" s="67">
        <v>1975.6083766418897</v>
      </c>
      <c r="J26" s="67">
        <v>43925.338034102533</v>
      </c>
      <c r="K26" s="67"/>
      <c r="L26" s="143" t="s">
        <v>229</v>
      </c>
      <c r="M26" s="7">
        <v>98006</v>
      </c>
      <c r="N26" s="7">
        <v>51884</v>
      </c>
      <c r="O26" s="7">
        <v>75100</v>
      </c>
      <c r="P26" s="7">
        <v>204254</v>
      </c>
      <c r="Q26" s="7">
        <v>11266.867860703935</v>
      </c>
      <c r="R26" s="7">
        <v>16671.132139296064</v>
      </c>
      <c r="S26" s="7">
        <v>457182</v>
      </c>
      <c r="T26" s="7"/>
      <c r="U26" s="196" t="s">
        <v>229</v>
      </c>
      <c r="V26" s="6">
        <v>7.7019030922307454</v>
      </c>
      <c r="W26" s="6">
        <v>9.070629370629371</v>
      </c>
      <c r="X26" s="6">
        <v>9.8974034405522548</v>
      </c>
      <c r="Y26" s="6">
        <v>14.728121511642533</v>
      </c>
      <c r="Z26" s="6">
        <v>5.4995889820083663</v>
      </c>
      <c r="AA26" s="6">
        <v>8.4384801848397757</v>
      </c>
      <c r="AB26" s="6">
        <v>10.408161222232492</v>
      </c>
    </row>
    <row r="27" spans="3:28" ht="17.25" customHeight="1" x14ac:dyDescent="0.25">
      <c r="C27" s="243" t="s">
        <v>230</v>
      </c>
      <c r="D27" s="67">
        <v>12722.445333998257</v>
      </c>
      <c r="E27" s="67">
        <v>6194.4768159038085</v>
      </c>
      <c r="F27" s="67">
        <v>7446.1729518406992</v>
      </c>
      <c r="G27" s="67">
        <v>13532.081443116303</v>
      </c>
      <c r="H27" s="67">
        <v>2072.949578198944</v>
      </c>
      <c r="I27" s="67">
        <v>2027.5142323985749</v>
      </c>
      <c r="J27" s="67">
        <v>43995.640355456591</v>
      </c>
      <c r="K27" s="67"/>
      <c r="L27" s="143" t="s">
        <v>230</v>
      </c>
      <c r="M27" s="7">
        <v>83099</v>
      </c>
      <c r="N27" s="7">
        <v>54257</v>
      </c>
      <c r="O27" s="7">
        <v>61660</v>
      </c>
      <c r="P27" s="7">
        <v>201525</v>
      </c>
      <c r="Q27" s="7">
        <v>10671.675938293458</v>
      </c>
      <c r="R27" s="7">
        <v>18856.324061706542</v>
      </c>
      <c r="S27" s="7">
        <v>430069</v>
      </c>
      <c r="T27" s="7"/>
      <c r="U27" s="196" t="s">
        <v>230</v>
      </c>
      <c r="V27" s="6">
        <v>6.5316845793735974</v>
      </c>
      <c r="W27" s="6">
        <v>8.7589318052978467</v>
      </c>
      <c r="X27" s="6">
        <v>8.280763876798968</v>
      </c>
      <c r="Y27" s="6">
        <v>14.892387460652971</v>
      </c>
      <c r="Z27" s="6">
        <v>5.148063440870283</v>
      </c>
      <c r="AA27" s="6">
        <v>9.3002178531685438</v>
      </c>
      <c r="AB27" s="6">
        <v>9.7752640153732955</v>
      </c>
    </row>
    <row r="28" spans="3:28" ht="17.25" customHeight="1" x14ac:dyDescent="0.25">
      <c r="C28" s="243" t="s">
        <v>231</v>
      </c>
      <c r="D28" s="67">
        <v>13012.687319681148</v>
      </c>
      <c r="E28" s="67">
        <v>5789.3185047883844</v>
      </c>
      <c r="F28" s="67">
        <v>7641.7712494746102</v>
      </c>
      <c r="G28" s="67">
        <v>14985.468512964817</v>
      </c>
      <c r="H28" s="67">
        <v>1560.6916181378001</v>
      </c>
      <c r="I28" s="67">
        <v>2036.9883526494839</v>
      </c>
      <c r="J28" s="67">
        <v>45026.925557696246</v>
      </c>
      <c r="K28" s="67"/>
      <c r="L28" s="143" t="s">
        <v>231</v>
      </c>
      <c r="M28" s="7">
        <v>96241</v>
      </c>
      <c r="N28" s="7">
        <v>54590</v>
      </c>
      <c r="O28" s="7">
        <v>66980</v>
      </c>
      <c r="P28" s="7">
        <v>218540</v>
      </c>
      <c r="Q28" s="7">
        <v>12893</v>
      </c>
      <c r="R28" s="7">
        <v>16183</v>
      </c>
      <c r="S28" s="7">
        <v>465427</v>
      </c>
      <c r="T28" s="7"/>
      <c r="U28" s="196" t="s">
        <v>231</v>
      </c>
      <c r="V28" s="6">
        <v>7.3959357998589184</v>
      </c>
      <c r="W28" s="6">
        <v>9.4294345620902078</v>
      </c>
      <c r="X28" s="6">
        <v>8.7649836423204945</v>
      </c>
      <c r="Y28" s="6">
        <v>14.583461291912768</v>
      </c>
      <c r="Z28" s="6">
        <v>8.2610810810810822</v>
      </c>
      <c r="AA28" s="6">
        <v>7.9445716903344028</v>
      </c>
      <c r="AB28" s="6">
        <v>10.336637339442925</v>
      </c>
    </row>
    <row r="29" spans="3:28" ht="17.25" customHeight="1" x14ac:dyDescent="0.25">
      <c r="C29" s="243" t="s">
        <v>232</v>
      </c>
      <c r="D29" s="67">
        <v>12673.086780350546</v>
      </c>
      <c r="E29" s="67">
        <v>7145</v>
      </c>
      <c r="F29" s="67">
        <v>6716.790894847747</v>
      </c>
      <c r="G29" s="67">
        <v>14968.330619120294</v>
      </c>
      <c r="H29" s="67">
        <v>1614.1044148563419</v>
      </c>
      <c r="I29" s="67">
        <v>1172.6632668711657</v>
      </c>
      <c r="J29" s="67">
        <v>44289.975976046102</v>
      </c>
      <c r="K29" s="67"/>
      <c r="L29" s="143" t="s">
        <v>232</v>
      </c>
      <c r="M29" s="7">
        <v>95319</v>
      </c>
      <c r="N29" s="7">
        <v>63151</v>
      </c>
      <c r="O29" s="7">
        <v>68141</v>
      </c>
      <c r="P29" s="7">
        <v>251405</v>
      </c>
      <c r="Q29" s="7">
        <v>13372</v>
      </c>
      <c r="R29" s="7">
        <v>10001</v>
      </c>
      <c r="S29" s="7">
        <v>501389</v>
      </c>
      <c r="T29" s="7"/>
      <c r="U29" s="196" t="s">
        <v>232</v>
      </c>
      <c r="V29" s="6">
        <v>7.5213719950052624</v>
      </c>
      <c r="W29" s="6">
        <v>8.8384884534639614</v>
      </c>
      <c r="X29" s="6">
        <v>10.14487440010511</v>
      </c>
      <c r="Y29" s="6">
        <v>16.795794160162355</v>
      </c>
      <c r="Z29" s="6">
        <v>8.2844702467343971</v>
      </c>
      <c r="AA29" s="6">
        <v>8.5284499672988883</v>
      </c>
      <c r="AB29" s="6">
        <v>11.320597696218496</v>
      </c>
    </row>
    <row r="30" spans="3:28" ht="17.25" customHeight="1" x14ac:dyDescent="0.25">
      <c r="C30" s="243" t="s">
        <v>233</v>
      </c>
      <c r="D30" s="67">
        <v>12473.135464378034</v>
      </c>
      <c r="E30" s="67">
        <v>7956.4249585974703</v>
      </c>
      <c r="F30" s="67">
        <v>6394.8305038627705</v>
      </c>
      <c r="G30" s="67">
        <v>15012.955573721832</v>
      </c>
      <c r="H30" s="67">
        <v>1342.5380419178869</v>
      </c>
      <c r="I30" s="67">
        <v>1253.3586592178772</v>
      </c>
      <c r="J30" s="67">
        <v>44433.243201695863</v>
      </c>
      <c r="K30" s="67"/>
      <c r="L30" s="143" t="s">
        <v>233</v>
      </c>
      <c r="M30" s="7">
        <v>91064</v>
      </c>
      <c r="N30" s="7">
        <v>70761</v>
      </c>
      <c r="O30" s="7">
        <v>59989</v>
      </c>
      <c r="P30" s="7">
        <v>229972</v>
      </c>
      <c r="Q30" s="7">
        <v>10508</v>
      </c>
      <c r="R30" s="7">
        <v>10235</v>
      </c>
      <c r="S30" s="7">
        <v>472529</v>
      </c>
      <c r="T30" s="7"/>
      <c r="U30" s="196" t="s">
        <v>233</v>
      </c>
      <c r="V30" s="6">
        <v>7.3008106309812177</v>
      </c>
      <c r="W30" s="6">
        <v>8.8935671948414239</v>
      </c>
      <c r="X30" s="6">
        <v>9.380858486204426</v>
      </c>
      <c r="Y30" s="6">
        <v>15.318236230748273</v>
      </c>
      <c r="Z30" s="6">
        <v>7.8269662921348315</v>
      </c>
      <c r="AA30" s="6">
        <v>8.1660583941605829</v>
      </c>
      <c r="AB30" s="6">
        <v>10.63458271220601</v>
      </c>
    </row>
    <row r="31" spans="3:28" ht="17.25" customHeight="1" x14ac:dyDescent="0.25">
      <c r="C31" s="243" t="s">
        <v>234</v>
      </c>
      <c r="D31" s="67">
        <v>11660.627140946186</v>
      </c>
      <c r="E31" s="67">
        <v>7154.5684403548139</v>
      </c>
      <c r="F31" s="67">
        <v>5831.738518615708</v>
      </c>
      <c r="G31" s="67">
        <v>10770.077452374719</v>
      </c>
      <c r="H31" s="67">
        <v>1526.1797138536699</v>
      </c>
      <c r="I31" s="67">
        <v>5513.8770299283851</v>
      </c>
      <c r="J31" s="67">
        <v>42457.068296073485</v>
      </c>
      <c r="K31" s="67"/>
      <c r="L31" s="143" t="s">
        <v>234</v>
      </c>
      <c r="M31" s="7">
        <v>92553</v>
      </c>
      <c r="N31" s="7">
        <v>67508</v>
      </c>
      <c r="O31" s="7">
        <v>67294</v>
      </c>
      <c r="P31" s="7">
        <v>193582</v>
      </c>
      <c r="Q31" s="7">
        <v>12314</v>
      </c>
      <c r="R31" s="7">
        <v>66526</v>
      </c>
      <c r="S31" s="7">
        <v>499777</v>
      </c>
      <c r="T31" s="7"/>
      <c r="U31" s="196" t="s">
        <v>234</v>
      </c>
      <c r="V31" s="6">
        <v>7.9372231768736503</v>
      </c>
      <c r="W31" s="6">
        <v>9.435649482256137</v>
      </c>
      <c r="X31" s="6">
        <v>11.539269085057283</v>
      </c>
      <c r="Y31" s="6">
        <v>17.974058297725303</v>
      </c>
      <c r="Z31" s="6">
        <v>8.0685124354763023</v>
      </c>
      <c r="AA31" s="6">
        <v>12.06519471488178</v>
      </c>
      <c r="AB31" s="6">
        <v>11.771349743576629</v>
      </c>
    </row>
    <row r="32" spans="3:28" ht="17.25" customHeight="1" x14ac:dyDescent="0.25">
      <c r="C32" s="243" t="s">
        <v>235</v>
      </c>
      <c r="D32" s="67">
        <v>10355.508054232316</v>
      </c>
      <c r="E32" s="67">
        <v>7838.7306123144444</v>
      </c>
      <c r="F32" s="67">
        <v>5141.4764873552176</v>
      </c>
      <c r="G32" s="67">
        <v>11361.44345605962</v>
      </c>
      <c r="H32" s="67">
        <v>1386.2336817484102</v>
      </c>
      <c r="I32" s="67">
        <v>5521.1630095580422</v>
      </c>
      <c r="J32" s="67">
        <v>41604.555301268047</v>
      </c>
      <c r="K32" s="67"/>
      <c r="L32" s="143" t="s">
        <v>235</v>
      </c>
      <c r="M32" s="7">
        <v>65629</v>
      </c>
      <c r="N32" s="7">
        <v>61941</v>
      </c>
      <c r="O32" s="7">
        <v>47775</v>
      </c>
      <c r="P32" s="7">
        <v>188063</v>
      </c>
      <c r="Q32" s="7">
        <v>9347</v>
      </c>
      <c r="R32" s="7">
        <v>57923</v>
      </c>
      <c r="S32" s="7">
        <v>430678</v>
      </c>
      <c r="T32" s="7"/>
      <c r="U32" s="196" t="s">
        <v>235</v>
      </c>
      <c r="V32" s="6">
        <v>6.3375934484621741</v>
      </c>
      <c r="W32" s="6">
        <v>7.9019171679011748</v>
      </c>
      <c r="X32" s="6">
        <v>9.2920778919239062</v>
      </c>
      <c r="Y32" s="6">
        <v>16.552738279016538</v>
      </c>
      <c r="Z32" s="6">
        <v>6.742730409068507</v>
      </c>
      <c r="AA32" s="6">
        <v>10.491086732944806</v>
      </c>
      <c r="AB32" s="6">
        <v>10.351703001783402</v>
      </c>
    </row>
    <row r="33" spans="3:28" ht="17.25" customHeight="1" x14ac:dyDescent="0.25">
      <c r="C33" s="243" t="s">
        <v>236</v>
      </c>
      <c r="D33" s="67">
        <v>10003.00663508847</v>
      </c>
      <c r="E33" s="67">
        <v>8186.5581957684362</v>
      </c>
      <c r="F33" s="67">
        <v>4544.5046286652814</v>
      </c>
      <c r="G33" s="67">
        <v>12072.087214028137</v>
      </c>
      <c r="H33" s="67">
        <v>1200.4466520540198</v>
      </c>
      <c r="I33" s="67">
        <v>5783.8026813041542</v>
      </c>
      <c r="J33" s="67">
        <v>41790.40600690851</v>
      </c>
      <c r="K33" s="67"/>
      <c r="L33" s="143" t="s">
        <v>236</v>
      </c>
      <c r="M33" s="7">
        <v>81981</v>
      </c>
      <c r="N33" s="7">
        <v>76621</v>
      </c>
      <c r="O33" s="7">
        <v>46632</v>
      </c>
      <c r="P33" s="7">
        <v>213607</v>
      </c>
      <c r="Q33" s="7">
        <v>9469</v>
      </c>
      <c r="R33" s="7">
        <v>66476</v>
      </c>
      <c r="S33" s="7">
        <v>494786</v>
      </c>
      <c r="T33" s="7"/>
      <c r="U33" s="196" t="s">
        <v>236</v>
      </c>
      <c r="V33" s="6">
        <v>8.1956358713616844</v>
      </c>
      <c r="W33" s="6">
        <v>9.3593666798343609</v>
      </c>
      <c r="X33" s="6">
        <v>10.261184399694582</v>
      </c>
      <c r="Y33" s="6">
        <v>17.694289000147553</v>
      </c>
      <c r="Z33" s="6">
        <v>7.887897378694924</v>
      </c>
      <c r="AA33" s="6">
        <v>11.493476465730801</v>
      </c>
      <c r="AB33" s="6">
        <v>11.83970311076196</v>
      </c>
    </row>
    <row r="34" spans="3:28" ht="17.25" customHeight="1" x14ac:dyDescent="0.25">
      <c r="C34" s="243" t="s">
        <v>237</v>
      </c>
      <c r="D34" s="67">
        <v>9763.3981984820239</v>
      </c>
      <c r="E34" s="67">
        <v>8598.9377832674363</v>
      </c>
      <c r="F34" s="67">
        <v>4211.7789927913518</v>
      </c>
      <c r="G34" s="67">
        <v>12428.874533004569</v>
      </c>
      <c r="H34" s="67">
        <v>1181.8078737300436</v>
      </c>
      <c r="I34" s="67">
        <v>5801.4869808002168</v>
      </c>
      <c r="J34" s="67">
        <v>41986.284362075639</v>
      </c>
      <c r="K34" s="67"/>
      <c r="L34" s="143" t="s">
        <v>237</v>
      </c>
      <c r="M34" s="7">
        <v>90295</v>
      </c>
      <c r="N34" s="7">
        <v>94164</v>
      </c>
      <c r="O34" s="7">
        <v>51790</v>
      </c>
      <c r="P34" s="7">
        <v>233985</v>
      </c>
      <c r="Q34" s="7">
        <v>10875</v>
      </c>
      <c r="R34" s="7">
        <v>77464</v>
      </c>
      <c r="S34" s="7">
        <v>558573</v>
      </c>
      <c r="T34" s="7"/>
      <c r="U34" s="196" t="s">
        <v>237</v>
      </c>
      <c r="V34" s="6">
        <v>9.2483168425967435</v>
      </c>
      <c r="W34" s="6">
        <v>10.950654880098392</v>
      </c>
      <c r="X34" s="6">
        <v>12.296466668512499</v>
      </c>
      <c r="Y34" s="6">
        <v>18.82592018920608</v>
      </c>
      <c r="Z34" s="6">
        <v>9.2020033388981624</v>
      </c>
      <c r="AA34" s="6">
        <v>13.352438824109049</v>
      </c>
      <c r="AB34" s="6">
        <v>13.303701637016834</v>
      </c>
    </row>
    <row r="35" spans="3:28" ht="17.25" customHeight="1" x14ac:dyDescent="0.25">
      <c r="C35" s="243" t="s">
        <v>238</v>
      </c>
      <c r="D35" s="67">
        <v>9082.4036349208181</v>
      </c>
      <c r="E35" s="67">
        <v>8374.862417159191</v>
      </c>
      <c r="F35" s="67">
        <v>3493.1655353702536</v>
      </c>
      <c r="G35" s="67">
        <v>9392.0832243343466</v>
      </c>
      <c r="H35" s="67">
        <v>1341.7127231403001</v>
      </c>
      <c r="I35" s="67">
        <v>5639.9857780897855</v>
      </c>
      <c r="J35" s="67">
        <v>37324.213313014698</v>
      </c>
      <c r="K35" s="67"/>
      <c r="L35" s="143" t="s">
        <v>238</v>
      </c>
      <c r="M35" s="7">
        <v>77881</v>
      </c>
      <c r="N35" s="7">
        <v>96585</v>
      </c>
      <c r="O35" s="7">
        <v>41013</v>
      </c>
      <c r="P35" s="7">
        <v>186834</v>
      </c>
      <c r="Q35" s="7">
        <v>10811</v>
      </c>
      <c r="R35" s="7">
        <v>78065</v>
      </c>
      <c r="S35" s="7">
        <v>491189</v>
      </c>
      <c r="T35" s="7"/>
      <c r="U35" s="196" t="s">
        <v>238</v>
      </c>
      <c r="V35" s="6">
        <v>8.5749327084029101</v>
      </c>
      <c r="W35" s="6">
        <v>11.53272677078345</v>
      </c>
      <c r="X35" s="6">
        <v>11.740926556362831</v>
      </c>
      <c r="Y35" s="6">
        <v>19.892711290709592</v>
      </c>
      <c r="Z35" s="6">
        <v>8.0576115986264796</v>
      </c>
      <c r="AA35" s="6">
        <v>13.841346959289664</v>
      </c>
      <c r="AB35" s="6">
        <v>13.160063036847069</v>
      </c>
    </row>
    <row r="36" spans="3:28" ht="17.25" customHeight="1" x14ac:dyDescent="0.25">
      <c r="C36" s="243" t="s">
        <v>239</v>
      </c>
      <c r="D36" s="67">
        <v>8829.555298832478</v>
      </c>
      <c r="E36" s="67">
        <v>10848.973563832331</v>
      </c>
      <c r="F36" s="67">
        <v>3255.1797378605202</v>
      </c>
      <c r="G36" s="67">
        <v>10860.326073357397</v>
      </c>
      <c r="H36" s="67">
        <v>829.8327587905053</v>
      </c>
      <c r="I36" s="67">
        <v>554.40250115794345</v>
      </c>
      <c r="J36" s="67">
        <v>35178.26993383118</v>
      </c>
      <c r="K36" s="67"/>
      <c r="L36" s="143" t="s">
        <v>239</v>
      </c>
      <c r="M36" s="7">
        <v>77918</v>
      </c>
      <c r="N36" s="7">
        <v>129376</v>
      </c>
      <c r="O36" s="7">
        <v>42356</v>
      </c>
      <c r="P36" s="7">
        <v>212931</v>
      </c>
      <c r="Q36" s="7">
        <v>8252</v>
      </c>
      <c r="R36" s="7">
        <v>7940</v>
      </c>
      <c r="S36" s="7">
        <v>478773</v>
      </c>
      <c r="T36" s="7"/>
      <c r="U36" s="196" t="s">
        <v>239</v>
      </c>
      <c r="V36" s="6">
        <v>8.8246799938274361</v>
      </c>
      <c r="W36" s="6">
        <v>11.925183450654362</v>
      </c>
      <c r="X36" s="6">
        <v>13.011877503218502</v>
      </c>
      <c r="Y36" s="6">
        <v>19.606317394315013</v>
      </c>
      <c r="Z36" s="6">
        <v>9.9441723800195891</v>
      </c>
      <c r="AA36" s="6">
        <v>14.321724709784412</v>
      </c>
      <c r="AB36" s="6">
        <v>13.609907505416029</v>
      </c>
    </row>
    <row r="37" spans="3:28" ht="17.25" customHeight="1" x14ac:dyDescent="0.25">
      <c r="C37" s="243" t="s">
        <v>240</v>
      </c>
      <c r="D37" s="67">
        <v>9249.5968845537936</v>
      </c>
      <c r="E37" s="67">
        <v>11154.886423103013</v>
      </c>
      <c r="F37" s="67">
        <v>3229.4568701692788</v>
      </c>
      <c r="G37" s="67">
        <v>11371.908871699554</v>
      </c>
      <c r="H37" s="67">
        <v>415.5715481171548</v>
      </c>
      <c r="I37" s="67">
        <v>380.47733831268033</v>
      </c>
      <c r="J37" s="67">
        <v>35801.89793595548</v>
      </c>
      <c r="K37" s="67"/>
      <c r="L37" s="143" t="s">
        <v>240</v>
      </c>
      <c r="M37" s="7">
        <v>81043</v>
      </c>
      <c r="N37" s="7">
        <v>122674</v>
      </c>
      <c r="O37" s="7">
        <v>39593</v>
      </c>
      <c r="P37" s="7">
        <v>206854</v>
      </c>
      <c r="Q37" s="7">
        <v>4434</v>
      </c>
      <c r="R37" s="7">
        <v>5548</v>
      </c>
      <c r="S37" s="7">
        <v>460146</v>
      </c>
      <c r="T37" s="7"/>
      <c r="U37" s="196" t="s">
        <v>240</v>
      </c>
      <c r="V37" s="6">
        <v>8.761787244516178</v>
      </c>
      <c r="W37" s="6">
        <v>10.997332948718194</v>
      </c>
      <c r="X37" s="6">
        <v>12.259956268722254</v>
      </c>
      <c r="Y37" s="6">
        <v>18.189910096341219</v>
      </c>
      <c r="Z37" s="6">
        <v>10.669642857142858</v>
      </c>
      <c r="AA37" s="6">
        <v>14.581683168316832</v>
      </c>
      <c r="AB37" s="6">
        <v>12.85255884543149</v>
      </c>
    </row>
    <row r="38" spans="3:28" ht="17.25" customHeight="1" x14ac:dyDescent="0.25">
      <c r="C38" s="243" t="s">
        <v>241</v>
      </c>
      <c r="D38" s="67">
        <v>9463.6204076750182</v>
      </c>
      <c r="E38" s="67">
        <v>11813.625554576463</v>
      </c>
      <c r="F38" s="67">
        <v>3223.8696828950492</v>
      </c>
      <c r="G38" s="67">
        <v>11694.026298809635</v>
      </c>
      <c r="H38" s="67">
        <v>463.98059587471352</v>
      </c>
      <c r="I38" s="67">
        <v>396.19851773425091</v>
      </c>
      <c r="J38" s="67">
        <v>37055.321057565132</v>
      </c>
      <c r="K38" s="67"/>
      <c r="L38" s="143" t="s">
        <v>241</v>
      </c>
      <c r="M38" s="7">
        <v>101851</v>
      </c>
      <c r="N38" s="7">
        <v>153441</v>
      </c>
      <c r="O38" s="7">
        <v>46953</v>
      </c>
      <c r="P38" s="7">
        <v>242061</v>
      </c>
      <c r="Q38" s="7">
        <v>5121</v>
      </c>
      <c r="R38" s="7">
        <v>6356</v>
      </c>
      <c r="S38" s="7">
        <v>555783</v>
      </c>
      <c r="T38" s="7"/>
      <c r="U38" s="196" t="s">
        <v>241</v>
      </c>
      <c r="V38" s="6">
        <v>10.762371651910151</v>
      </c>
      <c r="W38" s="6">
        <v>12.988476678148878</v>
      </c>
      <c r="X38" s="6">
        <v>14.564174305530861</v>
      </c>
      <c r="Y38" s="6">
        <v>20.699542981585395</v>
      </c>
      <c r="Z38" s="6">
        <v>11.037099494097808</v>
      </c>
      <c r="AA38" s="6">
        <v>16.042462845010615</v>
      </c>
      <c r="AB38" s="6">
        <v>14.99873659538925</v>
      </c>
    </row>
    <row r="39" spans="3:28" ht="17.25" customHeight="1" x14ac:dyDescent="0.25">
      <c r="C39" s="243" t="s">
        <v>242</v>
      </c>
      <c r="D39" s="67">
        <v>9977</v>
      </c>
      <c r="E39" s="67">
        <v>12243.820191726401</v>
      </c>
      <c r="F39" s="67">
        <v>3472.1892952506614</v>
      </c>
      <c r="G39" s="67">
        <v>10766.981828176409</v>
      </c>
      <c r="H39" s="67">
        <v>476.69025585193253</v>
      </c>
      <c r="I39" s="67">
        <v>401.83307442451627</v>
      </c>
      <c r="J39" s="67">
        <v>37338.514645429932</v>
      </c>
      <c r="K39" s="67"/>
      <c r="L39" s="143" t="s">
        <v>242</v>
      </c>
      <c r="M39" s="7">
        <v>111006</v>
      </c>
      <c r="N39" s="7">
        <v>161050</v>
      </c>
      <c r="O39" s="7">
        <v>41995</v>
      </c>
      <c r="P39" s="7">
        <v>206148</v>
      </c>
      <c r="Q39" s="7">
        <v>5473</v>
      </c>
      <c r="R39" s="7">
        <v>6054</v>
      </c>
      <c r="S39" s="7">
        <v>531726</v>
      </c>
      <c r="T39" s="7"/>
      <c r="U39" s="196" t="s">
        <v>242</v>
      </c>
      <c r="V39" s="6">
        <v>11.126190237546357</v>
      </c>
      <c r="W39" s="6">
        <v>13.153574413713409</v>
      </c>
      <c r="X39" s="6">
        <v>12.094674693410784</v>
      </c>
      <c r="Y39" s="6">
        <v>19.146312614787337</v>
      </c>
      <c r="Z39" s="6">
        <v>11.481249999999999</v>
      </c>
      <c r="AA39" s="6">
        <v>15.065957446808513</v>
      </c>
      <c r="AB39" s="6">
        <v>14.240684318841293</v>
      </c>
    </row>
    <row r="40" spans="3:28" ht="17.25" customHeight="1" x14ac:dyDescent="0.25">
      <c r="C40" s="243" t="s">
        <v>243</v>
      </c>
      <c r="D40" s="67">
        <v>10615</v>
      </c>
      <c r="E40" s="67">
        <v>13055</v>
      </c>
      <c r="F40" s="67">
        <v>3033.2250472311307</v>
      </c>
      <c r="G40" s="67">
        <v>8897.768190180961</v>
      </c>
      <c r="H40" s="67">
        <v>392.8628563118092</v>
      </c>
      <c r="I40" s="67">
        <v>419.358698895852</v>
      </c>
      <c r="J40" s="67">
        <v>36413.21479261975</v>
      </c>
      <c r="K40" s="67"/>
      <c r="L40" s="143" t="s">
        <v>243</v>
      </c>
      <c r="M40" s="7">
        <v>103798</v>
      </c>
      <c r="N40" s="7">
        <v>161605</v>
      </c>
      <c r="O40" s="7">
        <v>41188</v>
      </c>
      <c r="P40" s="7">
        <v>172563</v>
      </c>
      <c r="Q40" s="7">
        <v>4465</v>
      </c>
      <c r="R40" s="7">
        <v>5831</v>
      </c>
      <c r="S40" s="7">
        <v>489450</v>
      </c>
      <c r="T40" s="7"/>
      <c r="U40" s="196" t="s">
        <v>243</v>
      </c>
      <c r="V40" s="6">
        <v>9.7784267545925569</v>
      </c>
      <c r="W40" s="6">
        <v>12.378782075833014</v>
      </c>
      <c r="X40" s="6">
        <v>13.578946289395285</v>
      </c>
      <c r="Y40" s="6">
        <v>19.39396445396612</v>
      </c>
      <c r="Z40" s="6">
        <v>11.365289256198347</v>
      </c>
      <c r="AA40" s="6">
        <v>13.904564315352697</v>
      </c>
      <c r="AB40" s="6">
        <v>13.441548701138082</v>
      </c>
    </row>
    <row r="41" spans="3:28" ht="17.25" customHeight="1" x14ac:dyDescent="0.25">
      <c r="C41" s="41" t="s">
        <v>244</v>
      </c>
      <c r="D41" s="40">
        <v>11796</v>
      </c>
      <c r="E41" s="40">
        <v>13998</v>
      </c>
      <c r="F41" s="40">
        <v>3188.1695775885441</v>
      </c>
      <c r="G41" s="40">
        <v>8938.0138485293446</v>
      </c>
      <c r="H41" s="40">
        <v>392.42509427494002</v>
      </c>
      <c r="I41" s="40">
        <v>418.39959432048681</v>
      </c>
      <c r="J41" s="40">
        <v>38731.008114713317</v>
      </c>
      <c r="K41" s="67"/>
      <c r="L41" s="271" t="s">
        <v>244</v>
      </c>
      <c r="M41" s="40">
        <v>123286</v>
      </c>
      <c r="N41" s="40">
        <v>179500</v>
      </c>
      <c r="O41" s="40">
        <v>46311</v>
      </c>
      <c r="P41" s="40">
        <v>203103</v>
      </c>
      <c r="Q41" s="40">
        <v>4878</v>
      </c>
      <c r="R41" s="40">
        <v>6579</v>
      </c>
      <c r="S41" s="40">
        <v>563657</v>
      </c>
      <c r="T41" s="7"/>
      <c r="U41" s="276" t="s">
        <v>244</v>
      </c>
      <c r="V41" s="45">
        <v>10.451508986096982</v>
      </c>
      <c r="W41" s="45">
        <v>12.823260465780827</v>
      </c>
      <c r="X41" s="45">
        <v>14.525889816384403</v>
      </c>
      <c r="Y41" s="45">
        <v>22.723504734043171</v>
      </c>
      <c r="Z41" s="45">
        <v>12.430397727272727</v>
      </c>
      <c r="AA41" s="45">
        <v>15.724202626641651</v>
      </c>
      <c r="AB41" s="45">
        <v>14.553119772420159</v>
      </c>
    </row>
    <row r="42" spans="3:28" ht="17.25" customHeight="1" x14ac:dyDescent="0.25">
      <c r="C42" s="243"/>
      <c r="D42" s="67"/>
      <c r="E42" s="67"/>
      <c r="F42" s="67"/>
      <c r="G42" s="67"/>
      <c r="H42" s="67"/>
      <c r="I42" s="67"/>
      <c r="J42" s="67"/>
      <c r="K42" s="67"/>
      <c r="M42" s="7"/>
      <c r="N42" s="7"/>
      <c r="O42" s="7"/>
      <c r="P42" s="7"/>
      <c r="Q42" s="7"/>
      <c r="R42" s="7"/>
      <c r="S42" s="7"/>
      <c r="T42" s="7"/>
      <c r="U42" s="196"/>
      <c r="V42" s="6"/>
      <c r="W42" s="6"/>
      <c r="X42" s="6"/>
      <c r="Y42" s="6"/>
      <c r="Z42" s="6"/>
      <c r="AA42" s="6"/>
      <c r="AB42" s="6"/>
    </row>
    <row r="43" spans="3:28" ht="17.25" customHeight="1" x14ac:dyDescent="0.25">
      <c r="C43" s="243"/>
      <c r="D43" s="67"/>
      <c r="E43" s="67"/>
      <c r="F43" s="67"/>
      <c r="G43" s="67"/>
      <c r="H43" s="67"/>
      <c r="I43" s="67"/>
      <c r="J43" s="67"/>
      <c r="K43" s="67"/>
      <c r="M43" s="7"/>
      <c r="N43" s="7"/>
      <c r="O43" s="7"/>
      <c r="P43" s="7"/>
      <c r="Q43" s="7"/>
      <c r="R43" s="7"/>
      <c r="S43" s="7"/>
      <c r="T43" s="7"/>
      <c r="U43" s="196"/>
      <c r="V43" s="6"/>
      <c r="W43" s="6"/>
      <c r="X43" s="6"/>
      <c r="Y43" s="6"/>
      <c r="Z43" s="6"/>
      <c r="AA43" s="6"/>
      <c r="AB43" s="6"/>
    </row>
    <row r="44" spans="3:28" ht="35.25" customHeight="1" x14ac:dyDescent="0.25">
      <c r="C44" s="710" t="s">
        <v>563</v>
      </c>
      <c r="D44" s="710"/>
      <c r="E44" s="710"/>
      <c r="F44" s="710"/>
      <c r="G44" s="710"/>
      <c r="H44" s="710"/>
      <c r="I44" s="710"/>
      <c r="J44" s="710"/>
      <c r="K44" s="41"/>
      <c r="L44" s="710" t="s">
        <v>627</v>
      </c>
      <c r="M44" s="710"/>
      <c r="N44" s="710"/>
      <c r="O44" s="710"/>
      <c r="P44" s="710"/>
      <c r="Q44" s="710"/>
      <c r="R44" s="710"/>
      <c r="S44" s="710"/>
      <c r="T44" s="41"/>
      <c r="U44" s="710" t="s">
        <v>627</v>
      </c>
      <c r="V44" s="710"/>
      <c r="W44" s="710"/>
      <c r="X44" s="710"/>
      <c r="Y44" s="710"/>
      <c r="Z44" s="710"/>
      <c r="AA44" s="710"/>
      <c r="AB44" s="710"/>
    </row>
    <row r="45" spans="3:28" ht="17.25" customHeight="1" x14ac:dyDescent="0.25">
      <c r="D45" s="303" t="s">
        <v>601</v>
      </c>
      <c r="L45" s="199"/>
      <c r="M45" s="303" t="s">
        <v>602</v>
      </c>
      <c r="V45" s="303" t="s">
        <v>603</v>
      </c>
    </row>
    <row r="46" spans="3:28" ht="17.25" customHeight="1" x14ac:dyDescent="0.25">
      <c r="C46" s="43"/>
      <c r="D46" s="797" t="s">
        <v>207</v>
      </c>
      <c r="E46" s="797"/>
      <c r="F46" s="797" t="s">
        <v>208</v>
      </c>
      <c r="G46" s="797"/>
      <c r="H46" s="797" t="s">
        <v>1003</v>
      </c>
      <c r="I46" s="797"/>
      <c r="J46" s="42" t="s">
        <v>11</v>
      </c>
      <c r="K46" s="42"/>
      <c r="L46" s="274" t="s">
        <v>6</v>
      </c>
      <c r="M46" s="797" t="s">
        <v>207</v>
      </c>
      <c r="N46" s="797"/>
      <c r="O46" s="797" t="s">
        <v>208</v>
      </c>
      <c r="P46" s="797"/>
      <c r="Q46" s="797" t="s">
        <v>1003</v>
      </c>
      <c r="R46" s="797"/>
      <c r="S46" s="42" t="s">
        <v>11</v>
      </c>
      <c r="T46" s="42"/>
      <c r="U46" s="274" t="s">
        <v>6</v>
      </c>
      <c r="V46" s="797" t="s">
        <v>207</v>
      </c>
      <c r="W46" s="797"/>
      <c r="X46" s="797" t="s">
        <v>208</v>
      </c>
      <c r="Y46" s="797"/>
      <c r="Z46" s="797" t="s">
        <v>1003</v>
      </c>
      <c r="AA46" s="797"/>
      <c r="AB46" s="42" t="s">
        <v>11</v>
      </c>
    </row>
    <row r="47" spans="3:28" ht="17.25" customHeight="1" x14ac:dyDescent="0.25">
      <c r="C47" s="28" t="s">
        <v>6</v>
      </c>
      <c r="D47" s="38" t="s">
        <v>199</v>
      </c>
      <c r="E47" s="38" t="s">
        <v>200</v>
      </c>
      <c r="F47" s="38" t="s">
        <v>199</v>
      </c>
      <c r="G47" s="38" t="s">
        <v>200</v>
      </c>
      <c r="H47" s="38" t="s">
        <v>199</v>
      </c>
      <c r="I47" s="38" t="s">
        <v>200</v>
      </c>
      <c r="J47" s="28"/>
      <c r="K47" s="41"/>
      <c r="L47" s="615"/>
      <c r="M47" s="616" t="s">
        <v>199</v>
      </c>
      <c r="N47" s="616" t="s">
        <v>200</v>
      </c>
      <c r="O47" s="616" t="s">
        <v>199</v>
      </c>
      <c r="P47" s="616" t="s">
        <v>200</v>
      </c>
      <c r="Q47" s="38" t="s">
        <v>199</v>
      </c>
      <c r="R47" s="38" t="s">
        <v>200</v>
      </c>
      <c r="S47" s="41"/>
      <c r="T47" s="41"/>
      <c r="U47" s="615"/>
      <c r="V47" s="616" t="s">
        <v>199</v>
      </c>
      <c r="W47" s="616" t="s">
        <v>200</v>
      </c>
      <c r="X47" s="616" t="s">
        <v>199</v>
      </c>
      <c r="Y47" s="616" t="s">
        <v>200</v>
      </c>
      <c r="Z47" s="38" t="s">
        <v>199</v>
      </c>
      <c r="AA47" s="38" t="s">
        <v>200</v>
      </c>
      <c r="AB47" s="41"/>
    </row>
    <row r="48" spans="3:28" ht="17.25" customHeight="1" x14ac:dyDescent="0.25">
      <c r="C48" s="243" t="s">
        <v>245</v>
      </c>
      <c r="D48" s="67">
        <v>13151</v>
      </c>
      <c r="E48" s="67">
        <v>14962</v>
      </c>
      <c r="F48" s="67">
        <v>3213.0057378435436</v>
      </c>
      <c r="G48" s="67">
        <v>10917.314035902617</v>
      </c>
      <c r="H48" s="67">
        <v>426.92143075512075</v>
      </c>
      <c r="I48" s="67">
        <v>410.75310364067514</v>
      </c>
      <c r="J48" s="67">
        <v>43080.994308141955</v>
      </c>
      <c r="K48" s="67"/>
      <c r="L48" s="143" t="s">
        <v>245</v>
      </c>
      <c r="M48" s="7">
        <v>115421</v>
      </c>
      <c r="N48" s="7">
        <v>183826</v>
      </c>
      <c r="O48" s="7">
        <v>35492</v>
      </c>
      <c r="P48" s="7">
        <v>200506</v>
      </c>
      <c r="Q48" s="7">
        <v>5330</v>
      </c>
      <c r="R48" s="7">
        <v>5249</v>
      </c>
      <c r="S48" s="7">
        <v>545824</v>
      </c>
      <c r="T48" s="7"/>
      <c r="U48" s="196" t="s">
        <v>245</v>
      </c>
      <c r="V48" s="6">
        <v>8.7765949357463313</v>
      </c>
      <c r="W48" s="6">
        <v>12.286191685603528</v>
      </c>
      <c r="X48" s="6">
        <v>11.046354378383707</v>
      </c>
      <c r="Y48" s="6">
        <v>18.365872717466686</v>
      </c>
      <c r="Z48" s="6">
        <v>12.48473282442748</v>
      </c>
      <c r="AA48" s="6">
        <v>12.778966131907309</v>
      </c>
      <c r="AB48" s="6">
        <v>12.669716861591649</v>
      </c>
    </row>
    <row r="49" spans="3:28" ht="17.25" customHeight="1" x14ac:dyDescent="0.25">
      <c r="C49" s="243" t="s">
        <v>246</v>
      </c>
      <c r="D49" s="67">
        <v>14372</v>
      </c>
      <c r="E49" s="67">
        <v>15900</v>
      </c>
      <c r="F49" s="67">
        <v>3411.5914269977557</v>
      </c>
      <c r="G49" s="67">
        <v>12594.831205689927</v>
      </c>
      <c r="H49" s="67">
        <v>506.58003750426184</v>
      </c>
      <c r="I49" s="67">
        <v>473.78645956841359</v>
      </c>
      <c r="J49" s="67">
        <v>47258.789129760356</v>
      </c>
      <c r="K49" s="67"/>
      <c r="L49" s="143" t="s">
        <v>246</v>
      </c>
      <c r="M49" s="7">
        <v>141180</v>
      </c>
      <c r="N49" s="7">
        <v>203912</v>
      </c>
      <c r="O49" s="7">
        <v>48911</v>
      </c>
      <c r="P49" s="7">
        <v>255460</v>
      </c>
      <c r="Q49" s="7">
        <v>6439</v>
      </c>
      <c r="R49" s="7">
        <v>5885</v>
      </c>
      <c r="S49" s="7">
        <v>661787</v>
      </c>
      <c r="T49" s="7"/>
      <c r="U49" s="196" t="s">
        <v>246</v>
      </c>
      <c r="V49" s="6">
        <v>9.8232674645143341</v>
      </c>
      <c r="W49" s="6">
        <v>12.824654088050314</v>
      </c>
      <c r="X49" s="6">
        <v>14.336710900649175</v>
      </c>
      <c r="Y49" s="6">
        <v>20.282923671465454</v>
      </c>
      <c r="Z49" s="6">
        <v>12.710725893824486</v>
      </c>
      <c r="AA49" s="6">
        <v>12.421207658321059</v>
      </c>
      <c r="AB49" s="6">
        <v>14.003469242153134</v>
      </c>
    </row>
    <row r="50" spans="3:28" ht="17.25" customHeight="1" x14ac:dyDescent="0.25">
      <c r="C50" s="243" t="s">
        <v>247</v>
      </c>
      <c r="D50" s="67">
        <v>15680.98127972478</v>
      </c>
      <c r="E50" s="67">
        <v>16918.182648820122</v>
      </c>
      <c r="F50" s="67">
        <v>3355.037351459961</v>
      </c>
      <c r="G50" s="67">
        <v>12040.345800910418</v>
      </c>
      <c r="H50" s="67">
        <v>624.52277107211683</v>
      </c>
      <c r="I50" s="67">
        <v>681.39865871833081</v>
      </c>
      <c r="J50" s="67">
        <v>49300.46851070573</v>
      </c>
      <c r="K50" s="67"/>
      <c r="L50" s="143" t="s">
        <v>247</v>
      </c>
      <c r="M50" s="7">
        <v>145774</v>
      </c>
      <c r="N50" s="7">
        <v>176399</v>
      </c>
      <c r="O50" s="7">
        <v>40455</v>
      </c>
      <c r="P50" s="7">
        <v>197670</v>
      </c>
      <c r="Q50" s="7">
        <v>6364</v>
      </c>
      <c r="R50" s="7">
        <v>8332</v>
      </c>
      <c r="S50" s="7">
        <v>574994</v>
      </c>
      <c r="T50" s="7"/>
      <c r="U50" s="196" t="s">
        <v>247</v>
      </c>
      <c r="V50" s="6">
        <v>9.2962294514363784</v>
      </c>
      <c r="W50" s="6">
        <v>10.426592717528209</v>
      </c>
      <c r="X50" s="6">
        <v>12.057987963202796</v>
      </c>
      <c r="Y50" s="6">
        <v>16.417302564935749</v>
      </c>
      <c r="Z50" s="6">
        <v>10.190180878552972</v>
      </c>
      <c r="AA50" s="6">
        <v>12.227790432801823</v>
      </c>
      <c r="AB50" s="6">
        <v>11.663053463176288</v>
      </c>
    </row>
    <row r="51" spans="3:28" ht="17.25" customHeight="1" x14ac:dyDescent="0.25">
      <c r="C51" s="243" t="s">
        <v>248</v>
      </c>
      <c r="D51" s="67">
        <v>16860.957981096457</v>
      </c>
      <c r="E51" s="67">
        <v>18541.254048531162</v>
      </c>
      <c r="F51" s="67">
        <v>3471.0235142378747</v>
      </c>
      <c r="G51" s="67">
        <v>11364.92210852021</v>
      </c>
      <c r="H51" s="67">
        <v>614.31272727272722</v>
      </c>
      <c r="I51" s="67">
        <v>706.28986381225184</v>
      </c>
      <c r="J51" s="67">
        <v>51558.760243470686</v>
      </c>
      <c r="K51" s="67"/>
      <c r="L51" s="143" t="s">
        <v>248</v>
      </c>
      <c r="M51" s="7">
        <v>190841</v>
      </c>
      <c r="N51" s="7">
        <v>250180</v>
      </c>
      <c r="O51" s="7">
        <v>55101</v>
      </c>
      <c r="P51" s="7">
        <v>269924</v>
      </c>
      <c r="Q51" s="7">
        <v>7039</v>
      </c>
      <c r="R51" s="7">
        <v>9283</v>
      </c>
      <c r="S51" s="7">
        <v>782368</v>
      </c>
      <c r="T51" s="7"/>
      <c r="U51" s="196" t="s">
        <v>248</v>
      </c>
      <c r="V51" s="6">
        <v>11.318514654621643</v>
      </c>
      <c r="W51" s="6">
        <v>13.493154203332825</v>
      </c>
      <c r="X51" s="6">
        <v>15.874568343884704</v>
      </c>
      <c r="Y51" s="6">
        <v>23.750624722508189</v>
      </c>
      <c r="Z51" s="6">
        <v>11.458333333333334</v>
      </c>
      <c r="AA51" s="6">
        <v>13.14332892998679</v>
      </c>
      <c r="AB51" s="6">
        <v>15.174298146532291</v>
      </c>
    </row>
    <row r="52" spans="3:28" ht="17.25" customHeight="1" x14ac:dyDescent="0.25">
      <c r="C52" s="243" t="s">
        <v>249</v>
      </c>
      <c r="D52" s="67">
        <v>20796.466613961544</v>
      </c>
      <c r="E52" s="67">
        <v>21960.715012310386</v>
      </c>
      <c r="F52" s="67">
        <v>3659.2511278890124</v>
      </c>
      <c r="G52" s="67">
        <v>11267.348169162211</v>
      </c>
      <c r="H52" s="67">
        <v>686.09152939188778</v>
      </c>
      <c r="I52" s="67">
        <v>658.28829754562616</v>
      </c>
      <c r="J52" s="67">
        <v>59028.160750260671</v>
      </c>
      <c r="K52" s="67"/>
      <c r="L52" s="143" t="s">
        <v>249</v>
      </c>
      <c r="M52" s="7">
        <v>197024.9</v>
      </c>
      <c r="N52" s="7">
        <v>273606.8</v>
      </c>
      <c r="O52" s="7">
        <v>51744.4</v>
      </c>
      <c r="P52" s="7">
        <v>206180.19999999998</v>
      </c>
      <c r="Q52" s="7">
        <v>6765.9</v>
      </c>
      <c r="R52" s="7">
        <v>8059.7</v>
      </c>
      <c r="S52" s="7">
        <v>743381.9</v>
      </c>
      <c r="T52" s="7"/>
      <c r="U52" s="196" t="s">
        <v>249</v>
      </c>
      <c r="V52" s="6">
        <v>9.4739603441927436</v>
      </c>
      <c r="W52" s="6">
        <v>12.458920387912045</v>
      </c>
      <c r="X52" s="6">
        <v>14.140707535929861</v>
      </c>
      <c r="Y52" s="6">
        <v>18.298910879873041</v>
      </c>
      <c r="Z52" s="6">
        <v>9.8615122183433837</v>
      </c>
      <c r="AA52" s="6">
        <v>12.243419836035258</v>
      </c>
      <c r="AB52" s="6">
        <v>12.593682245075156</v>
      </c>
    </row>
    <row r="53" spans="3:28" ht="17.25" customHeight="1" x14ac:dyDescent="0.25">
      <c r="C53" s="243" t="s">
        <v>250</v>
      </c>
      <c r="D53" s="67">
        <v>25917.324195975634</v>
      </c>
      <c r="E53" s="67">
        <v>25073.416659040697</v>
      </c>
      <c r="F53" s="67">
        <v>3820.0111388505416</v>
      </c>
      <c r="G53" s="67">
        <v>9540.536816471551</v>
      </c>
      <c r="H53" s="67">
        <v>669.17146299483647</v>
      </c>
      <c r="I53" s="67">
        <v>652.25006201935003</v>
      </c>
      <c r="J53" s="67">
        <v>65672.710335352589</v>
      </c>
      <c r="K53" s="67"/>
      <c r="L53" s="143" t="s">
        <v>250</v>
      </c>
      <c r="M53" s="7">
        <v>272385</v>
      </c>
      <c r="N53" s="7">
        <v>323692</v>
      </c>
      <c r="O53" s="7">
        <v>54407</v>
      </c>
      <c r="P53" s="7">
        <v>204699</v>
      </c>
      <c r="Q53" s="7">
        <v>7711</v>
      </c>
      <c r="R53" s="7">
        <v>7733</v>
      </c>
      <c r="S53" s="7">
        <v>870627</v>
      </c>
      <c r="T53" s="7"/>
      <c r="U53" s="196" t="s">
        <v>250</v>
      </c>
      <c r="V53" s="6">
        <v>10.50976551206992</v>
      </c>
      <c r="W53" s="6">
        <v>12.909768317645161</v>
      </c>
      <c r="X53" s="6">
        <v>14.242628626567647</v>
      </c>
      <c r="Y53" s="6">
        <v>21.455710924629646</v>
      </c>
      <c r="Z53" s="6">
        <v>11.523205077350259</v>
      </c>
      <c r="AA53" s="6">
        <v>11.855882352941176</v>
      </c>
      <c r="AB53" s="6">
        <v>13.257059066912435</v>
      </c>
    </row>
    <row r="54" spans="3:28" ht="17.25" customHeight="1" x14ac:dyDescent="0.25">
      <c r="C54" s="243" t="s">
        <v>251</v>
      </c>
      <c r="D54" s="67">
        <v>37734.647693293693</v>
      </c>
      <c r="E54" s="67">
        <v>29503.291522887372</v>
      </c>
      <c r="F54" s="67">
        <v>4539.2772523248113</v>
      </c>
      <c r="G54" s="67">
        <v>10938.208678949411</v>
      </c>
      <c r="H54" s="67">
        <v>507.95922501981801</v>
      </c>
      <c r="I54" s="67">
        <v>624.71683505365581</v>
      </c>
      <c r="J54" s="67">
        <v>83848.101207528744</v>
      </c>
      <c r="K54" s="67"/>
      <c r="L54" s="143" t="s">
        <v>251</v>
      </c>
      <c r="M54" s="7">
        <v>382655.2</v>
      </c>
      <c r="N54" s="7">
        <v>410587.00000000006</v>
      </c>
      <c r="O54" s="7">
        <v>61472.399999999994</v>
      </c>
      <c r="P54" s="7">
        <v>207920.50000000003</v>
      </c>
      <c r="Q54" s="7">
        <v>5680.9</v>
      </c>
      <c r="R54" s="7">
        <v>7890.7</v>
      </c>
      <c r="S54" s="7">
        <v>1076206.6999999997</v>
      </c>
      <c r="T54" s="7"/>
      <c r="U54" s="196" t="s">
        <v>251</v>
      </c>
      <c r="V54" s="6">
        <v>10.140685640163181</v>
      </c>
      <c r="W54" s="6">
        <v>13.916650611050787</v>
      </c>
      <c r="X54" s="6">
        <v>13.542332090095758</v>
      </c>
      <c r="Y54" s="6">
        <v>19.008642649151788</v>
      </c>
      <c r="Z54" s="6">
        <v>11.183771689112172</v>
      </c>
      <c r="AA54" s="6">
        <v>12.630842578977854</v>
      </c>
      <c r="AB54" s="6">
        <v>12.835194649623942</v>
      </c>
    </row>
    <row r="55" spans="3:28" ht="17.25" customHeight="1" x14ac:dyDescent="0.25">
      <c r="C55" s="197">
        <v>2000</v>
      </c>
      <c r="D55" s="67">
        <v>51477.72083805377</v>
      </c>
      <c r="E55" s="67">
        <v>31661.916684694137</v>
      </c>
      <c r="F55" s="67">
        <v>5076.914925711797</v>
      </c>
      <c r="G55" s="67">
        <v>8805.3288827756878</v>
      </c>
      <c r="H55" s="67">
        <v>682.0482605541672</v>
      </c>
      <c r="I55" s="67">
        <v>889.53647070766999</v>
      </c>
      <c r="J55" s="67">
        <v>98593.466062497188</v>
      </c>
      <c r="K55" s="67"/>
      <c r="L55" s="143">
        <v>2000</v>
      </c>
      <c r="M55" s="7">
        <v>462780.07999999996</v>
      </c>
      <c r="N55" s="7">
        <v>392649.15000000008</v>
      </c>
      <c r="O55" s="7">
        <v>64706.7</v>
      </c>
      <c r="P55" s="7">
        <v>175197.58</v>
      </c>
      <c r="Q55" s="7">
        <v>6634.52</v>
      </c>
      <c r="R55" s="7">
        <v>9168.01</v>
      </c>
      <c r="S55" s="7">
        <v>1111136.0400000003</v>
      </c>
      <c r="T55" s="7"/>
      <c r="U55" s="196">
        <v>2000</v>
      </c>
      <c r="V55" s="6">
        <v>8.9899100516878363</v>
      </c>
      <c r="W55" s="6">
        <v>12.401307031100009</v>
      </c>
      <c r="X55" s="6">
        <v>12.745279553985819</v>
      </c>
      <c r="Y55" s="6">
        <v>19.89676732492163</v>
      </c>
      <c r="Z55" s="6">
        <v>9.7273468516867467</v>
      </c>
      <c r="AA55" s="6">
        <v>10.306502658296177</v>
      </c>
      <c r="AB55" s="6">
        <v>11.269875016825809</v>
      </c>
    </row>
    <row r="56" spans="3:28" ht="17.25" customHeight="1" x14ac:dyDescent="0.25">
      <c r="C56" s="243" t="s">
        <v>252</v>
      </c>
      <c r="D56" s="67">
        <v>67936.171389793744</v>
      </c>
      <c r="E56" s="67">
        <v>34214.850975875946</v>
      </c>
      <c r="F56" s="67">
        <v>6107.152193869616</v>
      </c>
      <c r="G56" s="67">
        <v>8712.3753270748803</v>
      </c>
      <c r="H56" s="67">
        <v>630.65055785074128</v>
      </c>
      <c r="I56" s="67">
        <v>1570.599218758711</v>
      </c>
      <c r="J56" s="67">
        <v>119171.79966322362</v>
      </c>
      <c r="K56" s="67"/>
      <c r="L56" s="143" t="s">
        <v>252</v>
      </c>
      <c r="M56" s="7">
        <v>694333.32000000007</v>
      </c>
      <c r="N56" s="7">
        <v>458555.40000000008</v>
      </c>
      <c r="O56" s="7">
        <v>71646.489999999991</v>
      </c>
      <c r="P56" s="7">
        <v>145944.26999999999</v>
      </c>
      <c r="Q56" s="7">
        <v>6836.57</v>
      </c>
      <c r="R56" s="7">
        <v>13766.33</v>
      </c>
      <c r="S56" s="7">
        <v>1391082.3800000001</v>
      </c>
      <c r="T56" s="7"/>
      <c r="U56" s="196" t="s">
        <v>252</v>
      </c>
      <c r="V56" s="6">
        <v>10.220377536675725</v>
      </c>
      <c r="W56" s="6">
        <v>13.402232858571159</v>
      </c>
      <c r="X56" s="6">
        <v>11.731571070378601</v>
      </c>
      <c r="Y56" s="6">
        <v>16.751375431044448</v>
      </c>
      <c r="Z56" s="6">
        <v>10.84050416652139</v>
      </c>
      <c r="AA56" s="6">
        <v>8.7650177305448551</v>
      </c>
      <c r="AB56" s="6">
        <v>11.672915773120508</v>
      </c>
    </row>
    <row r="57" spans="3:28" ht="17.25" customHeight="1" x14ac:dyDescent="0.25">
      <c r="C57" s="243" t="s">
        <v>253</v>
      </c>
      <c r="D57" s="67">
        <v>77455.286387504675</v>
      </c>
      <c r="E57" s="67">
        <v>36425.089410997207</v>
      </c>
      <c r="F57" s="67">
        <v>6694.8341972523667</v>
      </c>
      <c r="G57" s="67">
        <v>7113.5572315920053</v>
      </c>
      <c r="H57" s="67">
        <v>491.00751362162913</v>
      </c>
      <c r="I57" s="67">
        <v>988.66451626762591</v>
      </c>
      <c r="J57" s="67">
        <v>129168.43925723551</v>
      </c>
      <c r="K57" s="67"/>
      <c r="L57" s="143" t="s">
        <v>253</v>
      </c>
      <c r="M57" s="7">
        <v>747219.08000000007</v>
      </c>
      <c r="N57" s="7">
        <v>513070.42</v>
      </c>
      <c r="O57" s="7">
        <v>94405.340000000011</v>
      </c>
      <c r="P57" s="7">
        <v>142832.91</v>
      </c>
      <c r="Q57" s="7">
        <v>6105.59</v>
      </c>
      <c r="R57" s="7">
        <v>10868.07</v>
      </c>
      <c r="S57" s="7">
        <v>1514501.4100000001</v>
      </c>
      <c r="T57" s="7"/>
      <c r="U57" s="196" t="s">
        <v>253</v>
      </c>
      <c r="V57" s="6">
        <v>9.6471024103080936</v>
      </c>
      <c r="W57" s="6">
        <v>14.085632411518457</v>
      </c>
      <c r="X57" s="6">
        <v>14.101221511765743</v>
      </c>
      <c r="Y57" s="6">
        <v>20.078971089972406</v>
      </c>
      <c r="Z57" s="6">
        <v>12.434819897084047</v>
      </c>
      <c r="AA57" s="6">
        <v>10.992677314878037</v>
      </c>
      <c r="AB57" s="6">
        <v>11.725011300817151</v>
      </c>
    </row>
    <row r="58" spans="3:28" ht="17.25" customHeight="1" x14ac:dyDescent="0.25">
      <c r="C58" s="243" t="s">
        <v>254</v>
      </c>
      <c r="D58" s="67">
        <v>78710.526565861204</v>
      </c>
      <c r="E58" s="67">
        <v>36974.045402586904</v>
      </c>
      <c r="F58" s="67">
        <v>6090.3858551008661</v>
      </c>
      <c r="G58" s="67">
        <v>6109.4300519218559</v>
      </c>
      <c r="H58" s="67">
        <v>570.79297214406142</v>
      </c>
      <c r="I58" s="67">
        <v>906.10092768387733</v>
      </c>
      <c r="J58" s="67">
        <v>129361.28177529873</v>
      </c>
      <c r="K58" s="67"/>
      <c r="L58" s="143" t="s">
        <v>254</v>
      </c>
      <c r="M58" s="7">
        <v>692175.29999999993</v>
      </c>
      <c r="N58" s="7">
        <v>449104.9</v>
      </c>
      <c r="O58" s="7">
        <v>73964.800000000003</v>
      </c>
      <c r="P58" s="7">
        <v>99155.599999999991</v>
      </c>
      <c r="Q58" s="7">
        <v>6383.5</v>
      </c>
      <c r="R58" s="7">
        <v>8815.4</v>
      </c>
      <c r="S58" s="7">
        <v>1329599.4999999998</v>
      </c>
      <c r="T58" s="7"/>
      <c r="U58" s="196" t="s">
        <v>254</v>
      </c>
      <c r="V58" s="6">
        <v>8.7939355788811895</v>
      </c>
      <c r="W58" s="6">
        <v>12.146490737218011</v>
      </c>
      <c r="X58" s="6">
        <v>12.144517894223803</v>
      </c>
      <c r="Y58" s="6">
        <v>16.229926385491297</v>
      </c>
      <c r="Z58" s="6">
        <v>11.183564464751118</v>
      </c>
      <c r="AA58" s="6">
        <v>9.7289382790208752</v>
      </c>
      <c r="AB58" s="6">
        <v>10.278187427900734</v>
      </c>
    </row>
    <row r="59" spans="3:28" ht="17.25" customHeight="1" x14ac:dyDescent="0.25">
      <c r="C59" s="243" t="s">
        <v>255</v>
      </c>
      <c r="D59" s="67">
        <v>83428.264480491431</v>
      </c>
      <c r="E59" s="67">
        <v>41874.225339810495</v>
      </c>
      <c r="F59" s="67">
        <v>5682.4925383434638</v>
      </c>
      <c r="G59" s="67">
        <v>5782.1368168716854</v>
      </c>
      <c r="H59" s="67">
        <v>1007.1161174077336</v>
      </c>
      <c r="I59" s="67">
        <v>1636.384058415154</v>
      </c>
      <c r="J59" s="67">
        <v>139410.61935133993</v>
      </c>
      <c r="K59" s="67"/>
      <c r="L59" s="143" t="s">
        <v>255</v>
      </c>
      <c r="M59" s="7">
        <v>969985.14985606424</v>
      </c>
      <c r="N59" s="7">
        <v>603907.62455308612</v>
      </c>
      <c r="O59" s="7">
        <v>80749.010170833484</v>
      </c>
      <c r="P59" s="7">
        <v>129975.59739929362</v>
      </c>
      <c r="Q59" s="7">
        <v>12340.747362332299</v>
      </c>
      <c r="R59" s="7">
        <v>19598.312673481996</v>
      </c>
      <c r="S59" s="7">
        <v>1816556.4420150919</v>
      </c>
      <c r="T59" s="7"/>
      <c r="U59" s="196" t="s">
        <v>255</v>
      </c>
      <c r="V59" s="6">
        <v>11.6265771066457</v>
      </c>
      <c r="W59" s="6">
        <v>14.421941412703378</v>
      </c>
      <c r="X59" s="6">
        <v>14.210139234845892</v>
      </c>
      <c r="Y59" s="6">
        <v>22.478817350021551</v>
      </c>
      <c r="Z59" s="6">
        <v>12.25354966425993</v>
      </c>
      <c r="AA59" s="6">
        <v>11.976597164154153</v>
      </c>
      <c r="AB59" s="6">
        <v>13.030258745476495</v>
      </c>
    </row>
    <row r="60" spans="3:28" ht="17.25" customHeight="1" x14ac:dyDescent="0.25">
      <c r="C60" s="243" t="s">
        <v>256</v>
      </c>
      <c r="D60" s="67">
        <v>83736.42001530838</v>
      </c>
      <c r="E60" s="67">
        <v>45347.83239813595</v>
      </c>
      <c r="F60" s="67">
        <v>5038.7864600079474</v>
      </c>
      <c r="G60" s="67">
        <v>4552.7714105694095</v>
      </c>
      <c r="H60" s="67">
        <v>1069.1210059435061</v>
      </c>
      <c r="I60" s="67">
        <v>2280.211831428132</v>
      </c>
      <c r="J60" s="67">
        <v>142025.14312139325</v>
      </c>
      <c r="K60" s="67"/>
      <c r="L60" s="143" t="s">
        <v>256</v>
      </c>
      <c r="M60" s="7">
        <v>919629.39999999991</v>
      </c>
      <c r="N60" s="7">
        <v>682249.3</v>
      </c>
      <c r="O60" s="7">
        <v>74618.8</v>
      </c>
      <c r="P60" s="7">
        <v>98575.5</v>
      </c>
      <c r="Q60" s="7">
        <v>14286.6</v>
      </c>
      <c r="R60" s="7">
        <v>29071.7</v>
      </c>
      <c r="S60" s="7">
        <v>1818431.2999999998</v>
      </c>
      <c r="T60" s="7"/>
      <c r="U60" s="196" t="s">
        <v>256</v>
      </c>
      <c r="V60" s="6">
        <v>10.982430343115656</v>
      </c>
      <c r="W60" s="6">
        <v>15.044805096969625</v>
      </c>
      <c r="X60" s="6">
        <v>14.808883169040332</v>
      </c>
      <c r="Y60" s="6">
        <v>21.651756943288152</v>
      </c>
      <c r="Z60" s="6">
        <v>13.362940135473238</v>
      </c>
      <c r="AA60" s="6">
        <v>12.749561071171158</v>
      </c>
      <c r="AB60" s="6">
        <v>12.80358716798286</v>
      </c>
    </row>
    <row r="61" spans="3:28" ht="17.25" customHeight="1" x14ac:dyDescent="0.25">
      <c r="C61" s="243" t="s">
        <v>257</v>
      </c>
      <c r="D61" s="67">
        <v>84629.066396070863</v>
      </c>
      <c r="E61" s="67">
        <v>49361.870201912367</v>
      </c>
      <c r="F61" s="67">
        <v>4758.4842008667174</v>
      </c>
      <c r="G61" s="67">
        <v>3740.0338880497789</v>
      </c>
      <c r="H61" s="67">
        <v>953.05205974502474</v>
      </c>
      <c r="I61" s="67">
        <v>1818.5606039777833</v>
      </c>
      <c r="J61" s="67">
        <v>145261.06735062256</v>
      </c>
      <c r="K61" s="67"/>
      <c r="L61" s="143" t="s">
        <v>257</v>
      </c>
      <c r="M61" s="7">
        <v>903557.2</v>
      </c>
      <c r="N61" s="7">
        <v>704228.49999999988</v>
      </c>
      <c r="O61" s="7">
        <v>65188.6</v>
      </c>
      <c r="P61" s="7">
        <v>77430.100000000006</v>
      </c>
      <c r="Q61" s="7">
        <v>11463</v>
      </c>
      <c r="R61" s="7">
        <v>19801</v>
      </c>
      <c r="S61" s="7">
        <v>1781668.4</v>
      </c>
      <c r="T61" s="7"/>
      <c r="U61" s="196" t="s">
        <v>257</v>
      </c>
      <c r="V61" s="6">
        <v>10.676676920566267</v>
      </c>
      <c r="W61" s="6">
        <v>14.266649483080501</v>
      </c>
      <c r="X61" s="6">
        <v>13.699446556558168</v>
      </c>
      <c r="Y61" s="6">
        <v>20.703047704301827</v>
      </c>
      <c r="Z61" s="6">
        <v>12.027674545991495</v>
      </c>
      <c r="AA61" s="6">
        <v>10.888281620468835</v>
      </c>
      <c r="AB61" s="6">
        <v>12.265285065677745</v>
      </c>
    </row>
    <row r="62" spans="3:28" ht="17.25" customHeight="1" x14ac:dyDescent="0.25">
      <c r="C62" s="243" t="s">
        <v>258</v>
      </c>
      <c r="D62" s="67">
        <v>87102.802361528447</v>
      </c>
      <c r="E62" s="67">
        <v>54096.964691027737</v>
      </c>
      <c r="F62" s="67">
        <v>4417.6613677102741</v>
      </c>
      <c r="G62" s="67">
        <v>4122.4911637479399</v>
      </c>
      <c r="H62" s="67">
        <v>912.70453303878685</v>
      </c>
      <c r="I62" s="67">
        <v>1020.1816587903364</v>
      </c>
      <c r="J62" s="67">
        <v>151672.8057758435</v>
      </c>
      <c r="K62" s="67"/>
      <c r="L62" s="143" t="s">
        <v>258</v>
      </c>
      <c r="M62" s="7">
        <v>616530</v>
      </c>
      <c r="N62" s="7">
        <v>619109</v>
      </c>
      <c r="O62" s="7">
        <v>43695</v>
      </c>
      <c r="P62" s="7">
        <v>71545</v>
      </c>
      <c r="Q62" s="7">
        <v>8817</v>
      </c>
      <c r="R62" s="7">
        <v>10994</v>
      </c>
      <c r="S62" s="7">
        <v>1370690</v>
      </c>
      <c r="T62" s="7"/>
      <c r="U62" s="196" t="s">
        <v>258</v>
      </c>
      <c r="V62" s="6">
        <v>7.078187880121626</v>
      </c>
      <c r="W62" s="6">
        <v>11.44443137495813</v>
      </c>
      <c r="X62" s="6">
        <v>9.8909799468508446</v>
      </c>
      <c r="Y62" s="6">
        <v>17.354797659518876</v>
      </c>
      <c r="Z62" s="6">
        <v>9.6603004376941204</v>
      </c>
      <c r="AA62" s="6">
        <v>10.776512109653053</v>
      </c>
      <c r="AB62" s="6">
        <v>9.0371506809581668</v>
      </c>
    </row>
    <row r="63" spans="3:28" ht="17.25" customHeight="1" x14ac:dyDescent="0.25">
      <c r="C63" s="243" t="s">
        <v>259</v>
      </c>
      <c r="D63" s="67">
        <v>88845</v>
      </c>
      <c r="E63" s="67">
        <v>56130</v>
      </c>
      <c r="F63" s="67">
        <v>4327.9992821249107</v>
      </c>
      <c r="G63" s="67">
        <v>4277.5138334971998</v>
      </c>
      <c r="H63" s="67">
        <v>1357.7128947440276</v>
      </c>
      <c r="I63" s="67">
        <v>1318.7637965669974</v>
      </c>
      <c r="J63" s="67">
        <v>156256.98980693312</v>
      </c>
      <c r="K63" s="67"/>
      <c r="L63" s="143" t="s">
        <v>259</v>
      </c>
      <c r="M63" s="7">
        <v>917949</v>
      </c>
      <c r="N63" s="7">
        <v>769287</v>
      </c>
      <c r="O63" s="7">
        <v>51113</v>
      </c>
      <c r="P63" s="7">
        <v>68861</v>
      </c>
      <c r="Q63" s="7">
        <v>15060</v>
      </c>
      <c r="R63" s="7">
        <v>14763.5</v>
      </c>
      <c r="S63" s="7">
        <v>1837033.5</v>
      </c>
      <c r="T63" s="7"/>
      <c r="U63" s="196" t="s">
        <v>259</v>
      </c>
      <c r="V63" s="6">
        <v>10.332027688671282</v>
      </c>
      <c r="W63" s="6">
        <v>13.705451630144308</v>
      </c>
      <c r="X63" s="6">
        <v>11.809844842419922</v>
      </c>
      <c r="Y63" s="6">
        <v>16.098369913090565</v>
      </c>
      <c r="Z63" s="6">
        <v>11.0921830810477</v>
      </c>
      <c r="AA63" s="6">
        <v>11.194953970098593</v>
      </c>
      <c r="AB63" s="6">
        <v>11.756488476258172</v>
      </c>
    </row>
    <row r="64" spans="3:28" ht="17.25" customHeight="1" x14ac:dyDescent="0.25">
      <c r="C64" s="243" t="s">
        <v>260</v>
      </c>
      <c r="D64" s="67">
        <v>87379</v>
      </c>
      <c r="E64" s="67">
        <v>49623</v>
      </c>
      <c r="F64" s="194"/>
      <c r="G64" s="67">
        <v>2134</v>
      </c>
      <c r="H64" s="67">
        <v>8649</v>
      </c>
      <c r="I64" s="67">
        <v>9505</v>
      </c>
      <c r="J64" s="67">
        <v>157290</v>
      </c>
      <c r="K64" s="67"/>
      <c r="L64" s="143" t="s">
        <v>260</v>
      </c>
      <c r="M64" s="7">
        <v>800745</v>
      </c>
      <c r="N64" s="7">
        <v>631377</v>
      </c>
      <c r="O64" s="65"/>
      <c r="P64" s="7">
        <v>52042</v>
      </c>
      <c r="Q64" s="7">
        <v>87283</v>
      </c>
      <c r="R64" s="7">
        <v>112196</v>
      </c>
      <c r="S64" s="7">
        <v>1683643</v>
      </c>
      <c r="T64" s="7"/>
      <c r="U64" s="196" t="s">
        <v>260</v>
      </c>
      <c r="V64" s="6">
        <v>9.1640439922635881</v>
      </c>
      <c r="W64" s="6">
        <v>12.723475001511396</v>
      </c>
      <c r="X64" s="64"/>
      <c r="Y64" s="6">
        <v>24.387066541705718</v>
      </c>
      <c r="Z64" s="6">
        <v>10.091686900219679</v>
      </c>
      <c r="AA64" s="6">
        <v>11.803892688058916</v>
      </c>
      <c r="AB64" s="6">
        <v>10.704068917286541</v>
      </c>
    </row>
    <row r="65" spans="3:28" ht="17.25" customHeight="1" x14ac:dyDescent="0.25">
      <c r="C65" s="243" t="s">
        <v>261</v>
      </c>
      <c r="D65" s="67">
        <v>87429</v>
      </c>
      <c r="E65" s="67">
        <v>54678</v>
      </c>
      <c r="F65" s="67">
        <v>3853</v>
      </c>
      <c r="G65" s="67">
        <v>3426</v>
      </c>
      <c r="H65" s="67">
        <v>1149</v>
      </c>
      <c r="I65" s="67">
        <v>1254</v>
      </c>
      <c r="J65" s="67">
        <v>151789</v>
      </c>
      <c r="K65" s="67"/>
      <c r="L65" s="143" t="s">
        <v>261</v>
      </c>
      <c r="M65" s="7">
        <v>803658</v>
      </c>
      <c r="N65" s="7">
        <v>610956</v>
      </c>
      <c r="O65" s="7">
        <v>33348</v>
      </c>
      <c r="P65" s="7">
        <v>61627</v>
      </c>
      <c r="Q65" s="7">
        <v>8299</v>
      </c>
      <c r="R65" s="7">
        <v>15358</v>
      </c>
      <c r="S65" s="7">
        <v>1533246</v>
      </c>
      <c r="T65" s="7"/>
      <c r="U65" s="196" t="s">
        <v>261</v>
      </c>
      <c r="V65" s="6">
        <v>9.1921216072470227</v>
      </c>
      <c r="W65" s="6">
        <v>11.173707889827719</v>
      </c>
      <c r="X65" s="6">
        <v>8.655073968336362</v>
      </c>
      <c r="Y65" s="6">
        <v>17.988032691185055</v>
      </c>
      <c r="Z65" s="6">
        <v>7.2228024369016532</v>
      </c>
      <c r="AA65" s="6">
        <v>12.247208931419458</v>
      </c>
      <c r="AB65" s="6">
        <v>10.101166751213857</v>
      </c>
    </row>
    <row r="66" spans="3:28" s="260" customFormat="1" ht="17.25" customHeight="1" x14ac:dyDescent="0.25">
      <c r="C66" s="156" t="s">
        <v>262</v>
      </c>
      <c r="D66" s="457">
        <v>85967</v>
      </c>
      <c r="E66" s="457">
        <v>52923</v>
      </c>
      <c r="F66" s="457">
        <v>3690</v>
      </c>
      <c r="G66" s="457">
        <v>3328.5</v>
      </c>
      <c r="H66" s="457">
        <v>1135</v>
      </c>
      <c r="I66" s="457">
        <v>1542</v>
      </c>
      <c r="J66" s="457">
        <v>148585.5</v>
      </c>
      <c r="K66" s="277"/>
      <c r="L66" s="278" t="s">
        <v>262</v>
      </c>
      <c r="M66" s="327">
        <v>783004.5</v>
      </c>
      <c r="N66" s="327">
        <v>647527.5</v>
      </c>
      <c r="O66" s="327">
        <v>33614.5</v>
      </c>
      <c r="P66" s="327">
        <v>64092.5</v>
      </c>
      <c r="Q66" s="327">
        <v>8924.5</v>
      </c>
      <c r="R66" s="327">
        <v>20484</v>
      </c>
      <c r="S66" s="618">
        <v>1557647.5</v>
      </c>
      <c r="T66" s="279"/>
      <c r="U66" s="280" t="s">
        <v>262</v>
      </c>
      <c r="V66" s="317">
        <v>9.1081984947712495</v>
      </c>
      <c r="W66" s="317">
        <v>12.235275778017119</v>
      </c>
      <c r="X66" s="317">
        <v>9.1096205962059624</v>
      </c>
      <c r="Y66" s="317">
        <v>19.255670722547695</v>
      </c>
      <c r="Z66" s="317">
        <v>7.8629955947136567</v>
      </c>
      <c r="AA66" s="317">
        <v>13.284046692607005</v>
      </c>
      <c r="AB66" s="317">
        <v>10.483172987942968</v>
      </c>
    </row>
    <row r="67" spans="3:28" ht="17.25" customHeight="1" x14ac:dyDescent="0.25">
      <c r="C67" s="243" t="s">
        <v>263</v>
      </c>
      <c r="D67" s="67">
        <v>84586</v>
      </c>
      <c r="E67" s="67">
        <v>51649</v>
      </c>
      <c r="F67" s="67">
        <v>3621</v>
      </c>
      <c r="G67" s="67">
        <v>3412</v>
      </c>
      <c r="H67" s="67">
        <v>946</v>
      </c>
      <c r="I67" s="67">
        <v>1168</v>
      </c>
      <c r="J67" s="67">
        <v>145382</v>
      </c>
      <c r="K67" s="67"/>
      <c r="L67" s="143" t="s">
        <v>263</v>
      </c>
      <c r="M67" s="7">
        <v>762813</v>
      </c>
      <c r="N67" s="7">
        <v>685687</v>
      </c>
      <c r="O67" s="7">
        <v>34626</v>
      </c>
      <c r="P67" s="7">
        <v>69923</v>
      </c>
      <c r="Q67" s="7">
        <v>8343</v>
      </c>
      <c r="R67" s="7">
        <v>20657</v>
      </c>
      <c r="S67" s="7">
        <v>1582049</v>
      </c>
      <c r="T67" s="7"/>
      <c r="U67" s="275" t="s">
        <v>263</v>
      </c>
      <c r="V67" s="46">
        <v>9.0181945002719122</v>
      </c>
      <c r="W67" s="46">
        <v>13.275900791883677</v>
      </c>
      <c r="X67" s="46">
        <v>9.5625517812758911</v>
      </c>
      <c r="Y67" s="46">
        <v>20.493259085580306</v>
      </c>
      <c r="Z67" s="46">
        <v>8.8192389006342502</v>
      </c>
      <c r="AA67" s="46">
        <v>17.685787671232877</v>
      </c>
      <c r="AB67" s="46">
        <v>10.882014279621961</v>
      </c>
    </row>
    <row r="68" spans="3:28" ht="17.25" customHeight="1" x14ac:dyDescent="0.25">
      <c r="C68" s="41" t="s">
        <v>264</v>
      </c>
      <c r="D68" s="40"/>
      <c r="E68" s="40"/>
      <c r="F68" s="40"/>
      <c r="G68" s="40"/>
      <c r="H68" s="40"/>
      <c r="I68" s="40"/>
      <c r="J68" s="40">
        <v>133424.67000000001</v>
      </c>
      <c r="K68" s="67"/>
      <c r="L68" s="273" t="s">
        <v>264</v>
      </c>
      <c r="M68" s="41"/>
      <c r="N68" s="41"/>
      <c r="O68" s="41"/>
      <c r="P68" s="41"/>
      <c r="Q68" s="41"/>
      <c r="R68" s="41"/>
      <c r="S68" s="35">
        <v>1641678.93</v>
      </c>
      <c r="T68" s="56"/>
      <c r="U68" s="276" t="s">
        <v>264</v>
      </c>
      <c r="V68" s="41"/>
      <c r="W68" s="41"/>
      <c r="X68" s="41"/>
      <c r="Y68" s="41"/>
      <c r="Z68" s="41"/>
      <c r="AA68" s="41"/>
      <c r="AB68" s="45">
        <v>12.30416331552478</v>
      </c>
    </row>
    <row r="69" spans="3:28" ht="17.25" customHeight="1" x14ac:dyDescent="0.25">
      <c r="C69" s="37"/>
      <c r="D69" s="198"/>
      <c r="E69" s="7"/>
      <c r="F69" s="7"/>
      <c r="G69" s="7"/>
      <c r="H69" s="7"/>
      <c r="I69" s="7"/>
      <c r="J69" s="7"/>
      <c r="K69" s="7"/>
      <c r="L69" s="37"/>
      <c r="M69" s="198"/>
      <c r="N69" s="7"/>
      <c r="O69" s="7"/>
      <c r="P69" s="7"/>
      <c r="U69" s="37"/>
      <c r="V69" s="198"/>
      <c r="W69" s="7"/>
      <c r="X69" s="7"/>
      <c r="Y69" s="7"/>
    </row>
    <row r="70" spans="3:28" ht="17.25" customHeight="1" x14ac:dyDescent="0.25">
      <c r="D70" s="7"/>
      <c r="E70" s="7"/>
      <c r="F70" s="7"/>
      <c r="G70" s="7"/>
      <c r="H70" s="7"/>
      <c r="I70" s="7"/>
      <c r="J70" s="7"/>
      <c r="K70" s="7"/>
      <c r="L70" s="196"/>
    </row>
    <row r="71" spans="3:28" ht="17.25" customHeight="1" x14ac:dyDescent="0.25">
      <c r="E71" s="7"/>
      <c r="F71" s="7"/>
      <c r="G71" s="7"/>
      <c r="H71" s="7"/>
      <c r="I71" s="7"/>
      <c r="J71" s="7"/>
      <c r="K71" s="7"/>
      <c r="L71" s="196"/>
    </row>
    <row r="72" spans="3:28" ht="17.25" customHeight="1" x14ac:dyDescent="0.25">
      <c r="D72" s="7"/>
      <c r="E72" s="7"/>
      <c r="F72" s="7"/>
      <c r="G72" s="7"/>
      <c r="H72" s="7"/>
      <c r="I72" s="7"/>
      <c r="J72" s="7"/>
      <c r="K72" s="7"/>
      <c r="L72" s="196"/>
    </row>
    <row r="73" spans="3:28" ht="17.25" customHeight="1" x14ac:dyDescent="0.25">
      <c r="D73" s="7"/>
      <c r="E73" s="7"/>
      <c r="F73" s="7"/>
      <c r="G73" s="7"/>
      <c r="H73" s="7"/>
      <c r="I73" s="7"/>
      <c r="J73" s="7"/>
      <c r="K73" s="7"/>
      <c r="L73" s="196"/>
    </row>
    <row r="74" spans="3:28" ht="17.25" customHeight="1" x14ac:dyDescent="0.25">
      <c r="D74" s="7"/>
      <c r="E74" s="7"/>
      <c r="F74" s="7"/>
      <c r="G74" s="7"/>
      <c r="H74" s="7"/>
      <c r="I74" s="7"/>
      <c r="J74" s="7"/>
      <c r="K74" s="7"/>
      <c r="L74" s="196"/>
    </row>
    <row r="75" spans="3:28" ht="17.25" customHeight="1" x14ac:dyDescent="0.25">
      <c r="D75" s="7"/>
      <c r="E75" s="7"/>
      <c r="F75" s="7"/>
      <c r="G75" s="7"/>
      <c r="H75" s="7"/>
      <c r="I75" s="7"/>
      <c r="J75" s="7"/>
      <c r="K75" s="7"/>
      <c r="L75" s="196"/>
    </row>
    <row r="76" spans="3:28" ht="17.25" customHeight="1" x14ac:dyDescent="0.25">
      <c r="D76" s="7"/>
      <c r="E76" s="7"/>
      <c r="F76" s="7"/>
      <c r="G76" s="7"/>
      <c r="H76" s="7"/>
      <c r="I76" s="7"/>
      <c r="J76" s="7"/>
      <c r="K76" s="7"/>
      <c r="L76" s="196"/>
    </row>
    <row r="77" spans="3:28" ht="17.25" customHeight="1" x14ac:dyDescent="0.25">
      <c r="D77" s="7"/>
      <c r="E77" s="7"/>
      <c r="F77" s="7"/>
      <c r="G77" s="7"/>
      <c r="H77" s="7"/>
      <c r="I77" s="7"/>
      <c r="J77" s="7"/>
      <c r="K77" s="7"/>
      <c r="L77" s="196"/>
    </row>
    <row r="78" spans="3:28" ht="17.25" customHeight="1" x14ac:dyDescent="0.25">
      <c r="D78" s="7"/>
      <c r="E78" s="7"/>
      <c r="F78" s="7"/>
      <c r="G78" s="7"/>
      <c r="H78" s="7"/>
      <c r="I78" s="7"/>
      <c r="J78" s="7"/>
      <c r="K78" s="7"/>
      <c r="L78" s="196"/>
    </row>
    <row r="79" spans="3:28" ht="17.25" customHeight="1" x14ac:dyDescent="0.25">
      <c r="D79" s="7"/>
      <c r="E79" s="7"/>
      <c r="F79" s="7"/>
      <c r="G79" s="7"/>
      <c r="H79" s="7"/>
      <c r="I79" s="7"/>
      <c r="J79" s="7"/>
      <c r="K79" s="7"/>
      <c r="L79" s="196"/>
    </row>
    <row r="80" spans="3:28" ht="17.25" customHeight="1" x14ac:dyDescent="0.25">
      <c r="D80" s="7"/>
      <c r="E80" s="7"/>
      <c r="F80" s="7"/>
      <c r="G80" s="7"/>
      <c r="H80" s="7"/>
      <c r="I80" s="7"/>
      <c r="J80" s="7"/>
      <c r="K80" s="7"/>
      <c r="L80" s="196"/>
    </row>
    <row r="81" spans="4:12" ht="17.25" customHeight="1" x14ac:dyDescent="0.25">
      <c r="D81" s="7"/>
      <c r="E81" s="7"/>
      <c r="F81" s="7"/>
      <c r="G81" s="7"/>
      <c r="H81" s="7"/>
      <c r="I81" s="7"/>
      <c r="J81" s="7"/>
      <c r="K81" s="7"/>
      <c r="L81" s="196"/>
    </row>
    <row r="82" spans="4:12" ht="17.25" customHeight="1" x14ac:dyDescent="0.25">
      <c r="D82" s="7"/>
      <c r="E82" s="7"/>
      <c r="F82" s="7"/>
      <c r="G82" s="7"/>
      <c r="H82" s="7"/>
      <c r="I82" s="7"/>
      <c r="J82" s="7"/>
      <c r="K82" s="7"/>
      <c r="L82" s="196"/>
    </row>
    <row r="83" spans="4:12" ht="17.25" customHeight="1" x14ac:dyDescent="0.25">
      <c r="D83" s="7"/>
      <c r="E83" s="7"/>
      <c r="F83" s="7"/>
      <c r="G83" s="7"/>
      <c r="H83" s="7"/>
      <c r="I83" s="7"/>
      <c r="J83" s="7"/>
      <c r="K83" s="7"/>
      <c r="L83" s="196"/>
    </row>
    <row r="84" spans="4:12" ht="17.25" customHeight="1" x14ac:dyDescent="0.25">
      <c r="D84" s="7"/>
      <c r="E84" s="7"/>
      <c r="F84" s="7"/>
      <c r="G84" s="7"/>
      <c r="H84" s="7"/>
      <c r="I84" s="7"/>
      <c r="J84" s="7"/>
      <c r="K84" s="7"/>
      <c r="L84" s="196"/>
    </row>
    <row r="85" spans="4:12" ht="17.25" customHeight="1" x14ac:dyDescent="0.25">
      <c r="D85" s="7"/>
      <c r="E85" s="7"/>
      <c r="F85" s="7"/>
      <c r="G85" s="7"/>
      <c r="H85" s="7"/>
      <c r="I85" s="7"/>
      <c r="J85" s="7"/>
      <c r="K85" s="7"/>
      <c r="L85" s="196"/>
    </row>
    <row r="86" spans="4:12" ht="17.25" customHeight="1" x14ac:dyDescent="0.25">
      <c r="D86" s="7"/>
      <c r="E86" s="7"/>
      <c r="F86" s="7"/>
      <c r="G86" s="7"/>
      <c r="H86" s="7"/>
      <c r="I86" s="7"/>
      <c r="J86" s="7"/>
      <c r="K86" s="7"/>
      <c r="L86" s="196"/>
    </row>
    <row r="87" spans="4:12" ht="17.25" customHeight="1" x14ac:dyDescent="0.25">
      <c r="D87" s="7"/>
      <c r="E87" s="7"/>
      <c r="F87" s="7"/>
      <c r="G87" s="7"/>
      <c r="H87" s="7"/>
      <c r="I87" s="7"/>
      <c r="J87" s="7"/>
      <c r="K87" s="7"/>
      <c r="L87" s="196"/>
    </row>
    <row r="88" spans="4:12" ht="17.25" customHeight="1" x14ac:dyDescent="0.25">
      <c r="D88" s="7"/>
      <c r="E88" s="7"/>
      <c r="F88" s="7"/>
      <c r="G88" s="7"/>
      <c r="H88" s="7"/>
      <c r="I88" s="7"/>
      <c r="J88" s="7"/>
      <c r="K88" s="7"/>
      <c r="L88" s="196"/>
    </row>
    <row r="89" spans="4:12" ht="17.25" customHeight="1" x14ac:dyDescent="0.25">
      <c r="D89" s="7"/>
      <c r="E89" s="7"/>
      <c r="F89" s="7"/>
      <c r="G89" s="7"/>
      <c r="H89" s="7"/>
      <c r="I89" s="7"/>
      <c r="J89" s="7"/>
      <c r="K89" s="7"/>
      <c r="L89" s="196"/>
    </row>
    <row r="90" spans="4:12" ht="17.25" customHeight="1" x14ac:dyDescent="0.25">
      <c r="D90" s="7"/>
      <c r="E90" s="7"/>
      <c r="F90" s="7"/>
      <c r="G90" s="7"/>
      <c r="H90" s="7"/>
      <c r="I90" s="7"/>
      <c r="J90" s="7"/>
      <c r="K90" s="7"/>
      <c r="L90" s="196"/>
    </row>
    <row r="91" spans="4:12" ht="17.25" customHeight="1" x14ac:dyDescent="0.25">
      <c r="D91" s="7"/>
      <c r="E91" s="7"/>
      <c r="F91" s="7"/>
      <c r="G91" s="7"/>
      <c r="H91" s="7"/>
      <c r="I91" s="7"/>
      <c r="J91" s="7"/>
      <c r="K91" s="7"/>
      <c r="L91" s="196"/>
    </row>
    <row r="92" spans="4:12" ht="17.25" customHeight="1" x14ac:dyDescent="0.25">
      <c r="D92" s="7"/>
      <c r="E92" s="7"/>
      <c r="F92" s="7"/>
      <c r="G92" s="7"/>
      <c r="H92" s="7"/>
      <c r="I92" s="7"/>
      <c r="J92" s="7"/>
      <c r="K92" s="7"/>
      <c r="L92" s="196"/>
    </row>
    <row r="93" spans="4:12" ht="17.25" customHeight="1" x14ac:dyDescent="0.25">
      <c r="D93" s="7"/>
      <c r="E93" s="7"/>
      <c r="F93" s="7"/>
      <c r="G93" s="7"/>
      <c r="H93" s="7"/>
      <c r="I93" s="7"/>
      <c r="J93" s="7"/>
      <c r="K93" s="7"/>
      <c r="L93" s="196"/>
    </row>
    <row r="94" spans="4:12" ht="17.25" customHeight="1" x14ac:dyDescent="0.25">
      <c r="D94" s="7"/>
      <c r="E94" s="7"/>
      <c r="F94" s="7"/>
      <c r="G94" s="7"/>
      <c r="H94" s="7"/>
      <c r="I94" s="7"/>
      <c r="J94" s="7"/>
      <c r="K94" s="7"/>
      <c r="L94" s="196"/>
    </row>
    <row r="95" spans="4:12" ht="17.25" customHeight="1" x14ac:dyDescent="0.25">
      <c r="D95" s="7"/>
      <c r="E95" s="7"/>
      <c r="F95" s="7"/>
      <c r="G95" s="7"/>
      <c r="H95" s="7"/>
      <c r="I95" s="7"/>
      <c r="J95" s="7"/>
      <c r="K95" s="7"/>
      <c r="L95" s="196"/>
    </row>
    <row r="96" spans="4:12" ht="17.25" customHeight="1" x14ac:dyDescent="0.25">
      <c r="D96" s="7"/>
      <c r="E96" s="7"/>
      <c r="F96" s="7"/>
      <c r="G96" s="7"/>
      <c r="H96" s="7"/>
      <c r="I96" s="7"/>
      <c r="J96" s="7"/>
      <c r="K96" s="7"/>
      <c r="L96" s="196"/>
    </row>
    <row r="97" spans="3:12" ht="17.25" customHeight="1" x14ac:dyDescent="0.25">
      <c r="D97" s="7"/>
      <c r="E97" s="7"/>
      <c r="F97" s="7"/>
      <c r="G97" s="7"/>
      <c r="H97" s="7"/>
      <c r="I97" s="7"/>
      <c r="J97" s="7"/>
      <c r="K97" s="7"/>
      <c r="L97" s="196"/>
    </row>
    <row r="98" spans="3:12" ht="17.25" customHeight="1" x14ac:dyDescent="0.25">
      <c r="D98" s="7"/>
      <c r="E98" s="7"/>
      <c r="F98" s="7"/>
      <c r="G98" s="7"/>
      <c r="H98" s="7"/>
      <c r="I98" s="7"/>
      <c r="J98" s="7"/>
      <c r="K98" s="7"/>
      <c r="L98" s="196"/>
    </row>
    <row r="99" spans="3:12" ht="17.25" customHeight="1" x14ac:dyDescent="0.25">
      <c r="D99" s="7"/>
      <c r="E99" s="7"/>
      <c r="F99" s="7"/>
      <c r="G99" s="7"/>
      <c r="H99" s="7"/>
      <c r="I99" s="7"/>
      <c r="J99" s="7"/>
      <c r="K99" s="7"/>
      <c r="L99" s="196"/>
    </row>
    <row r="100" spans="3:12" ht="17.25" customHeight="1" x14ac:dyDescent="0.25">
      <c r="D100" s="7"/>
      <c r="E100" s="7"/>
      <c r="F100" s="7"/>
      <c r="G100" s="7"/>
      <c r="H100" s="7"/>
      <c r="I100" s="7"/>
      <c r="J100" s="7"/>
      <c r="K100" s="7"/>
      <c r="L100" s="196"/>
    </row>
    <row r="101" spans="3:12" ht="17.25" customHeight="1" x14ac:dyDescent="0.25">
      <c r="D101" s="7"/>
      <c r="E101" s="7"/>
      <c r="F101" s="7"/>
      <c r="G101" s="7"/>
      <c r="H101" s="7"/>
      <c r="I101" s="7"/>
      <c r="J101" s="7"/>
      <c r="K101" s="7"/>
      <c r="L101" s="196"/>
    </row>
    <row r="102" spans="3:12" ht="17.25" customHeight="1" x14ac:dyDescent="0.25">
      <c r="D102" s="7"/>
      <c r="E102" s="7"/>
      <c r="F102" s="7"/>
      <c r="G102" s="7"/>
      <c r="H102" s="7"/>
      <c r="I102" s="7"/>
      <c r="J102" s="7"/>
      <c r="K102" s="7"/>
      <c r="L102" s="196"/>
    </row>
    <row r="103" spans="3:12" ht="17.25" customHeight="1" x14ac:dyDescent="0.25">
      <c r="D103" s="7"/>
      <c r="E103" s="7"/>
      <c r="F103" s="7"/>
      <c r="G103" s="7"/>
      <c r="H103" s="7"/>
      <c r="I103" s="7"/>
      <c r="J103" s="7"/>
      <c r="K103" s="7"/>
      <c r="L103" s="196"/>
    </row>
    <row r="104" spans="3:12" ht="17.25" customHeight="1" x14ac:dyDescent="0.25">
      <c r="D104" s="7"/>
      <c r="E104" s="7"/>
      <c r="F104" s="7"/>
      <c r="G104" s="7"/>
      <c r="H104" s="7"/>
      <c r="I104" s="7"/>
      <c r="J104" s="7"/>
      <c r="K104" s="7"/>
      <c r="L104" s="196"/>
    </row>
    <row r="105" spans="3:12" ht="17.25" customHeight="1" x14ac:dyDescent="0.25">
      <c r="D105" s="7"/>
      <c r="E105" s="7"/>
      <c r="F105" s="7"/>
      <c r="G105" s="7"/>
      <c r="H105" s="7"/>
      <c r="I105" s="7"/>
      <c r="J105" s="7"/>
      <c r="K105" s="7"/>
      <c r="L105" s="196"/>
    </row>
    <row r="106" spans="3:12" ht="17.25" customHeight="1" x14ac:dyDescent="0.25">
      <c r="D106" s="7"/>
      <c r="E106" s="7"/>
      <c r="F106" s="7"/>
      <c r="G106" s="7"/>
      <c r="H106" s="7"/>
      <c r="I106" s="7"/>
      <c r="J106" s="7"/>
      <c r="K106" s="7"/>
      <c r="L106" s="196"/>
    </row>
    <row r="107" spans="3:12" ht="17.25" customHeight="1" x14ac:dyDescent="0.25">
      <c r="D107" s="7"/>
      <c r="E107" s="7"/>
      <c r="F107" s="7"/>
      <c r="G107" s="7"/>
      <c r="H107" s="7"/>
      <c r="I107" s="7"/>
      <c r="J107" s="7"/>
      <c r="K107" s="7"/>
      <c r="L107" s="196"/>
    </row>
    <row r="108" spans="3:12" ht="17.25" customHeight="1" x14ac:dyDescent="0.25">
      <c r="D108" s="7"/>
      <c r="E108" s="7"/>
      <c r="F108" s="7"/>
      <c r="G108" s="7"/>
      <c r="H108" s="7"/>
      <c r="I108" s="7"/>
      <c r="J108" s="7"/>
      <c r="K108" s="7"/>
      <c r="L108" s="196"/>
    </row>
    <row r="109" spans="3:12" ht="17.25" customHeight="1" x14ac:dyDescent="0.25">
      <c r="D109" s="7"/>
      <c r="E109" s="7"/>
      <c r="F109" s="7"/>
      <c r="G109" s="7"/>
      <c r="H109" s="7"/>
      <c r="I109" s="7"/>
      <c r="J109" s="7"/>
      <c r="K109" s="7"/>
      <c r="L109" s="196"/>
    </row>
    <row r="110" spans="3:12" ht="17.25" customHeight="1" x14ac:dyDescent="0.25">
      <c r="D110" s="7"/>
      <c r="E110" s="7"/>
      <c r="F110" s="7"/>
      <c r="G110" s="7"/>
      <c r="H110" s="7"/>
      <c r="I110" s="7"/>
      <c r="J110" s="7"/>
      <c r="K110" s="7"/>
      <c r="L110" s="196"/>
    </row>
    <row r="111" spans="3:12" ht="17.25" customHeight="1" x14ac:dyDescent="0.25">
      <c r="C111" s="199"/>
      <c r="D111" s="7"/>
      <c r="E111" s="7"/>
      <c r="F111" s="7"/>
      <c r="G111" s="7"/>
      <c r="H111" s="7"/>
      <c r="I111" s="7"/>
      <c r="J111" s="7"/>
      <c r="K111" s="7"/>
      <c r="L111" s="196"/>
    </row>
    <row r="112" spans="3:12" ht="17.25" customHeight="1" x14ac:dyDescent="0.25">
      <c r="D112" s="7"/>
      <c r="E112" s="7"/>
      <c r="F112" s="7"/>
      <c r="G112" s="7"/>
      <c r="H112" s="7"/>
      <c r="I112" s="7"/>
      <c r="J112" s="7"/>
      <c r="K112" s="7"/>
      <c r="L112" s="196"/>
    </row>
    <row r="113" spans="4:12" ht="17.25" customHeight="1" x14ac:dyDescent="0.25">
      <c r="D113" s="7"/>
      <c r="E113" s="7"/>
      <c r="F113" s="7"/>
      <c r="G113" s="7"/>
      <c r="H113" s="7"/>
      <c r="I113" s="7"/>
      <c r="J113" s="7"/>
      <c r="K113" s="7"/>
      <c r="L113" s="196"/>
    </row>
    <row r="114" spans="4:12" ht="17.25" customHeight="1" x14ac:dyDescent="0.25">
      <c r="D114" s="7"/>
      <c r="E114" s="7"/>
      <c r="F114" s="7"/>
      <c r="G114" s="7"/>
      <c r="H114" s="7"/>
      <c r="I114" s="7"/>
      <c r="J114" s="7"/>
      <c r="K114" s="7"/>
      <c r="L114" s="196"/>
    </row>
    <row r="115" spans="4:12" ht="17.25" customHeight="1" x14ac:dyDescent="0.25">
      <c r="D115" s="7"/>
      <c r="E115" s="7"/>
      <c r="F115" s="7"/>
      <c r="G115" s="7"/>
      <c r="H115" s="7"/>
      <c r="I115" s="7"/>
      <c r="J115" s="7"/>
      <c r="K115" s="7"/>
      <c r="L115" s="196"/>
    </row>
    <row r="116" spans="4:12" ht="17.25" customHeight="1" x14ac:dyDescent="0.25">
      <c r="D116" s="7"/>
      <c r="E116" s="7"/>
      <c r="F116" s="7"/>
      <c r="G116" s="7"/>
      <c r="H116" s="7"/>
      <c r="I116" s="7"/>
      <c r="J116" s="7"/>
      <c r="K116" s="7"/>
      <c r="L116" s="196"/>
    </row>
    <row r="117" spans="4:12" ht="17.25" customHeight="1" x14ac:dyDescent="0.25">
      <c r="D117" s="7"/>
      <c r="E117" s="7"/>
      <c r="F117" s="7"/>
      <c r="G117" s="7"/>
      <c r="H117" s="7"/>
      <c r="I117" s="7"/>
      <c r="J117" s="7"/>
      <c r="K117" s="7"/>
      <c r="L117" s="196"/>
    </row>
    <row r="118" spans="4:12" ht="17.25" customHeight="1" x14ac:dyDescent="0.25">
      <c r="D118" s="7"/>
      <c r="E118" s="7"/>
      <c r="F118" s="7"/>
      <c r="G118" s="7"/>
      <c r="H118" s="7"/>
      <c r="I118" s="7"/>
      <c r="J118" s="7"/>
      <c r="K118" s="7"/>
      <c r="L118" s="196"/>
    </row>
    <row r="119" spans="4:12" ht="17.25" customHeight="1" x14ac:dyDescent="0.25">
      <c r="D119" s="7"/>
      <c r="E119" s="7"/>
      <c r="F119" s="7"/>
      <c r="G119" s="7"/>
      <c r="H119" s="7"/>
      <c r="I119" s="7"/>
      <c r="J119" s="7"/>
      <c r="K119" s="7"/>
      <c r="L119" s="196"/>
    </row>
    <row r="120" spans="4:12" ht="17.25" customHeight="1" x14ac:dyDescent="0.25">
      <c r="D120" s="7"/>
      <c r="E120" s="7"/>
      <c r="F120" s="7"/>
      <c r="G120" s="7"/>
      <c r="H120" s="7"/>
      <c r="I120" s="7"/>
      <c r="J120" s="7"/>
      <c r="K120" s="7"/>
      <c r="L120" s="196"/>
    </row>
    <row r="121" spans="4:12" ht="17.25" customHeight="1" x14ac:dyDescent="0.25">
      <c r="D121" s="7"/>
      <c r="E121" s="7"/>
      <c r="F121" s="7"/>
      <c r="G121" s="7"/>
      <c r="H121" s="7"/>
      <c r="I121" s="7"/>
      <c r="J121" s="7"/>
      <c r="K121" s="7"/>
      <c r="L121" s="196"/>
    </row>
    <row r="122" spans="4:12" ht="17.25" customHeight="1" x14ac:dyDescent="0.25">
      <c r="D122" s="7"/>
      <c r="E122" s="7"/>
      <c r="F122" s="7"/>
      <c r="G122" s="7"/>
      <c r="H122" s="7"/>
      <c r="I122" s="7"/>
      <c r="J122" s="7"/>
      <c r="K122" s="7"/>
      <c r="L122" s="196"/>
    </row>
    <row r="123" spans="4:12" ht="17.25" customHeight="1" x14ac:dyDescent="0.25">
      <c r="D123" s="7"/>
      <c r="E123" s="7"/>
      <c r="F123" s="7"/>
      <c r="G123" s="7"/>
      <c r="H123" s="7"/>
      <c r="I123" s="7"/>
      <c r="J123" s="7"/>
      <c r="K123" s="7"/>
      <c r="L123" s="196"/>
    </row>
    <row r="124" spans="4:12" ht="17.25" customHeight="1" x14ac:dyDescent="0.25">
      <c r="D124" s="7"/>
      <c r="E124" s="7"/>
      <c r="F124" s="7"/>
      <c r="G124" s="7"/>
      <c r="H124" s="7"/>
      <c r="I124" s="7"/>
      <c r="J124" s="7"/>
      <c r="K124" s="7"/>
      <c r="L124" s="196"/>
    </row>
    <row r="125" spans="4:12" ht="17.25" customHeight="1" x14ac:dyDescent="0.25">
      <c r="D125" s="7"/>
      <c r="E125" s="7"/>
      <c r="F125" s="7"/>
      <c r="G125" s="7"/>
      <c r="H125" s="7"/>
      <c r="I125" s="7"/>
      <c r="J125" s="7"/>
      <c r="K125" s="7"/>
      <c r="L125" s="196"/>
    </row>
    <row r="126" spans="4:12" ht="17.25" customHeight="1" x14ac:dyDescent="0.25">
      <c r="D126" s="7"/>
      <c r="E126" s="7"/>
      <c r="F126" s="7"/>
      <c r="G126" s="7"/>
      <c r="H126" s="7"/>
      <c r="I126" s="7"/>
      <c r="J126" s="7"/>
      <c r="K126" s="7"/>
      <c r="L126" s="196"/>
    </row>
    <row r="127" spans="4:12" ht="17.25" customHeight="1" x14ac:dyDescent="0.25">
      <c r="D127" s="7"/>
      <c r="E127" s="7"/>
      <c r="F127" s="7"/>
      <c r="G127" s="7"/>
      <c r="H127" s="7"/>
      <c r="I127" s="7"/>
      <c r="J127" s="7"/>
      <c r="K127" s="7"/>
      <c r="L127" s="196"/>
    </row>
    <row r="128" spans="4:12" ht="17.25" customHeight="1" x14ac:dyDescent="0.25">
      <c r="D128" s="7"/>
      <c r="E128" s="7"/>
      <c r="F128" s="7"/>
      <c r="G128" s="7"/>
      <c r="H128" s="7"/>
      <c r="I128" s="7"/>
      <c r="J128" s="7"/>
      <c r="K128" s="7"/>
      <c r="L128" s="196"/>
    </row>
    <row r="129" spans="4:12" ht="17.25" customHeight="1" x14ac:dyDescent="0.25">
      <c r="D129" s="7"/>
      <c r="E129" s="7"/>
      <c r="F129" s="7"/>
      <c r="G129" s="7"/>
      <c r="H129" s="7"/>
      <c r="I129" s="7"/>
      <c r="J129" s="7"/>
      <c r="K129" s="7"/>
      <c r="L129" s="196"/>
    </row>
    <row r="130" spans="4:12" ht="17.25" customHeight="1" x14ac:dyDescent="0.25">
      <c r="D130" s="7"/>
      <c r="E130" s="7"/>
      <c r="F130" s="7"/>
      <c r="G130" s="7"/>
      <c r="H130" s="7"/>
      <c r="I130" s="7"/>
      <c r="J130" s="7"/>
      <c r="K130" s="7"/>
      <c r="L130" s="196"/>
    </row>
    <row r="131" spans="4:12" ht="17.25" customHeight="1" x14ac:dyDescent="0.25">
      <c r="D131" s="7"/>
      <c r="E131" s="7"/>
      <c r="F131" s="7"/>
      <c r="G131" s="7"/>
      <c r="H131" s="7"/>
      <c r="I131" s="7"/>
      <c r="J131" s="7"/>
      <c r="K131" s="7"/>
      <c r="L131" s="196"/>
    </row>
    <row r="132" spans="4:12" ht="17.25" customHeight="1" x14ac:dyDescent="0.25">
      <c r="D132" s="7"/>
      <c r="E132" s="7"/>
      <c r="F132" s="7"/>
      <c r="G132" s="7"/>
      <c r="H132" s="7"/>
      <c r="I132" s="7"/>
      <c r="J132" s="7"/>
      <c r="K132" s="7"/>
      <c r="L132" s="196"/>
    </row>
    <row r="133" spans="4:12" ht="17.25" customHeight="1" x14ac:dyDescent="0.25">
      <c r="D133" s="7"/>
      <c r="E133" s="7"/>
      <c r="F133" s="7"/>
      <c r="G133" s="7"/>
      <c r="H133" s="7"/>
      <c r="I133" s="7"/>
      <c r="J133" s="7"/>
      <c r="K133" s="7"/>
      <c r="L133" s="196"/>
    </row>
    <row r="134" spans="4:12" ht="17.25" customHeight="1" x14ac:dyDescent="0.25">
      <c r="D134" s="7"/>
      <c r="E134" s="7"/>
      <c r="F134" s="7"/>
      <c r="G134" s="7"/>
      <c r="H134" s="7"/>
      <c r="I134" s="7"/>
      <c r="J134" s="7"/>
      <c r="K134" s="7"/>
      <c r="L134" s="196"/>
    </row>
    <row r="135" spans="4:12" ht="17.25" customHeight="1" x14ac:dyDescent="0.25">
      <c r="D135" s="7"/>
      <c r="E135" s="7"/>
      <c r="F135" s="7"/>
      <c r="G135" s="7"/>
      <c r="H135" s="7"/>
      <c r="I135" s="7"/>
      <c r="J135" s="7"/>
      <c r="K135" s="7"/>
      <c r="L135" s="196"/>
    </row>
    <row r="136" spans="4:12" ht="17.25" customHeight="1" x14ac:dyDescent="0.25">
      <c r="D136" s="7"/>
      <c r="E136" s="7"/>
      <c r="F136" s="7"/>
      <c r="G136" s="7"/>
      <c r="H136" s="7"/>
      <c r="I136" s="7"/>
      <c r="J136" s="7"/>
      <c r="K136" s="7"/>
      <c r="L136" s="196"/>
    </row>
    <row r="137" spans="4:12" ht="17.25" customHeight="1" x14ac:dyDescent="0.25">
      <c r="D137" s="7"/>
      <c r="E137" s="7"/>
      <c r="F137" s="7"/>
      <c r="G137" s="7"/>
      <c r="H137" s="7"/>
      <c r="I137" s="7"/>
      <c r="J137" s="7"/>
      <c r="K137" s="7"/>
      <c r="L137" s="196"/>
    </row>
    <row r="138" spans="4:12" ht="17.25" customHeight="1" x14ac:dyDescent="0.25">
      <c r="D138" s="7"/>
      <c r="E138" s="7"/>
      <c r="F138" s="7"/>
      <c r="G138" s="7"/>
      <c r="H138" s="7"/>
      <c r="I138" s="7"/>
      <c r="J138" s="7"/>
      <c r="K138" s="7"/>
      <c r="L138" s="196"/>
    </row>
    <row r="139" spans="4:12" ht="17.25" customHeight="1" x14ac:dyDescent="0.25">
      <c r="D139" s="7"/>
      <c r="E139" s="7"/>
      <c r="F139" s="7"/>
      <c r="G139" s="7"/>
      <c r="H139" s="7"/>
      <c r="I139" s="7"/>
      <c r="J139" s="7"/>
      <c r="K139" s="7"/>
      <c r="L139" s="196"/>
    </row>
    <row r="140" spans="4:12" ht="17.25" customHeight="1" x14ac:dyDescent="0.25">
      <c r="D140" s="7"/>
      <c r="E140" s="7"/>
      <c r="F140" s="7"/>
      <c r="G140" s="7"/>
      <c r="H140" s="7"/>
      <c r="I140" s="7"/>
      <c r="J140" s="7"/>
      <c r="K140" s="7"/>
      <c r="L140" s="196"/>
    </row>
    <row r="141" spans="4:12" ht="17.25" customHeight="1" x14ac:dyDescent="0.25">
      <c r="D141" s="7"/>
      <c r="E141" s="7"/>
      <c r="F141" s="7"/>
      <c r="G141" s="7"/>
      <c r="H141" s="7"/>
      <c r="I141" s="7"/>
      <c r="J141" s="7"/>
      <c r="K141" s="7"/>
      <c r="L141" s="196"/>
    </row>
    <row r="142" spans="4:12" ht="17.25" customHeight="1" x14ac:dyDescent="0.25">
      <c r="D142" s="7"/>
      <c r="E142" s="7"/>
      <c r="F142" s="7"/>
      <c r="G142" s="7"/>
      <c r="H142" s="7"/>
      <c r="I142" s="7"/>
      <c r="J142" s="7"/>
      <c r="K142" s="7"/>
      <c r="L142" s="196"/>
    </row>
    <row r="143" spans="4:12" ht="17.25" customHeight="1" x14ac:dyDescent="0.25">
      <c r="D143" s="7"/>
      <c r="E143" s="7"/>
      <c r="F143" s="7"/>
      <c r="G143" s="7"/>
      <c r="H143" s="7"/>
      <c r="I143" s="7"/>
      <c r="J143" s="7"/>
      <c r="K143" s="7"/>
      <c r="L143" s="196"/>
    </row>
    <row r="144" spans="4:12" ht="17.25" customHeight="1" x14ac:dyDescent="0.25">
      <c r="D144" s="7"/>
      <c r="E144" s="7"/>
      <c r="F144" s="7"/>
      <c r="G144" s="7"/>
      <c r="H144" s="7"/>
      <c r="I144" s="7"/>
      <c r="J144" s="7"/>
      <c r="K144" s="7"/>
      <c r="L144" s="196"/>
    </row>
    <row r="145" spans="4:12" ht="17.25" customHeight="1" x14ac:dyDescent="0.25">
      <c r="D145" s="7"/>
      <c r="E145" s="7"/>
      <c r="F145" s="7"/>
      <c r="G145" s="7"/>
      <c r="H145" s="7"/>
      <c r="I145" s="7"/>
      <c r="J145" s="7"/>
      <c r="K145" s="7"/>
      <c r="L145" s="196"/>
    </row>
    <row r="146" spans="4:12" ht="17.25" customHeight="1" x14ac:dyDescent="0.25">
      <c r="D146" s="7"/>
      <c r="E146" s="7"/>
      <c r="F146" s="7"/>
      <c r="G146" s="7"/>
      <c r="H146" s="7"/>
      <c r="I146" s="7"/>
      <c r="J146" s="7"/>
      <c r="K146" s="7"/>
      <c r="L146" s="196"/>
    </row>
    <row r="147" spans="4:12" ht="17.25" customHeight="1" x14ac:dyDescent="0.25">
      <c r="D147" s="7"/>
      <c r="E147" s="7"/>
      <c r="F147" s="7"/>
      <c r="G147" s="7"/>
      <c r="H147" s="7"/>
      <c r="I147" s="7"/>
      <c r="J147" s="7"/>
      <c r="K147" s="7"/>
      <c r="L147" s="196"/>
    </row>
    <row r="148" spans="4:12" ht="17.25" customHeight="1" x14ac:dyDescent="0.25">
      <c r="D148" s="7"/>
      <c r="E148" s="7"/>
      <c r="F148" s="7"/>
      <c r="G148" s="7"/>
      <c r="H148" s="7"/>
      <c r="I148" s="7"/>
      <c r="J148" s="7"/>
      <c r="K148" s="7"/>
      <c r="L148" s="196"/>
    </row>
    <row r="149" spans="4:12" ht="17.25" customHeight="1" x14ac:dyDescent="0.25">
      <c r="D149" s="7"/>
      <c r="E149" s="7"/>
      <c r="F149" s="7"/>
      <c r="G149" s="7"/>
      <c r="H149" s="7"/>
      <c r="I149" s="7"/>
      <c r="J149" s="7"/>
      <c r="K149" s="7"/>
      <c r="L149" s="196"/>
    </row>
    <row r="150" spans="4:12" ht="17.25" customHeight="1" x14ac:dyDescent="0.25">
      <c r="D150" s="7"/>
      <c r="E150" s="7"/>
      <c r="F150" s="7"/>
      <c r="G150" s="7"/>
      <c r="H150" s="7"/>
      <c r="I150" s="7"/>
      <c r="J150" s="7"/>
      <c r="K150" s="7"/>
      <c r="L150" s="196"/>
    </row>
    <row r="151" spans="4:12" ht="17.25" customHeight="1" x14ac:dyDescent="0.25">
      <c r="D151" s="7"/>
      <c r="E151" s="7"/>
      <c r="F151" s="7"/>
      <c r="G151" s="7"/>
      <c r="H151" s="7"/>
      <c r="I151" s="7"/>
      <c r="J151" s="7"/>
      <c r="K151" s="7"/>
      <c r="L151" s="196"/>
    </row>
    <row r="152" spans="4:12" ht="17.25" customHeight="1" x14ac:dyDescent="0.25">
      <c r="D152" s="7"/>
      <c r="E152" s="7"/>
      <c r="F152" s="7"/>
      <c r="G152" s="7"/>
      <c r="H152" s="7"/>
      <c r="I152" s="7"/>
      <c r="J152" s="7"/>
      <c r="K152" s="7"/>
      <c r="L152" s="196"/>
    </row>
    <row r="153" spans="4:12" ht="17.25" customHeight="1" x14ac:dyDescent="0.25">
      <c r="D153" s="7"/>
      <c r="E153" s="7"/>
      <c r="F153" s="7"/>
      <c r="G153" s="7"/>
      <c r="H153" s="7"/>
      <c r="I153" s="7"/>
      <c r="J153" s="7"/>
      <c r="K153" s="7"/>
      <c r="L153" s="196"/>
    </row>
    <row r="154" spans="4:12" ht="17.25" customHeight="1" x14ac:dyDescent="0.25">
      <c r="D154" s="7"/>
      <c r="E154" s="7"/>
      <c r="F154" s="7"/>
      <c r="G154" s="7"/>
      <c r="H154" s="7"/>
      <c r="I154" s="7"/>
      <c r="J154" s="7"/>
      <c r="K154" s="7"/>
      <c r="L154" s="196"/>
    </row>
    <row r="155" spans="4:12" ht="17.25" customHeight="1" x14ac:dyDescent="0.25">
      <c r="D155" s="7"/>
      <c r="E155" s="7"/>
      <c r="F155" s="7"/>
      <c r="G155" s="7"/>
      <c r="H155" s="7"/>
      <c r="I155" s="7"/>
      <c r="J155" s="7"/>
      <c r="K155" s="7"/>
      <c r="L155" s="196"/>
    </row>
    <row r="156" spans="4:12" ht="17.25" customHeight="1" x14ac:dyDescent="0.25">
      <c r="D156" s="7"/>
      <c r="E156" s="7"/>
      <c r="F156" s="7"/>
      <c r="G156" s="7"/>
      <c r="H156" s="7"/>
      <c r="I156" s="7"/>
      <c r="J156" s="7"/>
      <c r="K156" s="7"/>
      <c r="L156" s="196"/>
    </row>
    <row r="157" spans="4:12" ht="17.25" customHeight="1" x14ac:dyDescent="0.25">
      <c r="D157" s="7"/>
      <c r="E157" s="7"/>
      <c r="F157" s="7"/>
      <c r="G157" s="7"/>
      <c r="H157" s="7"/>
      <c r="I157" s="7"/>
      <c r="J157" s="7"/>
      <c r="K157" s="7"/>
      <c r="L157" s="196"/>
    </row>
    <row r="158" spans="4:12" ht="17.25" customHeight="1" x14ac:dyDescent="0.25">
      <c r="D158" s="7"/>
      <c r="E158" s="7"/>
      <c r="F158" s="7"/>
      <c r="G158" s="7"/>
      <c r="H158" s="7"/>
      <c r="I158" s="7"/>
      <c r="J158" s="7"/>
      <c r="K158" s="7"/>
      <c r="L158" s="196"/>
    </row>
    <row r="159" spans="4:12" ht="17.25" customHeight="1" x14ac:dyDescent="0.25">
      <c r="D159" s="7"/>
      <c r="E159" s="7"/>
      <c r="F159" s="7"/>
      <c r="G159" s="7"/>
      <c r="H159" s="7"/>
      <c r="I159" s="7"/>
      <c r="J159" s="7"/>
      <c r="K159" s="7"/>
      <c r="L159" s="196"/>
    </row>
    <row r="160" spans="4:12" ht="17.25" customHeight="1" x14ac:dyDescent="0.25">
      <c r="D160" s="7"/>
      <c r="E160" s="7"/>
      <c r="F160" s="7"/>
      <c r="G160" s="7"/>
      <c r="H160" s="7"/>
      <c r="I160" s="7"/>
      <c r="J160" s="7"/>
      <c r="K160" s="7"/>
      <c r="L160" s="196"/>
    </row>
    <row r="161" spans="4:12" ht="17.25" customHeight="1" x14ac:dyDescent="0.25">
      <c r="D161" s="7"/>
      <c r="E161" s="7"/>
      <c r="F161" s="7"/>
      <c r="G161" s="7"/>
      <c r="H161" s="7"/>
      <c r="I161" s="7"/>
      <c r="J161" s="7"/>
      <c r="K161" s="7"/>
      <c r="L161" s="196"/>
    </row>
    <row r="162" spans="4:12" ht="17.25" customHeight="1" x14ac:dyDescent="0.25">
      <c r="D162" s="7"/>
      <c r="E162" s="7"/>
      <c r="F162" s="7"/>
      <c r="G162" s="7"/>
      <c r="H162" s="7"/>
      <c r="I162" s="7"/>
      <c r="J162" s="7"/>
      <c r="K162" s="7"/>
      <c r="L162" s="196"/>
    </row>
    <row r="163" spans="4:12" ht="17.25" customHeight="1" x14ac:dyDescent="0.25">
      <c r="D163" s="7"/>
      <c r="E163" s="7"/>
      <c r="F163" s="7"/>
      <c r="G163" s="7"/>
      <c r="H163" s="7"/>
      <c r="I163" s="7"/>
      <c r="J163" s="7"/>
      <c r="K163" s="7"/>
      <c r="L163" s="196"/>
    </row>
    <row r="164" spans="4:12" ht="17.25" customHeight="1" x14ac:dyDescent="0.25">
      <c r="D164" s="7"/>
      <c r="E164" s="7"/>
      <c r="F164" s="7"/>
      <c r="G164" s="7"/>
      <c r="H164" s="7"/>
      <c r="I164" s="7"/>
      <c r="J164" s="7"/>
      <c r="K164" s="7"/>
      <c r="L164" s="196"/>
    </row>
    <row r="165" spans="4:12" ht="17.25" customHeight="1" x14ac:dyDescent="0.25">
      <c r="D165" s="7"/>
      <c r="E165" s="7"/>
      <c r="F165" s="7"/>
      <c r="G165" s="7"/>
      <c r="H165" s="7"/>
      <c r="I165" s="7"/>
      <c r="J165" s="7"/>
      <c r="K165" s="7"/>
      <c r="L165" s="196"/>
    </row>
  </sheetData>
  <mergeCells count="24">
    <mergeCell ref="X3:Y3"/>
    <mergeCell ref="H46:I46"/>
    <mergeCell ref="H3:I3"/>
    <mergeCell ref="M46:N46"/>
    <mergeCell ref="C1:J1"/>
    <mergeCell ref="L1:S1"/>
    <mergeCell ref="D46:E46"/>
    <mergeCell ref="F46:G46"/>
    <mergeCell ref="V3:W3"/>
    <mergeCell ref="U1:AB1"/>
    <mergeCell ref="X46:Y46"/>
    <mergeCell ref="O3:P3"/>
    <mergeCell ref="Q3:R3"/>
    <mergeCell ref="Z3:AA3"/>
    <mergeCell ref="D3:E3"/>
    <mergeCell ref="F3:G3"/>
    <mergeCell ref="M3:N3"/>
    <mergeCell ref="Q46:R46"/>
    <mergeCell ref="O46:P46"/>
    <mergeCell ref="V46:W46"/>
    <mergeCell ref="U44:AB44"/>
    <mergeCell ref="Z46:AA46"/>
    <mergeCell ref="C44:J44"/>
    <mergeCell ref="L44:S44"/>
  </mergeCells>
  <pageMargins left="0.7" right="0.7" top="0.75" bottom="0.75" header="0.3" footer="0.3"/>
  <pageSetup paperSize="9" scale="96"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6"/>
  <sheetViews>
    <sheetView view="pageBreakPreview" zoomScale="60" zoomScaleNormal="124" workbookViewId="0">
      <pane xSplit="2" ySplit="2" topLeftCell="C3" activePane="bottomRight" state="frozen"/>
      <selection pane="topRight" activeCell="C1" sqref="C1"/>
      <selection pane="bottomLeft" activeCell="A4" sqref="A4"/>
      <selection pane="bottomRight" activeCell="B50" sqref="B50:J50"/>
    </sheetView>
  </sheetViews>
  <sheetFormatPr defaultColWidth="6.42578125" defaultRowHeight="15" customHeight="1" x14ac:dyDescent="0.2"/>
  <cols>
    <col min="1" max="1" width="1" style="16" customWidth="1"/>
    <col min="2" max="2" width="5.140625" style="26" customWidth="1"/>
    <col min="3" max="9" width="7.5703125" style="16" customWidth="1"/>
    <col min="10" max="10" width="14" style="15" customWidth="1"/>
    <col min="11" max="11" width="14.7109375" style="16" customWidth="1"/>
    <col min="12" max="16384" width="6.42578125" style="16"/>
  </cols>
  <sheetData>
    <row r="1" spans="2:11" ht="12" x14ac:dyDescent="0.2">
      <c r="B1" s="699" t="s">
        <v>570</v>
      </c>
      <c r="C1" s="700"/>
      <c r="D1" s="700"/>
      <c r="E1" s="700"/>
      <c r="F1" s="700"/>
      <c r="G1" s="700"/>
      <c r="H1" s="700"/>
      <c r="I1" s="700"/>
      <c r="J1" s="497"/>
    </row>
    <row r="2" spans="2:11" ht="12" x14ac:dyDescent="0.2">
      <c r="B2" s="205" t="s">
        <v>6</v>
      </c>
      <c r="C2" s="206" t="s">
        <v>0</v>
      </c>
      <c r="D2" s="206" t="s">
        <v>1</v>
      </c>
      <c r="E2" s="207" t="s">
        <v>13</v>
      </c>
      <c r="F2" s="206" t="s">
        <v>3</v>
      </c>
      <c r="G2" s="206" t="s">
        <v>5</v>
      </c>
      <c r="H2" s="206" t="s">
        <v>4</v>
      </c>
      <c r="I2" s="206" t="s">
        <v>11</v>
      </c>
      <c r="J2" s="206" t="s">
        <v>658</v>
      </c>
      <c r="K2" s="208"/>
    </row>
    <row r="3" spans="2:11" ht="14.25" customHeight="1" x14ac:dyDescent="0.2">
      <c r="B3" s="26">
        <v>1843</v>
      </c>
      <c r="C3" s="335">
        <v>43.48650926796924</v>
      </c>
      <c r="D3" s="336">
        <v>190</v>
      </c>
      <c r="E3" s="10">
        <v>1.4164305949008498</v>
      </c>
      <c r="F3" s="10"/>
      <c r="G3" s="10"/>
      <c r="H3" s="208"/>
      <c r="I3" s="335">
        <v>234.90293986287008</v>
      </c>
    </row>
    <row r="4" spans="2:11" ht="14.25" customHeight="1" x14ac:dyDescent="0.2">
      <c r="B4" s="26">
        <v>1844</v>
      </c>
      <c r="C4" s="334">
        <v>48.07297704232537</v>
      </c>
      <c r="D4" s="16">
        <v>196</v>
      </c>
      <c r="E4" s="10">
        <v>1.6187778227438283</v>
      </c>
      <c r="G4" s="10"/>
      <c r="I4" s="335">
        <v>245.69175486506919</v>
      </c>
      <c r="J4" s="9">
        <f>(I4-I3)/I3*100</f>
        <v>4.5928820680138429</v>
      </c>
    </row>
    <row r="5" spans="2:11" ht="14.25" customHeight="1" x14ac:dyDescent="0.2">
      <c r="B5" s="26">
        <v>1845</v>
      </c>
      <c r="C5" s="334">
        <v>55.037613292273569</v>
      </c>
      <c r="D5" s="16">
        <v>226</v>
      </c>
      <c r="E5" s="10">
        <v>4.2492917847025495</v>
      </c>
      <c r="G5" s="10"/>
      <c r="H5" s="9"/>
      <c r="I5" s="335">
        <v>285.28690507697615</v>
      </c>
      <c r="J5" s="9">
        <f t="shared" ref="J5:J63" si="0">(I5-I4)/I4*100</f>
        <v>16.115783060629006</v>
      </c>
    </row>
    <row r="6" spans="2:11" ht="14.25" customHeight="1" x14ac:dyDescent="0.2">
      <c r="B6" s="26">
        <v>1846</v>
      </c>
      <c r="C6" s="9">
        <v>45.324861900811399</v>
      </c>
      <c r="D6" s="16">
        <v>240</v>
      </c>
      <c r="E6" s="10">
        <v>15.256980979360584</v>
      </c>
      <c r="G6" s="10"/>
      <c r="H6" s="9"/>
      <c r="I6" s="335">
        <v>300.58184288017202</v>
      </c>
      <c r="J6" s="9">
        <f t="shared" si="0"/>
        <v>5.3612477583115785</v>
      </c>
    </row>
    <row r="7" spans="2:11" ht="14.25" customHeight="1" x14ac:dyDescent="0.2">
      <c r="B7" s="26">
        <v>1847</v>
      </c>
      <c r="C7" s="9">
        <v>80.127880860363007</v>
      </c>
      <c r="D7" s="9">
        <v>301</v>
      </c>
      <c r="E7" s="9">
        <v>31.565528823779367</v>
      </c>
      <c r="F7" s="9"/>
      <c r="G7" s="10"/>
      <c r="H7" s="9"/>
      <c r="I7" s="335">
        <v>412.69340968414235</v>
      </c>
      <c r="J7" s="9">
        <f t="shared" si="0"/>
        <v>37.298183326616972</v>
      </c>
    </row>
    <row r="8" spans="2:11" ht="14.25" customHeight="1" x14ac:dyDescent="0.2">
      <c r="B8" s="26">
        <v>1848</v>
      </c>
      <c r="C8" s="9">
        <v>88.626292466765136</v>
      </c>
      <c r="D8" s="9">
        <v>358.96398219344394</v>
      </c>
      <c r="E8" s="9">
        <v>40.873312964124565</v>
      </c>
      <c r="F8" s="9">
        <v>46.135167948199111</v>
      </c>
      <c r="G8" s="10"/>
      <c r="H8" s="9"/>
      <c r="I8" s="10">
        <v>534.5987555725327</v>
      </c>
      <c r="J8" s="9">
        <f t="shared" si="0"/>
        <v>29.538961133809096</v>
      </c>
    </row>
    <row r="9" spans="2:11" ht="14.25" customHeight="1" x14ac:dyDescent="0.2">
      <c r="B9" s="26">
        <v>1849</v>
      </c>
      <c r="C9" s="9">
        <v>79.723194593391469</v>
      </c>
      <c r="D9" s="9">
        <v>358.96398219344394</v>
      </c>
      <c r="E9" s="9">
        <v>43.706116832925275</v>
      </c>
      <c r="F9" s="334">
        <v>38.979791571177699</v>
      </c>
      <c r="G9" s="10"/>
      <c r="H9" s="9"/>
      <c r="I9" s="335">
        <v>521.37308519093835</v>
      </c>
      <c r="J9" s="9">
        <f t="shared" si="0"/>
        <v>-2.4739433535400224</v>
      </c>
    </row>
    <row r="10" spans="2:11" ht="14.25" customHeight="1" x14ac:dyDescent="0.2">
      <c r="B10" s="26">
        <v>1850</v>
      </c>
      <c r="C10" s="9">
        <v>114.52621355294308</v>
      </c>
      <c r="D10" s="9">
        <v>389.72076082557669</v>
      </c>
      <c r="E10" s="9">
        <v>66.773234050302506</v>
      </c>
      <c r="F10" s="334">
        <v>38.979791571177699</v>
      </c>
      <c r="G10" s="10"/>
      <c r="H10" s="9"/>
      <c r="I10" s="335">
        <v>610</v>
      </c>
      <c r="J10" s="9">
        <f t="shared" si="0"/>
        <v>16.998751436623259</v>
      </c>
    </row>
    <row r="11" spans="2:11" ht="14.25" customHeight="1" x14ac:dyDescent="0.2">
      <c r="B11" s="26">
        <v>1851</v>
      </c>
      <c r="C11" s="9">
        <v>127</v>
      </c>
      <c r="D11" s="9">
        <v>432.61837312828811</v>
      </c>
      <c r="E11" s="9">
        <v>65.154488982416382</v>
      </c>
      <c r="F11" s="334">
        <v>40</v>
      </c>
      <c r="G11" s="10"/>
      <c r="H11" s="9"/>
      <c r="I11" s="335">
        <v>654.77286211070452</v>
      </c>
      <c r="J11" s="9">
        <f>(I11-I10)/I10*100</f>
        <v>7.3398134607712331</v>
      </c>
    </row>
    <row r="12" spans="2:11" ht="14.25" customHeight="1" x14ac:dyDescent="0.2">
      <c r="B12" s="26">
        <v>1852</v>
      </c>
      <c r="C12" s="9">
        <v>140</v>
      </c>
      <c r="D12" s="9">
        <v>428.97612302711451</v>
      </c>
      <c r="E12" s="9">
        <v>70.010724186074739</v>
      </c>
      <c r="F12" s="334">
        <v>45</v>
      </c>
      <c r="G12" s="10"/>
      <c r="H12" s="9"/>
      <c r="I12" s="335">
        <v>683.98684721318921</v>
      </c>
      <c r="J12" s="9">
        <f t="shared" si="0"/>
        <v>4.461697604312957</v>
      </c>
    </row>
    <row r="13" spans="2:11" ht="14.25" customHeight="1" x14ac:dyDescent="0.2">
      <c r="B13" s="26">
        <v>1853</v>
      </c>
      <c r="C13" s="9">
        <v>153</v>
      </c>
      <c r="D13" s="9">
        <v>443.54512343180897</v>
      </c>
      <c r="E13" s="9">
        <v>43.706116832925275</v>
      </c>
      <c r="F13" s="334">
        <v>50</v>
      </c>
      <c r="G13" s="10"/>
      <c r="I13" s="335">
        <v>690.25124026473429</v>
      </c>
      <c r="J13" s="9">
        <f t="shared" si="0"/>
        <v>0.91586454872173306</v>
      </c>
    </row>
    <row r="14" spans="2:11" ht="14.25" customHeight="1" x14ac:dyDescent="0.2">
      <c r="B14" s="26">
        <v>1854</v>
      </c>
      <c r="C14" s="9">
        <v>165.92136945832743</v>
      </c>
      <c r="D14" s="9">
        <v>389.41606636989098</v>
      </c>
      <c r="E14" s="9">
        <v>65.6591752493879</v>
      </c>
      <c r="F14" s="334">
        <v>55</v>
      </c>
      <c r="G14" s="10"/>
      <c r="H14" s="9"/>
      <c r="I14" s="334">
        <v>675.9966110776063</v>
      </c>
      <c r="J14" s="9">
        <f t="shared" si="0"/>
        <v>-2.0651363381340491</v>
      </c>
    </row>
    <row r="15" spans="2:11" ht="14.25" customHeight="1" x14ac:dyDescent="0.2">
      <c r="B15" s="26">
        <v>1855</v>
      </c>
      <c r="C15" s="16">
        <v>167</v>
      </c>
      <c r="D15" s="9">
        <v>369.48603804127885</v>
      </c>
      <c r="E15" s="9">
        <v>73.248214321846987</v>
      </c>
      <c r="F15" s="9">
        <v>61.916998846644141</v>
      </c>
      <c r="G15" s="10"/>
      <c r="H15" s="9"/>
      <c r="I15" s="9">
        <v>707</v>
      </c>
      <c r="J15" s="9">
        <f t="shared" si="0"/>
        <v>4.5863231285984094</v>
      </c>
      <c r="K15" s="310"/>
    </row>
    <row r="16" spans="2:11" ht="14.25" customHeight="1" x14ac:dyDescent="0.2">
      <c r="B16" s="26">
        <v>1856</v>
      </c>
      <c r="C16" s="9">
        <v>304.72875902956235</v>
      </c>
      <c r="D16" s="9">
        <v>416.83528935653578</v>
      </c>
      <c r="E16" s="9">
        <v>84.174743530078302</v>
      </c>
      <c r="F16" s="9">
        <v>61.916998846644141</v>
      </c>
      <c r="G16" s="10"/>
      <c r="H16" s="9"/>
      <c r="I16" s="10">
        <v>867.65579076282063</v>
      </c>
      <c r="J16" s="9">
        <f t="shared" si="0"/>
        <v>22.723591338447047</v>
      </c>
      <c r="K16" s="310"/>
    </row>
    <row r="17" spans="2:12" ht="14.25" customHeight="1" x14ac:dyDescent="0.2">
      <c r="B17" s="26">
        <v>1857</v>
      </c>
      <c r="C17" s="9">
        <v>426.94401165496447</v>
      </c>
      <c r="D17" s="9">
        <v>412.37530604398938</v>
      </c>
      <c r="E17" s="9">
        <v>113.31215475202849</v>
      </c>
      <c r="F17" s="9">
        <v>66.773234050302506</v>
      </c>
      <c r="G17" s="10"/>
      <c r="H17" s="9"/>
      <c r="I17" s="10">
        <v>1019.4047065012849</v>
      </c>
      <c r="J17" s="9">
        <f t="shared" si="0"/>
        <v>17.489529529336799</v>
      </c>
      <c r="K17" s="310"/>
    </row>
    <row r="18" spans="2:12" ht="14.25" customHeight="1" x14ac:dyDescent="0.2">
      <c r="B18" s="26">
        <v>1858</v>
      </c>
      <c r="C18" s="9">
        <v>658.01987009570826</v>
      </c>
      <c r="D18" s="9">
        <v>456.89079541085772</v>
      </c>
      <c r="E18" s="9">
        <v>162.27919305558365</v>
      </c>
      <c r="F18" s="9">
        <v>88.626292466765136</v>
      </c>
      <c r="G18" s="9"/>
      <c r="H18" s="9"/>
      <c r="I18" s="10">
        <v>1365.8161510289146</v>
      </c>
      <c r="J18" s="9">
        <f t="shared" si="0"/>
        <v>33.981738785232217</v>
      </c>
      <c r="K18" s="310"/>
    </row>
    <row r="19" spans="2:12" ht="14.25" customHeight="1" x14ac:dyDescent="0.2">
      <c r="B19" s="26">
        <v>1859</v>
      </c>
      <c r="C19" s="9">
        <v>890.7144736043382</v>
      </c>
      <c r="D19" s="9">
        <v>477.52979502640579</v>
      </c>
      <c r="E19" s="9">
        <v>221.3633880334271</v>
      </c>
      <c r="F19" s="9">
        <v>117.3590174217438</v>
      </c>
      <c r="G19" s="9"/>
      <c r="H19" s="9"/>
      <c r="I19" s="10">
        <v>1706.966674085915</v>
      </c>
      <c r="J19" s="9">
        <f t="shared" si="0"/>
        <v>24.977777777777803</v>
      </c>
      <c r="K19" s="310"/>
    </row>
    <row r="20" spans="2:12" ht="14.25" customHeight="1" x14ac:dyDescent="0.2">
      <c r="B20" s="26">
        <v>1860</v>
      </c>
      <c r="C20" s="334">
        <v>1090</v>
      </c>
      <c r="D20" s="9">
        <v>548.34989174642362</v>
      </c>
      <c r="E20" s="9">
        <v>328.20056251391111</v>
      </c>
      <c r="F20" s="9">
        <v>146.90111491066551</v>
      </c>
      <c r="G20" s="9"/>
      <c r="H20" s="9"/>
      <c r="I20" s="10">
        <v>2113.4515691710003</v>
      </c>
      <c r="J20" s="9">
        <f t="shared" si="0"/>
        <v>23.813288288288291</v>
      </c>
      <c r="K20" s="310"/>
    </row>
    <row r="21" spans="2:12" ht="14.25" customHeight="1" x14ac:dyDescent="0.2">
      <c r="B21" s="26">
        <v>1861</v>
      </c>
      <c r="C21" s="9">
        <v>1286.9023289694665</v>
      </c>
      <c r="D21" s="9">
        <v>641.02304688290405</v>
      </c>
      <c r="E21" s="9">
        <v>460.53297181360153</v>
      </c>
      <c r="F21" s="9">
        <v>135.56989943546267</v>
      </c>
      <c r="G21" s="9"/>
      <c r="H21" s="9">
        <v>16.187778227438283</v>
      </c>
      <c r="I21" s="10">
        <v>2540.2160253288725</v>
      </c>
      <c r="J21" s="9">
        <f t="shared" si="0"/>
        <v>20.192771974674123</v>
      </c>
      <c r="K21" s="310"/>
    </row>
    <row r="22" spans="2:12" ht="14.25" customHeight="1" x14ac:dyDescent="0.2">
      <c r="B22" s="26">
        <v>1862</v>
      </c>
      <c r="C22" s="9">
        <v>1585.5607939944557</v>
      </c>
      <c r="D22" s="9">
        <v>457.29548167782929</v>
      </c>
      <c r="E22" s="9">
        <v>592.46069484632039</v>
      </c>
      <c r="F22" s="9">
        <v>184.94162400598935</v>
      </c>
      <c r="G22" s="9"/>
      <c r="H22" s="9">
        <v>16.187450678861214</v>
      </c>
      <c r="I22" s="9">
        <v>2836.4460452034559</v>
      </c>
      <c r="J22" s="9">
        <f t="shared" si="0"/>
        <v>11.661607395624218</v>
      </c>
      <c r="K22" s="310"/>
    </row>
    <row r="23" spans="2:12" ht="14.25" customHeight="1" x14ac:dyDescent="0.2">
      <c r="B23" s="26">
        <v>1863</v>
      </c>
      <c r="C23" s="9">
        <v>1933.1862973230004</v>
      </c>
      <c r="D23" s="9">
        <v>590.84194977843424</v>
      </c>
      <c r="E23" s="9">
        <v>812.20533781186134</v>
      </c>
      <c r="F23" s="9">
        <v>209.62748629125272</v>
      </c>
      <c r="G23" s="9"/>
      <c r="H23" s="9">
        <v>24.685862285263351</v>
      </c>
      <c r="I23" s="9">
        <v>3570.5469334898121</v>
      </c>
      <c r="J23" s="9">
        <f t="shared" si="0"/>
        <v>25.881010129833076</v>
      </c>
      <c r="K23" s="310"/>
    </row>
    <row r="24" spans="2:12" ht="14.25" customHeight="1" x14ac:dyDescent="0.2">
      <c r="B24" s="26">
        <v>1864</v>
      </c>
      <c r="C24" s="9">
        <v>2338.6819368284737</v>
      </c>
      <c r="D24" s="9">
        <v>664.0901641002813</v>
      </c>
      <c r="E24" s="9">
        <v>1244.8149572044272</v>
      </c>
      <c r="F24" s="9">
        <v>209.22280002428118</v>
      </c>
      <c r="G24" s="9"/>
      <c r="H24" s="9">
        <v>26.304607353149471</v>
      </c>
      <c r="I24" s="9">
        <v>4483.1144655106127</v>
      </c>
      <c r="J24" s="9">
        <f t="shared" si="0"/>
        <v>25.558200158676179</v>
      </c>
      <c r="K24" s="310"/>
    </row>
    <row r="25" spans="2:12" ht="14.25" customHeight="1" x14ac:dyDescent="0.2">
      <c r="B25" s="26">
        <v>1865</v>
      </c>
      <c r="C25" s="9">
        <v>2575.4234030068192</v>
      </c>
      <c r="D25" s="9">
        <v>748.26490763035952</v>
      </c>
      <c r="E25" s="9">
        <v>1454.44244349568</v>
      </c>
      <c r="F25" s="9">
        <v>224.19619190222781</v>
      </c>
      <c r="G25" s="9"/>
      <c r="H25" s="9">
        <v>44.515489366868337</v>
      </c>
      <c r="I25" s="9">
        <v>5046.8424354019544</v>
      </c>
      <c r="J25" s="9">
        <f t="shared" si="0"/>
        <v>12.574471926340495</v>
      </c>
      <c r="K25" s="310"/>
    </row>
    <row r="26" spans="2:12" ht="14.25" customHeight="1" x14ac:dyDescent="0.2">
      <c r="B26" s="26">
        <v>1866</v>
      </c>
      <c r="C26" s="9">
        <v>2682.6652637542747</v>
      </c>
      <c r="D26" s="9">
        <v>860.36300358147344</v>
      </c>
      <c r="E26" s="9">
        <v>1650.3105967099007</v>
      </c>
      <c r="F26" s="9">
        <v>256.5710932599502</v>
      </c>
      <c r="G26" s="9"/>
      <c r="H26" s="9">
        <v>44.515489366868337</v>
      </c>
      <c r="I26" s="9">
        <v>5494.4254466724669</v>
      </c>
      <c r="J26" s="9">
        <f t="shared" si="0"/>
        <v>8.8685750942185884</v>
      </c>
      <c r="K26" s="310"/>
    </row>
    <row r="27" spans="2:12" ht="14.25" customHeight="1" x14ac:dyDescent="0.2">
      <c r="B27" s="26">
        <v>1867</v>
      </c>
      <c r="C27" s="9">
        <v>2574.2093442059045</v>
      </c>
      <c r="D27" s="9">
        <v>923.08937496206067</v>
      </c>
      <c r="E27" s="9">
        <v>1663.6652435199612</v>
      </c>
      <c r="F27" s="9">
        <v>261.02264219663704</v>
      </c>
      <c r="G27" s="9"/>
      <c r="H27" s="9">
        <v>81.746625928249131</v>
      </c>
      <c r="I27" s="9">
        <v>5503.7332308128125</v>
      </c>
      <c r="J27" s="9">
        <f t="shared" si="0"/>
        <v>0.16940413935332499</v>
      </c>
      <c r="K27" s="310"/>
    </row>
    <row r="28" spans="2:12" ht="14.25" customHeight="1" x14ac:dyDescent="0.2">
      <c r="B28" s="26">
        <v>1868</v>
      </c>
      <c r="C28" s="9">
        <v>2512.6970316262318</v>
      </c>
      <c r="D28" s="9">
        <v>1024.6656279719148</v>
      </c>
      <c r="E28" s="9">
        <v>1756.3383986564415</v>
      </c>
      <c r="F28" s="9">
        <v>272.75854393881144</v>
      </c>
      <c r="G28" s="9"/>
      <c r="H28" s="9">
        <v>78.509135792476883</v>
      </c>
      <c r="I28" s="9">
        <v>5644.9687379858769</v>
      </c>
      <c r="J28" s="9">
        <f t="shared" si="0"/>
        <v>2.5661764705882417</v>
      </c>
      <c r="K28" s="310"/>
    </row>
    <row r="29" spans="2:12" ht="14.25" customHeight="1" x14ac:dyDescent="0.2">
      <c r="B29" s="26">
        <v>1869</v>
      </c>
      <c r="C29" s="9">
        <v>2453.6128366483886</v>
      </c>
      <c r="D29" s="9">
        <v>1261.40709415026</v>
      </c>
      <c r="E29" s="9">
        <v>1637.3606361668117</v>
      </c>
      <c r="F29" s="9">
        <v>270.33042633698227</v>
      </c>
      <c r="G29" s="9"/>
      <c r="H29" s="9">
        <v>135.16521316849114</v>
      </c>
      <c r="I29" s="9">
        <v>5757.8762064709335</v>
      </c>
      <c r="J29" s="9">
        <f t="shared" si="0"/>
        <v>2.0001433794537178</v>
      </c>
      <c r="K29" s="310"/>
    </row>
    <row r="30" spans="2:12" ht="14.25" customHeight="1" x14ac:dyDescent="0.2">
      <c r="B30" s="26">
        <v>1870</v>
      </c>
      <c r="C30" s="9">
        <v>2356.4881325752212</v>
      </c>
      <c r="D30" s="9">
        <v>1581.1092450577689</v>
      </c>
      <c r="E30" s="9">
        <v>2003.1970215090751</v>
      </c>
      <c r="F30" s="9">
        <v>298.25377875801786</v>
      </c>
      <c r="G30" s="9"/>
      <c r="H30" s="9">
        <v>130.7136642318043</v>
      </c>
      <c r="I30" s="9">
        <v>6369.7618421318875</v>
      </c>
      <c r="J30" s="9">
        <f t="shared" si="0"/>
        <v>10.626932808546529</v>
      </c>
      <c r="K30" s="310"/>
      <c r="L30" s="310"/>
    </row>
    <row r="31" spans="2:12" ht="14.25" customHeight="1" x14ac:dyDescent="0.2">
      <c r="B31" s="26">
        <v>1871</v>
      </c>
      <c r="C31" s="9">
        <v>2481.1315028024524</v>
      </c>
      <c r="D31" s="9">
        <v>1822.7069464397725</v>
      </c>
      <c r="E31" s="9">
        <v>2212.0151352663847</v>
      </c>
      <c r="F31" s="9">
        <v>287.32724954978653</v>
      </c>
      <c r="G31" s="9"/>
      <c r="H31" s="9">
        <v>167.9448007931851</v>
      </c>
      <c r="I31" s="9">
        <v>6971.1256348515817</v>
      </c>
      <c r="J31" s="9">
        <f t="shared" si="0"/>
        <v>9.4409148665819576</v>
      </c>
      <c r="K31" s="310"/>
    </row>
    <row r="32" spans="2:12" ht="14.25" customHeight="1" x14ac:dyDescent="0.2">
      <c r="B32" s="26">
        <v>1872</v>
      </c>
      <c r="C32" s="9">
        <v>2207.563586329698</v>
      </c>
      <c r="D32" s="9">
        <v>1680.2573804657939</v>
      </c>
      <c r="E32" s="9">
        <v>2235.0822524837622</v>
      </c>
      <c r="F32" s="9">
        <v>280.04289674429896</v>
      </c>
      <c r="G32" s="9"/>
      <c r="H32" s="9">
        <v>174.41978106472956</v>
      </c>
      <c r="I32" s="9">
        <v>6577.3658970882825</v>
      </c>
      <c r="J32" s="9">
        <f t="shared" si="0"/>
        <v>-5.6484384070590989</v>
      </c>
      <c r="K32" s="310"/>
    </row>
    <row r="33" spans="2:13" ht="14.25" customHeight="1" x14ac:dyDescent="0.2">
      <c r="B33" s="26">
        <v>1873</v>
      </c>
      <c r="C33" s="9">
        <v>2195.0183120535803</v>
      </c>
      <c r="D33" s="9">
        <v>1655.166831913559</v>
      </c>
      <c r="E33" s="9">
        <v>2219.704174338844</v>
      </c>
      <c r="F33" s="9">
        <v>254.14297565812103</v>
      </c>
      <c r="G33" s="9"/>
      <c r="H33" s="9">
        <v>158.23233038586835</v>
      </c>
      <c r="I33" s="9">
        <v>6482.264624349973</v>
      </c>
      <c r="J33" s="9">
        <f t="shared" si="0"/>
        <v>-1.4458869131852559</v>
      </c>
      <c r="K33" s="310"/>
    </row>
    <row r="34" spans="2:13" ht="14.25" customHeight="1" x14ac:dyDescent="0.2">
      <c r="B34" s="26">
        <v>1874</v>
      </c>
      <c r="C34" s="9">
        <v>2111.2482547904738</v>
      </c>
      <c r="D34" s="9">
        <v>1840.1084559195483</v>
      </c>
      <c r="E34" s="9">
        <v>2113.2716861253311</v>
      </c>
      <c r="F34" s="9">
        <v>313.63185690293602</v>
      </c>
      <c r="G34" s="9"/>
      <c r="H34" s="9">
        <v>147.30580117763705</v>
      </c>
      <c r="I34" s="9">
        <v>6525.5660549159265</v>
      </c>
      <c r="J34" s="9">
        <f t="shared" si="0"/>
        <v>0.66799850168560027</v>
      </c>
      <c r="K34" s="310"/>
    </row>
    <row r="35" spans="2:13" ht="14.25" customHeight="1" x14ac:dyDescent="0.2">
      <c r="B35" s="26">
        <v>1875</v>
      </c>
      <c r="C35" s="9">
        <v>2044.0703344731996</v>
      </c>
      <c r="D35" s="9">
        <v>1743.3884381133525</v>
      </c>
      <c r="E35" s="9">
        <v>1997.9361000384451</v>
      </c>
      <c r="F35" s="9">
        <v>315.25060197082212</v>
      </c>
      <c r="G35" s="9"/>
      <c r="H35" s="9">
        <v>167.13542825924202</v>
      </c>
      <c r="I35" s="9">
        <v>6267.7809028550619</v>
      </c>
      <c r="J35" s="9">
        <f t="shared" si="0"/>
        <v>-3.9503875968992226</v>
      </c>
      <c r="K35" s="310"/>
    </row>
    <row r="36" spans="2:13" ht="14.25" customHeight="1" x14ac:dyDescent="0.2">
      <c r="B36" s="26">
        <v>1876</v>
      </c>
      <c r="C36" s="9">
        <v>2012.1001193824488</v>
      </c>
      <c r="D36" s="9">
        <v>1804.4960644260536</v>
      </c>
      <c r="E36" s="9">
        <v>2056.2109224823457</v>
      </c>
      <c r="F36" s="9">
        <v>273.16323020578295</v>
      </c>
      <c r="G36" s="9"/>
      <c r="H36" s="9">
        <v>152.16203638129539</v>
      </c>
      <c r="I36" s="9">
        <v>6298.1323728779262</v>
      </c>
      <c r="J36" s="9">
        <f t="shared" si="0"/>
        <v>0.48424586776858752</v>
      </c>
      <c r="K36" s="310"/>
    </row>
    <row r="37" spans="2:13" ht="14.25" customHeight="1" x14ac:dyDescent="0.2">
      <c r="B37" s="26">
        <v>1877</v>
      </c>
      <c r="C37" s="9">
        <v>1842.941259788349</v>
      </c>
      <c r="D37" s="9">
        <v>1803.6866918921107</v>
      </c>
      <c r="E37" s="9">
        <v>1928.3300621193421</v>
      </c>
      <c r="F37" s="9">
        <v>317.27403330567978</v>
      </c>
      <c r="G37" s="9"/>
      <c r="H37" s="9">
        <v>211.65091762611036</v>
      </c>
      <c r="I37" s="9">
        <v>6103.8829647315915</v>
      </c>
      <c r="J37" s="9">
        <f t="shared" si="0"/>
        <v>-3.0842382574053859</v>
      </c>
      <c r="K37" s="310"/>
    </row>
    <row r="38" spans="2:13" ht="14.25" customHeight="1" x14ac:dyDescent="0.2">
      <c r="B38" s="26">
        <v>1878</v>
      </c>
      <c r="C38" s="9">
        <v>1685.1136156694522</v>
      </c>
      <c r="D38" s="9">
        <v>1692.8026547419113</v>
      </c>
      <c r="E38" s="9">
        <v>1788.3086137471926</v>
      </c>
      <c r="F38" s="9">
        <v>288.54130835070112</v>
      </c>
      <c r="G38" s="9"/>
      <c r="H38" s="9">
        <v>265.06950486635236</v>
      </c>
      <c r="I38" s="9">
        <v>5719.8356973756099</v>
      </c>
      <c r="J38" s="9">
        <f t="shared" si="0"/>
        <v>-6.2918517536299037</v>
      </c>
      <c r="K38" s="310"/>
    </row>
    <row r="39" spans="2:13" ht="14.25" customHeight="1" x14ac:dyDescent="0.2">
      <c r="B39" s="26">
        <v>1879</v>
      </c>
      <c r="C39" s="9">
        <v>1738.9368891766658</v>
      </c>
      <c r="D39" s="9">
        <v>1714.6557131583741</v>
      </c>
      <c r="E39" s="9">
        <v>1794.3789077517654</v>
      </c>
      <c r="F39" s="9">
        <v>248.47736792051961</v>
      </c>
      <c r="G39" s="9"/>
      <c r="H39" s="9">
        <v>244.83519151777585</v>
      </c>
      <c r="I39" s="9">
        <v>5741.2840695251007</v>
      </c>
      <c r="J39" s="9">
        <f t="shared" si="0"/>
        <v>0.37498231215508077</v>
      </c>
      <c r="K39" s="310"/>
    </row>
    <row r="40" spans="2:13" ht="14.25" customHeight="1" x14ac:dyDescent="0.2">
      <c r="B40" s="26">
        <v>1880</v>
      </c>
      <c r="C40" s="9">
        <v>1666.0933611217904</v>
      </c>
      <c r="D40" s="9">
        <v>1726.3916149005483</v>
      </c>
      <c r="E40" s="9">
        <v>1733.6759677060359</v>
      </c>
      <c r="F40" s="9">
        <v>290.56473968555878</v>
      </c>
      <c r="G40" s="9"/>
      <c r="H40" s="9">
        <v>300.68189635984703</v>
      </c>
      <c r="I40" s="9">
        <v>5717.4075797737805</v>
      </c>
      <c r="J40" s="9">
        <f t="shared" si="0"/>
        <v>-0.41587368717840034</v>
      </c>
      <c r="K40" s="310"/>
    </row>
    <row r="41" spans="2:13" ht="14.25" customHeight="1" x14ac:dyDescent="0.2">
      <c r="B41" s="26">
        <v>1881</v>
      </c>
      <c r="C41" s="9">
        <v>1755.1243398555271</v>
      </c>
      <c r="D41" s="9">
        <v>1942.4940814633455</v>
      </c>
      <c r="E41" s="9">
        <v>2015.3376095182209</v>
      </c>
      <c r="F41" s="9">
        <v>267.09293620121002</v>
      </c>
      <c r="G41" s="9"/>
      <c r="H41" s="9">
        <v>299.06315129196093</v>
      </c>
      <c r="I41" s="9">
        <v>6279.1121183302648</v>
      </c>
      <c r="J41" s="9">
        <f t="shared" si="0"/>
        <v>9.8244620611551561</v>
      </c>
      <c r="K41" s="310"/>
      <c r="L41" s="310"/>
    </row>
    <row r="42" spans="2:13" ht="14.25" customHeight="1" x14ac:dyDescent="0.2">
      <c r="B42" s="26">
        <v>1882</v>
      </c>
      <c r="C42" s="9">
        <v>1700.4916938143704</v>
      </c>
      <c r="D42" s="9">
        <v>1629.6715970943526</v>
      </c>
      <c r="E42" s="9">
        <v>1992.2704923008439</v>
      </c>
      <c r="F42" s="9">
        <v>213.26966269399648</v>
      </c>
      <c r="G42" s="9"/>
      <c r="H42" s="9">
        <v>360.17077760466196</v>
      </c>
      <c r="I42" s="9">
        <v>5895.8742235082254</v>
      </c>
      <c r="J42" s="9">
        <f t="shared" si="0"/>
        <v>-6.1033771590616164</v>
      </c>
      <c r="K42" s="310"/>
      <c r="M42" s="310"/>
    </row>
    <row r="43" spans="2:13" ht="14.25" customHeight="1" x14ac:dyDescent="0.2">
      <c r="B43" s="26">
        <v>1883</v>
      </c>
      <c r="C43" s="9">
        <v>1745.0071831812388</v>
      </c>
      <c r="D43" s="9">
        <v>1800.0445154893669</v>
      </c>
      <c r="E43" s="9">
        <v>2319.6616822808119</v>
      </c>
      <c r="F43" s="9">
        <v>245.6445640517189</v>
      </c>
      <c r="G43" s="9"/>
      <c r="H43" s="9">
        <v>441.91740353291112</v>
      </c>
      <c r="I43" s="9">
        <v>6552.2753485360472</v>
      </c>
      <c r="J43" s="9">
        <f t="shared" si="0"/>
        <v>11.133228087034105</v>
      </c>
      <c r="K43" s="310"/>
    </row>
    <row r="44" spans="2:13" ht="14.25" customHeight="1" x14ac:dyDescent="0.2">
      <c r="B44" s="26">
        <v>1884</v>
      </c>
      <c r="C44" s="9">
        <v>1732.0572226381498</v>
      </c>
      <c r="D44" s="9">
        <v>1771.7164768013597</v>
      </c>
      <c r="E44" s="9">
        <v>2964.7315918334311</v>
      </c>
      <c r="F44" s="9">
        <v>293.39754355435946</v>
      </c>
      <c r="G44" s="9"/>
      <c r="H44" s="9">
        <v>484.81414783189331</v>
      </c>
      <c r="I44" s="9">
        <v>7246.7169826591935</v>
      </c>
      <c r="J44" s="9">
        <f t="shared" si="0"/>
        <v>10.598480637391146</v>
      </c>
      <c r="K44" s="310"/>
    </row>
    <row r="45" spans="2:13" ht="14.25" customHeight="1" x14ac:dyDescent="0.2">
      <c r="B45" s="26">
        <v>1885</v>
      </c>
      <c r="C45" s="9">
        <v>1857.5099653993243</v>
      </c>
      <c r="D45" s="9">
        <v>1855.0818477974949</v>
      </c>
      <c r="E45" s="9">
        <v>3659.1732259565774</v>
      </c>
      <c r="F45" s="9">
        <v>278.01946540944135</v>
      </c>
      <c r="G45" s="9"/>
      <c r="H45" s="9">
        <v>520.42653932538803</v>
      </c>
      <c r="I45" s="9">
        <v>8170.2110438882255</v>
      </c>
      <c r="J45" s="9">
        <f t="shared" si="0"/>
        <v>12.743619813480759</v>
      </c>
      <c r="K45" s="310"/>
    </row>
    <row r="46" spans="2:13" ht="14.25" customHeight="1" x14ac:dyDescent="0.2">
      <c r="B46" s="26">
        <v>1886</v>
      </c>
      <c r="C46" s="9">
        <v>1999.959531373303</v>
      </c>
      <c r="D46" s="9">
        <v>2123.3888427996194</v>
      </c>
      <c r="E46" s="9">
        <v>3955.8082596467088</v>
      </c>
      <c r="F46" s="9">
        <v>252.52423059023494</v>
      </c>
      <c r="G46" s="9"/>
      <c r="H46" s="9">
        <v>600.14973391877948</v>
      </c>
      <c r="I46" s="9">
        <v>8931.8305983286464</v>
      </c>
      <c r="J46" s="9">
        <f t="shared" si="0"/>
        <v>9.3219079696864728</v>
      </c>
      <c r="K46" s="310"/>
    </row>
    <row r="47" spans="2:13" ht="14.25" customHeight="1" x14ac:dyDescent="0.2">
      <c r="B47" s="26">
        <v>1887</v>
      </c>
      <c r="C47" s="9">
        <v>2142.4090973472817</v>
      </c>
      <c r="D47" s="9">
        <v>2363.367799113737</v>
      </c>
      <c r="E47" s="9">
        <v>4172.3154124764778</v>
      </c>
      <c r="F47" s="9">
        <v>262.64138726452319</v>
      </c>
      <c r="G47" s="9"/>
      <c r="H47" s="9">
        <v>613.90906699581149</v>
      </c>
      <c r="I47" s="9">
        <v>9554.6427631978313</v>
      </c>
      <c r="J47" s="9">
        <f t="shared" si="0"/>
        <v>6.9729509310860376</v>
      </c>
      <c r="K47" s="310"/>
    </row>
    <row r="48" spans="2:13" ht="14.25" customHeight="1" x14ac:dyDescent="0.2">
      <c r="B48" s="26">
        <v>1888</v>
      </c>
      <c r="C48" s="9">
        <v>2284.8586633212603</v>
      </c>
      <c r="D48" s="9">
        <v>2729.6088707229719</v>
      </c>
      <c r="E48" s="9">
        <v>4530.4627587462819</v>
      </c>
      <c r="F48" s="9">
        <v>271.54448513789686</v>
      </c>
      <c r="G48" s="9"/>
      <c r="H48" s="9">
        <v>670.96983063879725</v>
      </c>
      <c r="I48" s="9">
        <v>10487.444608567208</v>
      </c>
      <c r="J48" s="9">
        <f t="shared" si="0"/>
        <v>9.7628123676408212</v>
      </c>
      <c r="K48" s="310"/>
    </row>
    <row r="49" spans="2:12" ht="14.25" customHeight="1" x14ac:dyDescent="0.2">
      <c r="B49" s="26">
        <v>1889</v>
      </c>
      <c r="C49" s="9">
        <v>2427.7129155622106</v>
      </c>
      <c r="D49" s="9">
        <v>2861.9412800226623</v>
      </c>
      <c r="E49" s="9">
        <v>5214.7872361951395</v>
      </c>
      <c r="F49" s="9">
        <v>360.98015013860504</v>
      </c>
      <c r="G49" s="9"/>
      <c r="H49" s="9">
        <v>689.18071265251615</v>
      </c>
      <c r="I49" s="9">
        <v>11554.602294571134</v>
      </c>
      <c r="J49" s="9">
        <f t="shared" si="0"/>
        <v>10.175573991896588</v>
      </c>
      <c r="K49" s="310"/>
    </row>
    <row r="50" spans="2:12" ht="14.25" customHeight="1" x14ac:dyDescent="0.2">
      <c r="B50" s="26">
        <v>1890</v>
      </c>
      <c r="C50" s="9">
        <v>2975.253434774691</v>
      </c>
      <c r="D50" s="9">
        <v>3183.6668622650291</v>
      </c>
      <c r="E50" s="9">
        <v>6338.1963133081081</v>
      </c>
      <c r="F50" s="9">
        <v>440.29865846502497</v>
      </c>
      <c r="G50" s="9"/>
      <c r="H50" s="9">
        <v>713.46188867080798</v>
      </c>
      <c r="I50" s="9">
        <v>13650.877157483661</v>
      </c>
      <c r="J50" s="9">
        <f>(I50-I49)/I49*100</f>
        <v>18.142336789016532</v>
      </c>
      <c r="K50" s="310"/>
    </row>
    <row r="51" spans="2:12" ht="15" customHeight="1" x14ac:dyDescent="0.2">
      <c r="B51" s="26">
        <v>1891</v>
      </c>
      <c r="C51" s="9">
        <v>3858.6835555735415</v>
      </c>
      <c r="D51" s="9">
        <v>3255.29633151899</v>
      </c>
      <c r="E51" s="9">
        <v>8371.3401185730763</v>
      </c>
      <c r="F51" s="9">
        <v>414.39873737884704</v>
      </c>
      <c r="G51" s="9"/>
      <c r="H51" s="9">
        <v>801.68349487060152</v>
      </c>
      <c r="I51" s="9">
        <v>16701.402237915056</v>
      </c>
      <c r="J51" s="9">
        <f>(I51-I50)/I50*100</f>
        <v>22.346733072453446</v>
      </c>
      <c r="K51" s="310"/>
    </row>
    <row r="52" spans="2:12" ht="15" customHeight="1" x14ac:dyDescent="0.2">
      <c r="B52" s="26">
        <v>1892</v>
      </c>
      <c r="C52" s="9">
        <v>4983.3066914874244</v>
      </c>
      <c r="D52" s="9">
        <v>3351.2069767912426</v>
      </c>
      <c r="E52" s="9">
        <v>10236.53912304486</v>
      </c>
      <c r="F52" s="9">
        <v>406.30501203941645</v>
      </c>
      <c r="G52" s="9"/>
      <c r="H52" s="9">
        <v>804.51629873940226</v>
      </c>
      <c r="I52" s="9">
        <v>19781.874102102345</v>
      </c>
      <c r="J52" s="9">
        <f t="shared" si="0"/>
        <v>18.444390598497705</v>
      </c>
      <c r="K52" s="310"/>
    </row>
    <row r="53" spans="2:12" ht="15" customHeight="1" x14ac:dyDescent="0.2">
      <c r="B53" s="26">
        <v>1893</v>
      </c>
      <c r="C53" s="9">
        <v>6239.4528641670549</v>
      </c>
      <c r="D53" s="9">
        <v>3344.3273102527264</v>
      </c>
      <c r="E53" s="9">
        <v>11352.259161085369</v>
      </c>
      <c r="F53" s="9">
        <v>492.90787317132396</v>
      </c>
      <c r="G53" s="9"/>
      <c r="H53" s="9">
        <v>772.14139738167989</v>
      </c>
      <c r="I53" s="9">
        <v>22201.088606058154</v>
      </c>
      <c r="J53" s="9">
        <f t="shared" si="0"/>
        <v>12.229450513481449</v>
      </c>
      <c r="K53" s="310"/>
    </row>
    <row r="54" spans="2:12" ht="15" customHeight="1" x14ac:dyDescent="0.2">
      <c r="B54" s="26">
        <v>1894</v>
      </c>
      <c r="C54" s="9">
        <v>7048.8253981101152</v>
      </c>
      <c r="D54" s="9">
        <v>2984.5612189150361</v>
      </c>
      <c r="E54" s="9">
        <v>12251.876732563082</v>
      </c>
      <c r="F54" s="9">
        <v>664.89953663422432</v>
      </c>
      <c r="G54" s="9"/>
      <c r="H54" s="9">
        <v>809.3725339430606</v>
      </c>
      <c r="I54" s="9">
        <v>23759.535420165517</v>
      </c>
      <c r="J54" s="9">
        <f t="shared" si="0"/>
        <v>7.0196864746627767</v>
      </c>
      <c r="K54" s="310"/>
    </row>
    <row r="55" spans="2:12" ht="15" customHeight="1" x14ac:dyDescent="0.2">
      <c r="B55" s="26">
        <v>1895</v>
      </c>
      <c r="C55" s="9">
        <v>7172.2547095364316</v>
      </c>
      <c r="D55" s="9">
        <v>3066.3078448432852</v>
      </c>
      <c r="E55" s="9">
        <v>12264.82669310617</v>
      </c>
      <c r="F55" s="9">
        <v>753.93051536796099</v>
      </c>
      <c r="G55" s="9"/>
      <c r="H55" s="9">
        <v>804.11161247243081</v>
      </c>
      <c r="I55" s="9">
        <v>24061.43137532628</v>
      </c>
      <c r="J55" s="9">
        <f t="shared" si="0"/>
        <v>1.2706307165607833</v>
      </c>
      <c r="K55" s="310"/>
    </row>
    <row r="56" spans="2:12" ht="15" customHeight="1" x14ac:dyDescent="0.2">
      <c r="B56" s="26">
        <v>1896</v>
      </c>
      <c r="C56" s="9">
        <v>7295.6840209627489</v>
      </c>
      <c r="D56" s="9">
        <v>3042.8360413589367</v>
      </c>
      <c r="E56" s="9">
        <v>12251.876732563082</v>
      </c>
      <c r="F56" s="9">
        <v>897.18945387588269</v>
      </c>
      <c r="G56" s="9"/>
      <c r="H56" s="9">
        <v>817.87094554946282</v>
      </c>
      <c r="I56" s="9">
        <v>24305.457194310111</v>
      </c>
      <c r="J56" s="9">
        <f t="shared" si="0"/>
        <v>1.0141783137393354</v>
      </c>
      <c r="K56" s="310"/>
      <c r="L56" s="310"/>
    </row>
    <row r="57" spans="2:12" ht="15" customHeight="1" x14ac:dyDescent="0.2">
      <c r="B57" s="26">
        <v>1897</v>
      </c>
      <c r="C57" s="9">
        <v>7419.1133323890654</v>
      </c>
      <c r="D57" s="9">
        <v>3262.1759980575061</v>
      </c>
      <c r="E57" s="9">
        <v>11304.506181582728</v>
      </c>
      <c r="F57" s="9">
        <v>928.35029643269058</v>
      </c>
      <c r="G57" s="9"/>
      <c r="H57" s="9">
        <v>817.46625928249125</v>
      </c>
      <c r="I57" s="9">
        <v>23731.612067744481</v>
      </c>
      <c r="J57" s="9">
        <f t="shared" si="0"/>
        <v>-2.3609723609723585</v>
      </c>
      <c r="K57" s="310"/>
    </row>
    <row r="58" spans="2:12" ht="15" customHeight="1" x14ac:dyDescent="0.2">
      <c r="B58" s="26">
        <v>1898</v>
      </c>
      <c r="C58" s="9">
        <v>7592.3190546528804</v>
      </c>
      <c r="D58" s="9">
        <v>3271.0790959308797</v>
      </c>
      <c r="E58" s="9">
        <v>11210.214281378361</v>
      </c>
      <c r="F58" s="9">
        <v>1074.4420388094129</v>
      </c>
      <c r="G58" s="9"/>
      <c r="H58" s="9">
        <v>876.95514052730618</v>
      </c>
      <c r="I58" s="9">
        <v>24025.009611298839</v>
      </c>
      <c r="J58" s="9">
        <f t="shared" si="0"/>
        <v>1.2363152689198804</v>
      </c>
      <c r="K58" s="310"/>
    </row>
    <row r="59" spans="2:12" ht="15" customHeight="1" x14ac:dyDescent="0.2">
      <c r="B59" s="26">
        <v>1899</v>
      </c>
      <c r="C59" s="9">
        <v>7753.3841889075493</v>
      </c>
      <c r="D59" s="9">
        <v>3269.0556645960219</v>
      </c>
      <c r="E59" s="9">
        <v>11156.391007871149</v>
      </c>
      <c r="F59" s="9">
        <v>1198.2760365027013</v>
      </c>
      <c r="G59" s="9"/>
      <c r="H59" s="9">
        <v>817.46625928249125</v>
      </c>
      <c r="I59" s="9">
        <v>24194.573157159914</v>
      </c>
      <c r="J59" s="9">
        <f t="shared" si="0"/>
        <v>0.70577930500110697</v>
      </c>
      <c r="K59" s="310"/>
    </row>
    <row r="60" spans="2:12" ht="15" customHeight="1" x14ac:dyDescent="0.2">
      <c r="B60" s="26">
        <v>1900</v>
      </c>
      <c r="C60" s="9">
        <v>7866.2916573926068</v>
      </c>
      <c r="D60" s="9">
        <v>3349.9929179903279</v>
      </c>
      <c r="E60" s="9">
        <v>11149.10665506566</v>
      </c>
      <c r="F60" s="9">
        <v>1313.206936322616</v>
      </c>
      <c r="G60" s="9"/>
      <c r="H60" s="9">
        <v>810.58659274397519</v>
      </c>
      <c r="I60" s="9">
        <v>24489.184759515185</v>
      </c>
      <c r="J60" s="9">
        <f t="shared" si="0"/>
        <v>1.2176763790853931</v>
      </c>
      <c r="K60" s="310"/>
    </row>
    <row r="61" spans="2:12" ht="15" customHeight="1" x14ac:dyDescent="0.2">
      <c r="B61" s="26">
        <v>1901</v>
      </c>
      <c r="C61" s="9">
        <v>8157.6657696121083</v>
      </c>
      <c r="D61" s="9">
        <v>3415.9567795066873</v>
      </c>
      <c r="E61" s="9">
        <v>12397.15910240586</v>
      </c>
      <c r="F61" s="9">
        <v>1345.5818376803384</v>
      </c>
      <c r="G61" s="9"/>
      <c r="H61" s="9">
        <v>817.06157301551968</v>
      </c>
      <c r="I61" s="9">
        <v>26133.425062220515</v>
      </c>
      <c r="J61" s="9">
        <f t="shared" si="0"/>
        <v>6.7141487920150791</v>
      </c>
      <c r="K61" s="310"/>
    </row>
    <row r="62" spans="2:12" ht="15" customHeight="1" x14ac:dyDescent="0.2">
      <c r="B62" s="26">
        <v>1902</v>
      </c>
      <c r="C62" s="9">
        <v>8441.7555290261225</v>
      </c>
      <c r="D62" s="9">
        <v>3482.7300135569899</v>
      </c>
      <c r="E62" s="9">
        <v>11570.789745249995</v>
      </c>
      <c r="F62" s="9">
        <v>1494.1016976588899</v>
      </c>
      <c r="G62" s="9"/>
      <c r="H62" s="9">
        <v>805.32567127334539</v>
      </c>
      <c r="I62" s="9">
        <v>25794.702656765345</v>
      </c>
      <c r="J62" s="9">
        <f t="shared" si="0"/>
        <v>-1.2961271040772988</v>
      </c>
      <c r="K62" s="310"/>
    </row>
    <row r="63" spans="2:12" ht="15" customHeight="1" x14ac:dyDescent="0.2">
      <c r="B63" s="26">
        <v>1903</v>
      </c>
      <c r="C63" s="9">
        <v>8778.4545031464349</v>
      </c>
      <c r="D63" s="9">
        <v>3557.1922866797518</v>
      </c>
      <c r="E63" s="9">
        <v>11482.568139050201</v>
      </c>
      <c r="F63" s="9">
        <v>1427.7331498755591</v>
      </c>
      <c r="G63" s="9"/>
      <c r="H63" s="9">
        <v>630.9058902086158</v>
      </c>
      <c r="I63" s="9">
        <v>25876.853968960564</v>
      </c>
      <c r="J63" s="9">
        <f t="shared" si="0"/>
        <v>0.31848133040476434</v>
      </c>
      <c r="K63" s="310"/>
    </row>
    <row r="64" spans="2:12" ht="15" customHeight="1" x14ac:dyDescent="0.2">
      <c r="B64" s="26">
        <v>1904</v>
      </c>
      <c r="C64" s="9">
        <v>9152.7893000951008</v>
      </c>
      <c r="D64" s="9">
        <v>3617.8952267254813</v>
      </c>
      <c r="E64" s="9">
        <v>11538.819530159244</v>
      </c>
      <c r="F64" s="9">
        <v>1345.1771514133668</v>
      </c>
      <c r="G64" s="9"/>
      <c r="H64" s="9">
        <v>837.29588636409619</v>
      </c>
      <c r="I64" s="9">
        <v>26491.977094757291</v>
      </c>
      <c r="J64" s="9">
        <f t="shared" ref="J64:J124" si="1">(I64-I63)/I63*100</f>
        <v>2.3771171199349439</v>
      </c>
      <c r="K64" s="310"/>
    </row>
    <row r="65" spans="2:13" ht="15" customHeight="1" x14ac:dyDescent="0.2">
      <c r="B65" s="26">
        <v>1905</v>
      </c>
      <c r="C65" s="9">
        <v>9392.7682564092192</v>
      </c>
      <c r="D65" s="9">
        <v>3577.4266000283283</v>
      </c>
      <c r="E65" s="9">
        <v>11337.690455474394</v>
      </c>
      <c r="F65" s="9">
        <v>1381.194229173833</v>
      </c>
      <c r="G65" s="9"/>
      <c r="H65" s="9">
        <v>887.88166973553757</v>
      </c>
      <c r="I65" s="9">
        <v>26576.961210821311</v>
      </c>
      <c r="J65" s="9">
        <f t="shared" si="1"/>
        <v>0.32079189771320982</v>
      </c>
      <c r="K65" s="310"/>
    </row>
    <row r="66" spans="2:13" ht="15" customHeight="1" x14ac:dyDescent="0.2">
      <c r="B66" s="26">
        <v>1906</v>
      </c>
      <c r="C66" s="9">
        <v>9551.8099593290299</v>
      </c>
      <c r="D66" s="9">
        <v>3542.6235810687763</v>
      </c>
      <c r="E66" s="9">
        <v>10684.526820582343</v>
      </c>
      <c r="F66" s="9">
        <v>1432.9940713461888</v>
      </c>
      <c r="G66" s="9"/>
      <c r="H66" s="9">
        <v>827.17872968980794</v>
      </c>
      <c r="I66" s="9">
        <v>26039.133162016147</v>
      </c>
      <c r="J66" s="9">
        <f t="shared" si="1"/>
        <v>-2.0236626924306806</v>
      </c>
      <c r="K66" s="310"/>
    </row>
    <row r="67" spans="2:13" ht="15" customHeight="1" x14ac:dyDescent="0.2">
      <c r="B67" s="26">
        <v>1907</v>
      </c>
      <c r="C67" s="9">
        <v>9140.2440258189836</v>
      </c>
      <c r="D67" s="9">
        <v>3448.3316808644099</v>
      </c>
      <c r="E67" s="9">
        <v>10463.163432548916</v>
      </c>
      <c r="F67" s="9">
        <v>1426.5190910746444</v>
      </c>
      <c r="G67" s="9"/>
      <c r="H67" s="9">
        <v>837.70057263106776</v>
      </c>
      <c r="I67" s="9">
        <v>25315.958802938021</v>
      </c>
      <c r="J67" s="9">
        <f t="shared" si="1"/>
        <v>-2.7772597289568624</v>
      </c>
      <c r="K67" s="310"/>
    </row>
    <row r="68" spans="2:13" ht="15" customHeight="1" x14ac:dyDescent="0.2">
      <c r="B68" s="26">
        <v>1908</v>
      </c>
      <c r="C68" s="9">
        <v>8530.7865077598599</v>
      </c>
      <c r="D68" s="9">
        <v>3432.9536027194918</v>
      </c>
      <c r="E68" s="9">
        <v>10710.02205540155</v>
      </c>
      <c r="F68" s="9">
        <v>1307.5413285850145</v>
      </c>
      <c r="G68" s="9"/>
      <c r="H68" s="9">
        <v>798.44600473482933</v>
      </c>
      <c r="I68" s="9">
        <v>24779.749499200745</v>
      </c>
      <c r="J68" s="9">
        <f t="shared" si="1"/>
        <v>-2.118068321690612</v>
      </c>
      <c r="K68" s="310"/>
    </row>
    <row r="69" spans="2:13" ht="15" customHeight="1" x14ac:dyDescent="0.2">
      <c r="B69" s="26">
        <v>1909</v>
      </c>
      <c r="C69" s="9">
        <v>8915.6431476497837</v>
      </c>
      <c r="D69" s="9">
        <v>3339.0663887820965</v>
      </c>
      <c r="E69" s="9">
        <v>9886.4855021144867</v>
      </c>
      <c r="F69" s="9">
        <v>1263.4305254851176</v>
      </c>
      <c r="G69" s="9"/>
      <c r="H69" s="9">
        <v>653.97300742599305</v>
      </c>
      <c r="I69" s="9">
        <v>24058.598571457478</v>
      </c>
      <c r="J69" s="9">
        <f t="shared" si="1"/>
        <v>-2.9102430101907495</v>
      </c>
      <c r="K69" s="310"/>
    </row>
    <row r="70" spans="2:13" ht="15" customHeight="1" x14ac:dyDescent="0.2">
      <c r="B70" s="26">
        <v>1910</v>
      </c>
      <c r="C70" s="9">
        <v>9081.5645171081123</v>
      </c>
      <c r="D70" s="9">
        <v>3371.0366038728475</v>
      </c>
      <c r="E70" s="9">
        <v>9213.8969264078023</v>
      </c>
      <c r="F70" s="9">
        <v>1180.469840755954</v>
      </c>
      <c r="G70" s="9"/>
      <c r="H70" s="9">
        <v>685.94322251674396</v>
      </c>
      <c r="I70" s="9">
        <v>23532.911110661458</v>
      </c>
      <c r="J70" s="9">
        <f t="shared" si="1"/>
        <v>-2.1850294365012695</v>
      </c>
      <c r="K70" s="310"/>
    </row>
    <row r="71" spans="2:13" ht="15" customHeight="1" x14ac:dyDescent="0.2">
      <c r="B71" s="26">
        <v>1911</v>
      </c>
      <c r="C71" s="9">
        <v>9288.3591995305633</v>
      </c>
      <c r="D71" s="9">
        <v>3367.3944274701039</v>
      </c>
      <c r="E71" s="9">
        <v>9474.5148823374675</v>
      </c>
      <c r="F71" s="9">
        <v>1131.0981161854272</v>
      </c>
      <c r="G71" s="9"/>
      <c r="H71" s="9">
        <v>661.25736023148056</v>
      </c>
      <c r="I71" s="9">
        <v>23922.623985755043</v>
      </c>
      <c r="J71" s="9">
        <f t="shared" si="1"/>
        <v>1.6560334302075663</v>
      </c>
      <c r="K71" s="310"/>
    </row>
    <row r="72" spans="2:13" ht="15" customHeight="1" x14ac:dyDescent="0.2">
      <c r="B72" s="26">
        <v>1912</v>
      </c>
      <c r="C72" s="9">
        <v>9706.8047995791258</v>
      </c>
      <c r="D72" s="9">
        <v>3330.9726634426661</v>
      </c>
      <c r="E72" s="9">
        <v>9790.5748568422332</v>
      </c>
      <c r="F72" s="9">
        <v>1141.619959126687</v>
      </c>
      <c r="G72" s="9"/>
      <c r="H72" s="9">
        <v>554.82487201796812</v>
      </c>
      <c r="I72" s="9">
        <v>24524.797151008679</v>
      </c>
      <c r="J72" s="9">
        <f t="shared" si="1"/>
        <v>2.5171702134858043</v>
      </c>
      <c r="K72" s="310"/>
    </row>
    <row r="73" spans="2:13" ht="15" customHeight="1" x14ac:dyDescent="0.2">
      <c r="B73" s="26">
        <v>1913</v>
      </c>
      <c r="C73" s="9">
        <v>10201.331417818337</v>
      </c>
      <c r="D73" s="9">
        <v>3303.4539972886018</v>
      </c>
      <c r="E73" s="9">
        <v>9946.7837558932442</v>
      </c>
      <c r="F73" s="9">
        <v>1218.1056635843063</v>
      </c>
      <c r="G73" s="9"/>
      <c r="H73" s="9">
        <v>577.89198923534525</v>
      </c>
      <c r="I73" s="9">
        <v>25247.566823819834</v>
      </c>
      <c r="J73" s="9">
        <f t="shared" si="1"/>
        <v>2.9470974555295282</v>
      </c>
      <c r="K73" s="310"/>
    </row>
    <row r="74" spans="2:13" ht="15" customHeight="1" x14ac:dyDescent="0.2">
      <c r="B74" s="26">
        <v>1914</v>
      </c>
      <c r="C74" s="9">
        <v>10606.017684789867</v>
      </c>
      <c r="D74" s="9">
        <v>3299.4071346188866</v>
      </c>
      <c r="E74" s="9">
        <v>9079.136399506282</v>
      </c>
      <c r="F74" s="9">
        <v>1159.0214686064628</v>
      </c>
      <c r="G74" s="9"/>
      <c r="H74" s="9">
        <v>622.00279233524213</v>
      </c>
      <c r="I74" s="9">
        <v>24765.585479856742</v>
      </c>
      <c r="J74" s="9">
        <f t="shared" si="1"/>
        <v>-1.9090209655703017</v>
      </c>
      <c r="K74" s="310"/>
    </row>
    <row r="75" spans="2:13" ht="15" customHeight="1" x14ac:dyDescent="0.2">
      <c r="B75" s="26">
        <v>1915</v>
      </c>
      <c r="C75" s="9">
        <v>10871.491875923191</v>
      </c>
      <c r="D75" s="9">
        <v>3231.4198417676698</v>
      </c>
      <c r="E75" s="9">
        <v>8822.5653062463334</v>
      </c>
      <c r="F75" s="9">
        <v>1181.6838995568685</v>
      </c>
      <c r="G75" s="9"/>
      <c r="H75" s="9">
        <v>572.63106776471545</v>
      </c>
      <c r="I75" s="9">
        <v>24679.791991258779</v>
      </c>
      <c r="J75" s="9">
        <f t="shared" si="1"/>
        <v>-0.34642221023905823</v>
      </c>
      <c r="K75" s="310"/>
      <c r="L75" s="310"/>
      <c r="M75" s="310"/>
    </row>
    <row r="76" spans="2:13" ht="15" customHeight="1" x14ac:dyDescent="0.2">
      <c r="B76" s="26">
        <v>1916</v>
      </c>
      <c r="C76" s="9">
        <v>11235.709516197569</v>
      </c>
      <c r="D76" s="9">
        <v>3190.1418425365737</v>
      </c>
      <c r="E76" s="9">
        <v>9045.9521256146181</v>
      </c>
      <c r="F76" s="9">
        <v>1113.2919204386799</v>
      </c>
      <c r="G76" s="9"/>
      <c r="H76" s="9">
        <v>555.63424455191114</v>
      </c>
      <c r="I76" s="9">
        <v>25140.729649339351</v>
      </c>
      <c r="J76" s="9">
        <f t="shared" si="1"/>
        <v>1.8676723784537175</v>
      </c>
      <c r="K76" s="310"/>
    </row>
    <row r="77" spans="2:13" ht="15" customHeight="1" x14ac:dyDescent="0.2">
      <c r="B77" s="26">
        <v>1917</v>
      </c>
      <c r="C77" s="9">
        <v>11807.531211428341</v>
      </c>
      <c r="D77" s="9">
        <v>3507.0111895752816</v>
      </c>
      <c r="E77" s="9">
        <v>9414.6213148256811</v>
      </c>
      <c r="F77" s="9">
        <v>1226.6040751907085</v>
      </c>
      <c r="G77" s="9"/>
      <c r="H77" s="9">
        <v>508.28595131624206</v>
      </c>
      <c r="I77" s="9">
        <v>26464.053742336255</v>
      </c>
      <c r="J77" s="9">
        <f t="shared" si="1"/>
        <v>5.2636662159551832</v>
      </c>
      <c r="K77" s="310"/>
    </row>
    <row r="78" spans="2:13" ht="15" customHeight="1" x14ac:dyDescent="0.2">
      <c r="B78" s="26">
        <v>1918</v>
      </c>
      <c r="C78" s="9">
        <v>12044.272677606685</v>
      </c>
      <c r="D78" s="9">
        <v>3477.8737783533315</v>
      </c>
      <c r="E78" s="9">
        <v>10212.662633293539</v>
      </c>
      <c r="F78" s="9">
        <v>1212.4400558467048</v>
      </c>
      <c r="G78" s="9"/>
      <c r="H78" s="9">
        <v>515.57030412172969</v>
      </c>
      <c r="I78" s="9">
        <v>27462.819449221992</v>
      </c>
      <c r="J78" s="9">
        <f t="shared" si="1"/>
        <v>3.7740465486130232</v>
      </c>
      <c r="K78" s="310"/>
    </row>
    <row r="79" spans="2:13" ht="15" customHeight="1" x14ac:dyDescent="0.2">
      <c r="B79" s="26">
        <v>1919</v>
      </c>
      <c r="C79" s="9">
        <v>12554.582060257786</v>
      </c>
      <c r="D79" s="9">
        <v>3536.9579733311753</v>
      </c>
      <c r="E79" s="9">
        <v>10550.980352481738</v>
      </c>
      <c r="F79" s="9">
        <v>1188.1588798284131</v>
      </c>
      <c r="G79" s="9"/>
      <c r="H79" s="9">
        <v>520.83122559235949</v>
      </c>
      <c r="I79" s="9">
        <v>28351.51049149147</v>
      </c>
      <c r="J79" s="9">
        <f t="shared" si="1"/>
        <v>3.2359788983525304</v>
      </c>
      <c r="K79" s="310"/>
    </row>
    <row r="80" spans="2:13" ht="15" customHeight="1" x14ac:dyDescent="0.2">
      <c r="B80" s="26">
        <v>1920</v>
      </c>
      <c r="C80" s="9">
        <v>13267.234576394651</v>
      </c>
      <c r="D80" s="9">
        <v>3611.0155601869651</v>
      </c>
      <c r="E80" s="9">
        <v>11104.995851965763</v>
      </c>
      <c r="F80" s="9">
        <v>1203.9416442403028</v>
      </c>
      <c r="G80" s="9"/>
      <c r="H80" s="9">
        <v>486.83757916675097</v>
      </c>
      <c r="I80" s="9">
        <v>29674.025211954431</v>
      </c>
      <c r="J80" s="9">
        <f t="shared" si="1"/>
        <v>4.6647063861372011</v>
      </c>
      <c r="K80" s="310"/>
    </row>
    <row r="81" spans="2:12" ht="15" customHeight="1" x14ac:dyDescent="0.2">
      <c r="B81" s="26">
        <v>1921</v>
      </c>
      <c r="C81" s="9">
        <v>14836.203233443273</v>
      </c>
      <c r="D81" s="9">
        <v>4363.7320167540111</v>
      </c>
      <c r="E81" s="9">
        <v>11839.09674025212</v>
      </c>
      <c r="F81" s="9">
        <v>1299.0429169786123</v>
      </c>
      <c r="G81" s="9"/>
      <c r="H81" s="9">
        <v>508.28595131624206</v>
      </c>
      <c r="I81" s="9">
        <v>32846.360858744258</v>
      </c>
      <c r="J81" s="9">
        <f t="shared" si="1"/>
        <v>10.690614515997057</v>
      </c>
      <c r="K81" s="310"/>
    </row>
    <row r="82" spans="2:12" ht="15" customHeight="1" x14ac:dyDescent="0.2">
      <c r="B82" s="26">
        <v>1922</v>
      </c>
      <c r="C82" s="9">
        <v>16763.723923028672</v>
      </c>
      <c r="D82" s="9">
        <v>5092.1672973027662</v>
      </c>
      <c r="E82" s="9">
        <v>13425.466906780519</v>
      </c>
      <c r="F82" s="9">
        <v>1598.9154408045163</v>
      </c>
      <c r="G82" s="9"/>
      <c r="H82" s="9">
        <v>518.40310799053032</v>
      </c>
      <c r="I82" s="9">
        <v>37398.676675907001</v>
      </c>
      <c r="J82" s="9">
        <f t="shared" si="1"/>
        <v>13.859422164726173</v>
      </c>
      <c r="K82" s="310"/>
    </row>
    <row r="83" spans="2:12" ht="15" customHeight="1" x14ac:dyDescent="0.2">
      <c r="B83" s="26">
        <v>1923</v>
      </c>
      <c r="C83" s="9">
        <v>18919.082980919044</v>
      </c>
      <c r="D83" s="9">
        <v>5557.9611905869979</v>
      </c>
      <c r="E83" s="9">
        <v>15739.058295056757</v>
      </c>
      <c r="F83" s="9">
        <v>1965.9658849476943</v>
      </c>
      <c r="G83" s="9"/>
      <c r="H83" s="9">
        <v>502.62034357864064</v>
      </c>
      <c r="I83" s="9">
        <v>42684.688695089135</v>
      </c>
      <c r="J83" s="9">
        <f t="shared" si="1"/>
        <v>14.134222087562504</v>
      </c>
      <c r="K83" s="310"/>
    </row>
    <row r="84" spans="2:12" ht="15" customHeight="1" x14ac:dyDescent="0.2">
      <c r="B84" s="26">
        <v>1924</v>
      </c>
      <c r="C84" s="9">
        <v>19952.247020497358</v>
      </c>
      <c r="D84" s="9">
        <v>5891.8273608385098</v>
      </c>
      <c r="E84" s="9">
        <v>17239.23028672022</v>
      </c>
      <c r="F84" s="9">
        <v>2118.5326075959611</v>
      </c>
      <c r="G84" s="9"/>
      <c r="H84" s="9">
        <v>513.54687278687197</v>
      </c>
      <c r="I84" s="9">
        <v>45715.384148438927</v>
      </c>
      <c r="J84" s="9">
        <f t="shared" si="1"/>
        <v>7.1001934089271526</v>
      </c>
      <c r="K84" s="310"/>
    </row>
    <row r="85" spans="2:12" ht="15" customHeight="1" x14ac:dyDescent="0.2">
      <c r="B85" s="26">
        <v>1925</v>
      </c>
      <c r="C85" s="9">
        <v>20347.625503328545</v>
      </c>
      <c r="D85" s="9">
        <v>5963.8615163594422</v>
      </c>
      <c r="E85" s="9">
        <v>17185.811699479978</v>
      </c>
      <c r="F85" s="9">
        <v>2157.3824892252283</v>
      </c>
      <c r="G85" s="9"/>
      <c r="H85" s="9">
        <v>638.99961554804634</v>
      </c>
      <c r="I85" s="9">
        <v>46293.680823941242</v>
      </c>
      <c r="J85" s="9">
        <f t="shared" si="1"/>
        <v>1.2649935820829425</v>
      </c>
      <c r="K85" s="310"/>
      <c r="L85" s="310"/>
    </row>
    <row r="86" spans="2:12" ht="15" customHeight="1" x14ac:dyDescent="0.2">
      <c r="B86" s="26">
        <v>1926</v>
      </c>
      <c r="C86" s="9">
        <v>20474.696991157605</v>
      </c>
      <c r="D86" s="9">
        <v>5853.7868517431862</v>
      </c>
      <c r="E86" s="9">
        <v>16475.587300944942</v>
      </c>
      <c r="F86" s="9">
        <v>2132.696626939965</v>
      </c>
      <c r="G86" s="9"/>
      <c r="H86" s="9">
        <v>670.16045810485423</v>
      </c>
      <c r="I86" s="9">
        <v>45606.928228890552</v>
      </c>
      <c r="J86" s="9">
        <f t="shared" si="1"/>
        <v>-1.4834694127314429</v>
      </c>
      <c r="K86" s="310"/>
    </row>
    <row r="87" spans="2:12" ht="15" customHeight="1" x14ac:dyDescent="0.2">
      <c r="B87" s="26">
        <v>1927</v>
      </c>
      <c r="C87" s="9">
        <v>20343.983326925802</v>
      </c>
      <c r="D87" s="9">
        <v>5779.3245786204243</v>
      </c>
      <c r="E87" s="9">
        <v>16435.118674247791</v>
      </c>
      <c r="F87" s="9">
        <v>2134.3153720078508</v>
      </c>
      <c r="G87" s="9"/>
      <c r="H87" s="9">
        <v>680.68230104611405</v>
      </c>
      <c r="I87" s="9">
        <v>45373.424252847981</v>
      </c>
      <c r="J87" s="9">
        <f t="shared" si="1"/>
        <v>-0.51199233342502148</v>
      </c>
      <c r="K87" s="310"/>
    </row>
    <row r="88" spans="2:12" ht="15" customHeight="1" x14ac:dyDescent="0.2">
      <c r="B88" s="26">
        <v>1928</v>
      </c>
      <c r="C88" s="9">
        <v>20502.620343578641</v>
      </c>
      <c r="D88" s="9">
        <v>6021.7316525363713</v>
      </c>
      <c r="E88" s="9">
        <v>16587.280710629086</v>
      </c>
      <c r="F88" s="9">
        <v>2006.8391979118189</v>
      </c>
      <c r="G88" s="9"/>
      <c r="H88" s="9">
        <v>713.05720240383641</v>
      </c>
      <c r="I88" s="9">
        <v>45831.529107059752</v>
      </c>
      <c r="J88" s="9">
        <f t="shared" si="1"/>
        <v>1.009632536567961</v>
      </c>
      <c r="K88" s="310"/>
    </row>
    <row r="89" spans="2:12" ht="15" customHeight="1" x14ac:dyDescent="0.2">
      <c r="B89" s="26">
        <v>1929</v>
      </c>
      <c r="C89" s="9">
        <v>20963.558001659214</v>
      </c>
      <c r="D89" s="9">
        <v>6151.2312579672607</v>
      </c>
      <c r="E89" s="9">
        <v>16820.784686671657</v>
      </c>
      <c r="F89" s="9">
        <v>2000.3642176402743</v>
      </c>
      <c r="G89" s="9"/>
      <c r="H89" s="9">
        <v>723.17435907812467</v>
      </c>
      <c r="I89" s="9">
        <v>46659.112523016534</v>
      </c>
      <c r="J89" s="9">
        <f t="shared" si="1"/>
        <v>1.8057076254724036</v>
      </c>
      <c r="K89" s="310"/>
    </row>
    <row r="90" spans="2:12" ht="15" customHeight="1" x14ac:dyDescent="0.2">
      <c r="B90" s="26">
        <v>1930</v>
      </c>
      <c r="C90" s="9">
        <v>21176.827664353212</v>
      </c>
      <c r="D90" s="9">
        <v>6308.654215819186</v>
      </c>
      <c r="E90" s="9">
        <v>16427.8343214423</v>
      </c>
      <c r="F90" s="9">
        <v>2008.8626292466765</v>
      </c>
      <c r="G90" s="9"/>
      <c r="H90" s="9">
        <v>707.7962809332065</v>
      </c>
      <c r="I90" s="9">
        <v>46629.975111794585</v>
      </c>
      <c r="J90" s="9">
        <f t="shared" si="1"/>
        <v>-6.2447418406374362E-2</v>
      </c>
      <c r="K90" s="310"/>
    </row>
    <row r="91" spans="2:12" ht="15" customHeight="1" x14ac:dyDescent="0.2">
      <c r="B91" s="26">
        <v>1931</v>
      </c>
      <c r="C91" s="9">
        <v>21138.382468990916</v>
      </c>
      <c r="D91" s="9">
        <v>6217.1951194836201</v>
      </c>
      <c r="E91" s="9">
        <v>15669.452257137655</v>
      </c>
      <c r="F91" s="9">
        <v>2009.6720017806197</v>
      </c>
      <c r="G91" s="9"/>
      <c r="H91" s="9">
        <v>682.70573238097165</v>
      </c>
      <c r="I91" s="9">
        <v>45717.407579773782</v>
      </c>
      <c r="J91" s="9">
        <f t="shared" si="1"/>
        <v>-1.9570405727923668</v>
      </c>
      <c r="K91" s="310"/>
    </row>
    <row r="92" spans="2:12" ht="15" customHeight="1" x14ac:dyDescent="0.2">
      <c r="B92" s="26">
        <v>1932</v>
      </c>
      <c r="C92" s="9">
        <v>21245.219643471399</v>
      </c>
      <c r="D92" s="9">
        <v>6215.9810606827059</v>
      </c>
      <c r="E92" s="9">
        <v>15465.085692317032</v>
      </c>
      <c r="F92" s="9">
        <v>2079.6827259666943</v>
      </c>
      <c r="G92" s="9"/>
      <c r="H92" s="9">
        <v>707.7962809332065</v>
      </c>
      <c r="I92" s="9">
        <v>45713.765403371035</v>
      </c>
      <c r="J92" s="9">
        <f t="shared" si="1"/>
        <v>-7.9667168274839967E-3</v>
      </c>
      <c r="K92" s="310"/>
    </row>
    <row r="93" spans="2:12" ht="15" customHeight="1" x14ac:dyDescent="0.2">
      <c r="B93" s="26">
        <v>1933</v>
      </c>
      <c r="C93" s="9">
        <v>21237.53060439894</v>
      </c>
      <c r="D93" s="9">
        <v>6249.9747071083148</v>
      </c>
      <c r="E93" s="9">
        <v>15841.039234333582</v>
      </c>
      <c r="F93" s="9">
        <v>2230.2260172801034</v>
      </c>
      <c r="G93" s="9"/>
      <c r="H93" s="9">
        <v>755.9539467028186</v>
      </c>
      <c r="I93" s="9">
        <v>46314.724509823762</v>
      </c>
      <c r="J93" s="9">
        <f t="shared" si="1"/>
        <v>1.314613008029329</v>
      </c>
      <c r="K93" s="310"/>
    </row>
    <row r="94" spans="2:12" ht="15" customHeight="1" x14ac:dyDescent="0.2">
      <c r="B94" s="26">
        <v>1934</v>
      </c>
      <c r="C94" s="9">
        <v>21399.809797454524</v>
      </c>
      <c r="D94" s="9">
        <v>6168.6327674470367</v>
      </c>
      <c r="E94" s="9">
        <v>16383.723518342405</v>
      </c>
      <c r="F94" s="9">
        <v>2306.7117217377227</v>
      </c>
      <c r="G94" s="9"/>
      <c r="H94" s="9">
        <v>794.39914206511401</v>
      </c>
      <c r="I94" s="9">
        <v>47053.276947046805</v>
      </c>
      <c r="J94" s="9">
        <f t="shared" si="1"/>
        <v>1.5946385194764343</v>
      </c>
      <c r="K94" s="310"/>
    </row>
    <row r="95" spans="2:12" ht="15" customHeight="1" x14ac:dyDescent="0.2">
      <c r="B95" s="26">
        <v>1935</v>
      </c>
      <c r="C95" s="9">
        <v>21594.463891867828</v>
      </c>
      <c r="D95" s="9">
        <v>6128.1641407498837</v>
      </c>
      <c r="E95" s="9">
        <v>16664.980473887619</v>
      </c>
      <c r="F95" s="9">
        <v>2321.6851136156697</v>
      </c>
      <c r="G95" s="9"/>
      <c r="H95" s="9">
        <v>779.42575018716741</v>
      </c>
      <c r="I95" s="9">
        <v>47488.719370308172</v>
      </c>
      <c r="J95" s="9">
        <f t="shared" si="1"/>
        <v>0.92542422444117767</v>
      </c>
      <c r="K95" s="310"/>
    </row>
    <row r="96" spans="2:12" ht="15" customHeight="1" x14ac:dyDescent="0.2">
      <c r="B96" s="26">
        <v>1936</v>
      </c>
      <c r="C96" s="9">
        <v>21941.684708929402</v>
      </c>
      <c r="D96" s="9">
        <v>6134.2344347544567</v>
      </c>
      <c r="E96" s="9">
        <v>16624.916533457439</v>
      </c>
      <c r="F96" s="9">
        <v>2448.7566014447302</v>
      </c>
      <c r="G96" s="9"/>
      <c r="H96" s="9">
        <v>999.57507941967992</v>
      </c>
      <c r="I96" s="9">
        <v>48149.167358005703</v>
      </c>
      <c r="J96" s="9">
        <f t="shared" si="1"/>
        <v>1.39074710047976</v>
      </c>
      <c r="K96" s="310"/>
    </row>
    <row r="97" spans="2:11" ht="15" customHeight="1" x14ac:dyDescent="0.2">
      <c r="B97" s="26">
        <v>1937</v>
      </c>
      <c r="C97" s="9">
        <v>22711.802674976225</v>
      </c>
      <c r="D97" s="9">
        <v>6694.3202282430548</v>
      </c>
      <c r="E97" s="9">
        <v>16954.331154772262</v>
      </c>
      <c r="F97" s="9">
        <v>2470.6096598611925</v>
      </c>
      <c r="G97" s="9"/>
      <c r="H97" s="9">
        <v>1012.1203536957973</v>
      </c>
      <c r="I97" s="9">
        <v>49843.18407154853</v>
      </c>
      <c r="J97" s="9">
        <f t="shared" si="1"/>
        <v>3.5182679296346451</v>
      </c>
      <c r="K97" s="310"/>
    </row>
    <row r="98" spans="2:11" ht="15" customHeight="1" x14ac:dyDescent="0.2">
      <c r="B98" s="26">
        <v>1938</v>
      </c>
      <c r="C98" s="9">
        <v>23234.657331903443</v>
      </c>
      <c r="D98" s="9">
        <v>6859.4322251674394</v>
      </c>
      <c r="E98" s="9">
        <v>16949.474919568605</v>
      </c>
      <c r="F98" s="9">
        <v>2512.2923453592603</v>
      </c>
      <c r="G98" s="9"/>
      <c r="H98" s="9">
        <v>1099.1279010946764</v>
      </c>
      <c r="I98" s="9">
        <v>50654.984723093425</v>
      </c>
      <c r="J98" s="9">
        <f>(I98-I97)/I97*100</f>
        <v>1.62870945479642</v>
      </c>
      <c r="K98" s="310"/>
    </row>
    <row r="99" spans="2:11" ht="15" customHeight="1" x14ac:dyDescent="0.2">
      <c r="B99" s="26">
        <v>1939</v>
      </c>
      <c r="C99" s="9">
        <v>23479.897209688188</v>
      </c>
      <c r="D99" s="9">
        <v>6871.1681269096134</v>
      </c>
      <c r="E99" s="9">
        <v>17173.266425203859</v>
      </c>
      <c r="F99" s="9">
        <v>2540.2156977802961</v>
      </c>
      <c r="G99" s="9"/>
      <c r="H99" s="9">
        <v>1130.2887436514843</v>
      </c>
      <c r="I99" s="9">
        <v>51194.836203233441</v>
      </c>
      <c r="J99" s="9">
        <f t="shared" si="1"/>
        <v>1.0657420648552673</v>
      </c>
      <c r="K99" s="310"/>
    </row>
    <row r="100" spans="2:11" ht="15" customHeight="1" x14ac:dyDescent="0.2">
      <c r="B100" s="26">
        <v>1940</v>
      </c>
      <c r="C100" s="9">
        <v>23561.64383561644</v>
      </c>
      <c r="D100" s="9">
        <v>6872.7868719774997</v>
      </c>
      <c r="E100" s="9">
        <v>17237.206855385364</v>
      </c>
      <c r="F100" s="9">
        <v>2613.0592258351712</v>
      </c>
      <c r="G100" s="9"/>
      <c r="H100" s="9">
        <v>1182.08858582384</v>
      </c>
      <c r="I100" s="9">
        <v>51466.785374638312</v>
      </c>
      <c r="J100" s="9">
        <f t="shared" si="1"/>
        <v>0.53120430022529241</v>
      </c>
      <c r="K100" s="310"/>
    </row>
    <row r="101" spans="2:11" ht="15" customHeight="1" x14ac:dyDescent="0.2">
      <c r="B101" s="26">
        <v>1941</v>
      </c>
      <c r="C101" s="9">
        <v>23640.152971408916</v>
      </c>
      <c r="D101" s="9">
        <v>6668.4203071568763</v>
      </c>
      <c r="E101" s="9">
        <v>17497.824811315029</v>
      </c>
      <c r="F101" s="9">
        <v>3577.8312862952998</v>
      </c>
      <c r="G101" s="9"/>
      <c r="H101" s="9">
        <v>1174.8042330183525</v>
      </c>
      <c r="I101" s="9">
        <v>52559.03360919447</v>
      </c>
      <c r="J101" s="9">
        <f t="shared" si="1"/>
        <v>2.1222390841111172</v>
      </c>
      <c r="K101" s="310"/>
    </row>
    <row r="102" spans="2:11" ht="15" customHeight="1" x14ac:dyDescent="0.2">
      <c r="B102" s="26">
        <v>1942</v>
      </c>
      <c r="C102" s="9">
        <v>23487.58624876065</v>
      </c>
      <c r="D102" s="9">
        <v>6655.065660346816</v>
      </c>
      <c r="E102" s="9">
        <v>17221.019404706502</v>
      </c>
      <c r="F102" s="9">
        <v>3646.6279516804598</v>
      </c>
      <c r="G102" s="9"/>
      <c r="H102" s="9">
        <v>1492.0782663240323</v>
      </c>
      <c r="I102" s="9">
        <v>52502.377531818456</v>
      </c>
      <c r="J102" s="9">
        <f t="shared" si="1"/>
        <v>-0.10779512766022903</v>
      </c>
      <c r="K102" s="310"/>
    </row>
    <row r="103" spans="2:11" ht="15" customHeight="1" x14ac:dyDescent="0.2">
      <c r="B103" s="26">
        <v>1943</v>
      </c>
      <c r="C103" s="9">
        <v>23553.550110277007</v>
      </c>
      <c r="D103" s="9">
        <v>6597.195524169887</v>
      </c>
      <c r="E103" s="9">
        <v>17253.394306064223</v>
      </c>
      <c r="F103" s="9">
        <v>4097.853139353716</v>
      </c>
      <c r="G103" s="9"/>
      <c r="H103" s="9">
        <v>1230.2462515934521</v>
      </c>
      <c r="I103" s="9">
        <v>52732.239331458288</v>
      </c>
      <c r="J103" s="9">
        <f t="shared" si="1"/>
        <v>0.43781217241167131</v>
      </c>
      <c r="K103" s="310"/>
    </row>
    <row r="104" spans="2:11" ht="15" customHeight="1" x14ac:dyDescent="0.2">
      <c r="B104" s="26">
        <v>1944</v>
      </c>
      <c r="C104" s="9">
        <v>23172.740333056798</v>
      </c>
      <c r="D104" s="9">
        <v>6475.3849578114568</v>
      </c>
      <c r="E104" s="9">
        <v>17284.555148621032</v>
      </c>
      <c r="F104" s="9">
        <v>4143.9873737884709</v>
      </c>
      <c r="G104" s="9"/>
      <c r="H104" s="9">
        <v>1213.2494283806479</v>
      </c>
      <c r="I104" s="9">
        <v>52289.917241658404</v>
      </c>
      <c r="J104" s="9">
        <f t="shared" si="1"/>
        <v>-0.8388077111984299</v>
      </c>
      <c r="K104" s="310"/>
    </row>
    <row r="105" spans="2:11" ht="15" customHeight="1" x14ac:dyDescent="0.2">
      <c r="B105" s="26">
        <v>1945</v>
      </c>
      <c r="C105" s="9">
        <v>23036.765747354362</v>
      </c>
      <c r="D105" s="9">
        <v>6430.8694684445882</v>
      </c>
      <c r="E105" s="9">
        <v>17366.706460816251</v>
      </c>
      <c r="F105" s="9">
        <v>4094.2109629509723</v>
      </c>
      <c r="G105" s="9"/>
      <c r="H105" s="9">
        <v>1227.0087614576798</v>
      </c>
      <c r="I105" s="9">
        <v>52155.561401023857</v>
      </c>
      <c r="J105" s="9">
        <f t="shared" si="1"/>
        <v>-0.25694406822948374</v>
      </c>
      <c r="K105" s="310"/>
    </row>
    <row r="106" spans="2:11" ht="15" customHeight="1" x14ac:dyDescent="0.2">
      <c r="B106" s="26">
        <v>1946</v>
      </c>
      <c r="C106" s="9">
        <v>23245.179174844703</v>
      </c>
      <c r="D106" s="9">
        <v>6468.1006050059696</v>
      </c>
      <c r="E106" s="9">
        <v>17337.973735861273</v>
      </c>
      <c r="F106" s="9">
        <v>3878.1084963881749</v>
      </c>
      <c r="G106" s="9"/>
      <c r="H106" s="9">
        <v>1215.2728597155055</v>
      </c>
      <c r="I106" s="9">
        <v>52144.634871815622</v>
      </c>
      <c r="J106" s="9">
        <f t="shared" si="1"/>
        <v>-2.0949883223805303E-2</v>
      </c>
      <c r="K106" s="310"/>
    </row>
    <row r="107" spans="2:11" ht="15" customHeight="1" x14ac:dyDescent="0.2">
      <c r="B107" s="26">
        <v>1947</v>
      </c>
      <c r="C107" s="9">
        <v>23561.239149349469</v>
      </c>
      <c r="D107" s="9">
        <v>6611.7642297808625</v>
      </c>
      <c r="E107" s="9">
        <v>17380.465793893283</v>
      </c>
      <c r="F107" s="9">
        <v>3988.9925335383746</v>
      </c>
      <c r="G107" s="9"/>
      <c r="H107" s="9">
        <v>1191.8010562311567</v>
      </c>
      <c r="I107" s="9">
        <v>52734.262762793143</v>
      </c>
      <c r="J107" s="9">
        <f t="shared" si="1"/>
        <v>1.1307546642659823</v>
      </c>
      <c r="K107" s="310"/>
    </row>
    <row r="108" spans="2:11" ht="15" customHeight="1" x14ac:dyDescent="0.2">
      <c r="B108" s="26">
        <v>1948</v>
      </c>
      <c r="C108" s="9">
        <v>23829.950830618563</v>
      </c>
      <c r="D108" s="9">
        <v>6693.9155419760827</v>
      </c>
      <c r="E108" s="9">
        <v>17718.783513081486</v>
      </c>
      <c r="F108" s="9">
        <v>4056.9798263895914</v>
      </c>
      <c r="G108" s="9"/>
      <c r="H108" s="9">
        <v>1249.2665061411142</v>
      </c>
      <c r="I108" s="9">
        <v>53548.896218206835</v>
      </c>
      <c r="J108" s="9">
        <f t="shared" si="1"/>
        <v>1.5447896921931743</v>
      </c>
      <c r="K108" s="310"/>
    </row>
    <row r="109" spans="2:11" ht="15" customHeight="1" x14ac:dyDescent="0.2">
      <c r="B109" s="26">
        <v>1949</v>
      </c>
      <c r="C109" s="9">
        <v>24202.666882499343</v>
      </c>
      <c r="D109" s="9">
        <v>6704.8420711843146</v>
      </c>
      <c r="E109" s="9">
        <v>18457.335950304525</v>
      </c>
      <c r="F109" s="9">
        <v>4052.5282774529046</v>
      </c>
      <c r="G109" s="9"/>
      <c r="H109" s="9">
        <v>1321.3006616620464</v>
      </c>
      <c r="I109" s="9">
        <v>54738.673843103134</v>
      </c>
      <c r="J109" s="9">
        <f t="shared" si="1"/>
        <v>2.2218527531325085</v>
      </c>
      <c r="K109" s="310"/>
    </row>
    <row r="110" spans="2:11" ht="15" customHeight="1" x14ac:dyDescent="0.2">
      <c r="B110" s="26">
        <v>1950</v>
      </c>
      <c r="C110" s="9">
        <v>24383.561643835616</v>
      </c>
      <c r="D110" s="9">
        <v>6851.74318609498</v>
      </c>
      <c r="E110" s="9">
        <v>18367.090912769876</v>
      </c>
      <c r="F110" s="9">
        <v>3915.7443192165274</v>
      </c>
      <c r="G110" s="9"/>
      <c r="H110" s="9">
        <v>1268.6914469557476</v>
      </c>
      <c r="I110" s="9">
        <v>54786.831508872747</v>
      </c>
      <c r="J110" s="9">
        <f t="shared" si="1"/>
        <v>8.7977406810488365E-2</v>
      </c>
      <c r="K110" s="310"/>
    </row>
    <row r="111" spans="2:11" ht="15" customHeight="1" x14ac:dyDescent="0.2">
      <c r="B111" s="26">
        <v>1951</v>
      </c>
      <c r="C111" s="9">
        <v>25078.812650492706</v>
      </c>
      <c r="D111" s="9">
        <v>6846.0775783573781</v>
      </c>
      <c r="E111" s="9">
        <v>18337.548815280952</v>
      </c>
      <c r="F111" s="9">
        <v>3746.5854596224276</v>
      </c>
      <c r="G111" s="9"/>
      <c r="H111" s="9">
        <v>1232.2696829283097</v>
      </c>
      <c r="I111" s="9">
        <v>55241.294186681778</v>
      </c>
      <c r="J111" s="9">
        <f t="shared" si="1"/>
        <v>0.82951078807218681</v>
      </c>
      <c r="K111" s="310"/>
    </row>
    <row r="112" spans="2:11" ht="15" customHeight="1" x14ac:dyDescent="0.2">
      <c r="B112" s="26">
        <v>1952</v>
      </c>
      <c r="C112" s="9">
        <v>24772.465146395258</v>
      </c>
      <c r="D112" s="9">
        <v>6898.6867930636772</v>
      </c>
      <c r="E112" s="9">
        <v>18318.933247000263</v>
      </c>
      <c r="F112" s="9">
        <v>3787.0540863195806</v>
      </c>
      <c r="G112" s="9"/>
      <c r="H112" s="9">
        <v>1140.8105865927439</v>
      </c>
      <c r="I112" s="9">
        <v>54917.949859371525</v>
      </c>
      <c r="J112" s="9">
        <f t="shared" si="1"/>
        <v>-0.58533083279610898</v>
      </c>
      <c r="K112" s="310"/>
    </row>
    <row r="113" spans="2:11" ht="15" customHeight="1" x14ac:dyDescent="0.2">
      <c r="B113" s="26">
        <v>1953</v>
      </c>
      <c r="C113" s="9">
        <v>24525.201837275654</v>
      </c>
      <c r="D113" s="9">
        <v>7286.7809230893754</v>
      </c>
      <c r="E113" s="9">
        <v>18602.618320147307</v>
      </c>
      <c r="F113" s="9">
        <v>3736.4683029481394</v>
      </c>
      <c r="G113" s="9"/>
      <c r="H113" s="9">
        <v>1136.3590376560571</v>
      </c>
      <c r="I113" s="9">
        <v>55287.428421116529</v>
      </c>
      <c r="J113" s="9">
        <f t="shared" si="1"/>
        <v>0.67278287461773001</v>
      </c>
      <c r="K113" s="310"/>
    </row>
    <row r="114" spans="2:11" ht="15" customHeight="1" x14ac:dyDescent="0.2">
      <c r="B114" s="26">
        <v>1954</v>
      </c>
      <c r="C114" s="9">
        <v>25139.515590538434</v>
      </c>
      <c r="D114" s="9">
        <v>7336.152647659902</v>
      </c>
      <c r="E114" s="9">
        <v>18525.323243155744</v>
      </c>
      <c r="F114" s="9">
        <v>3723.9230286720222</v>
      </c>
      <c r="G114" s="9"/>
      <c r="H114" s="9">
        <v>1167.1151939458935</v>
      </c>
      <c r="I114" s="9">
        <v>55892.029703971995</v>
      </c>
      <c r="J114" s="9">
        <f t="shared" si="1"/>
        <v>1.0935601458080202</v>
      </c>
      <c r="K114" s="310"/>
    </row>
    <row r="115" spans="2:11" ht="15" customHeight="1" x14ac:dyDescent="0.2">
      <c r="B115" s="26">
        <v>1955</v>
      </c>
      <c r="C115" s="9">
        <v>24528.844013678397</v>
      </c>
      <c r="D115" s="9">
        <v>7367.3134902167094</v>
      </c>
      <c r="E115" s="9">
        <v>18517.229517816315</v>
      </c>
      <c r="F115" s="9">
        <v>3648.246696748346</v>
      </c>
      <c r="G115" s="9"/>
      <c r="H115" s="9">
        <v>1171.9714291495518</v>
      </c>
      <c r="I115" s="9">
        <v>55233.60514760932</v>
      </c>
      <c r="J115" s="9">
        <f t="shared" si="1"/>
        <v>-1.1780294253938757</v>
      </c>
      <c r="K115" s="310"/>
    </row>
    <row r="116" spans="2:11" ht="15" customHeight="1" x14ac:dyDescent="0.2">
      <c r="B116" s="26">
        <v>1956</v>
      </c>
      <c r="C116" s="9">
        <v>24225.329313449747</v>
      </c>
      <c r="D116" s="9">
        <v>7324.416745917727</v>
      </c>
      <c r="E116" s="9">
        <v>18136.824426863073</v>
      </c>
      <c r="F116" s="9">
        <v>3685.4778333097265</v>
      </c>
      <c r="G116" s="9"/>
      <c r="H116" s="9">
        <v>1180.0651544889824</v>
      </c>
      <c r="I116" s="9">
        <v>54552.113474029262</v>
      </c>
      <c r="J116" s="9">
        <f t="shared" si="1"/>
        <v>-1.233835219987546</v>
      </c>
      <c r="K116" s="310"/>
    </row>
    <row r="117" spans="2:11" ht="15" customHeight="1" x14ac:dyDescent="0.2">
      <c r="B117" s="26">
        <v>1957</v>
      </c>
      <c r="C117" s="9">
        <v>23232.633900568584</v>
      </c>
      <c r="D117" s="9">
        <v>7039.1129277027985</v>
      </c>
      <c r="E117" s="9">
        <v>18171.222759555654</v>
      </c>
      <c r="F117" s="9">
        <v>3640.5576576758867</v>
      </c>
      <c r="G117" s="9"/>
      <c r="H117" s="9">
        <v>1180.0651544889824</v>
      </c>
      <c r="I117" s="9">
        <v>53263.59239999191</v>
      </c>
      <c r="J117" s="9">
        <f t="shared" si="1"/>
        <v>-2.3620002818970165</v>
      </c>
      <c r="K117" s="310"/>
    </row>
    <row r="118" spans="2:11" ht="15" customHeight="1" x14ac:dyDescent="0.2">
      <c r="B118" s="26">
        <v>1958</v>
      </c>
      <c r="C118" s="9">
        <v>23244.774488577732</v>
      </c>
      <c r="D118" s="9">
        <v>6873.1915582444708</v>
      </c>
      <c r="E118" s="9">
        <v>18116.5901135145</v>
      </c>
      <c r="F118" s="9">
        <v>3651.4841868841181</v>
      </c>
      <c r="G118" s="9"/>
      <c r="H118" s="9">
        <v>1141.619959126687</v>
      </c>
      <c r="I118" s="9">
        <v>53027.660306347505</v>
      </c>
      <c r="J118" s="9">
        <f t="shared" si="1"/>
        <v>-0.44295189831101472</v>
      </c>
      <c r="K118" s="310"/>
    </row>
    <row r="119" spans="2:11" ht="15" customHeight="1" x14ac:dyDescent="0.2">
      <c r="B119" s="26">
        <v>1959</v>
      </c>
      <c r="C119" s="9">
        <v>22965.540964367374</v>
      </c>
      <c r="D119" s="9">
        <v>6981.6474777928415</v>
      </c>
      <c r="E119" s="9">
        <v>18130.349446591532</v>
      </c>
      <c r="F119" s="9">
        <v>3594.0187369741607</v>
      </c>
      <c r="G119" s="9"/>
      <c r="H119" s="9">
        <v>1230.6509378604237</v>
      </c>
      <c r="I119" s="9">
        <v>52902.207563586329</v>
      </c>
      <c r="J119" s="9">
        <f t="shared" si="1"/>
        <v>-0.23657981897828273</v>
      </c>
      <c r="K119" s="310"/>
    </row>
    <row r="120" spans="2:11" ht="15" customHeight="1" x14ac:dyDescent="0.2">
      <c r="B120" s="26">
        <v>1960</v>
      </c>
      <c r="C120" s="9">
        <v>23007.628336132413</v>
      </c>
      <c r="D120" s="9">
        <v>6975.1724975212965</v>
      </c>
      <c r="E120" s="9">
        <v>17858.400275186661</v>
      </c>
      <c r="F120" s="9">
        <v>3622.3467756621681</v>
      </c>
      <c r="G120" s="9"/>
      <c r="H120" s="9">
        <v>1247.6477610732279</v>
      </c>
      <c r="I120" s="9">
        <v>52711.195645575768</v>
      </c>
      <c r="J120" s="9">
        <f t="shared" si="1"/>
        <v>-0.36106606284997189</v>
      </c>
      <c r="K120" s="310"/>
    </row>
    <row r="121" spans="2:11" ht="15" customHeight="1" x14ac:dyDescent="0.2">
      <c r="B121" s="26">
        <v>1961</v>
      </c>
      <c r="C121" s="9">
        <v>23025.43453187916</v>
      </c>
      <c r="D121" s="9">
        <v>6874.8103033123571</v>
      </c>
      <c r="E121" s="9">
        <v>18068.837134011857</v>
      </c>
      <c r="F121" s="9">
        <v>3587.139070435645</v>
      </c>
      <c r="G121" s="9"/>
      <c r="H121" s="9">
        <v>1258.5742902814593</v>
      </c>
      <c r="I121" s="9">
        <v>52814.795329920482</v>
      </c>
      <c r="J121" s="9">
        <f t="shared" si="1"/>
        <v>0.19654208764549097</v>
      </c>
      <c r="K121" s="310"/>
    </row>
    <row r="122" spans="2:11" ht="15" customHeight="1" x14ac:dyDescent="0.2">
      <c r="B122" s="26">
        <v>1962</v>
      </c>
      <c r="C122" s="9">
        <v>23405.434936565427</v>
      </c>
      <c r="D122" s="9">
        <v>7125.3111025677345</v>
      </c>
      <c r="E122" s="9">
        <v>18253.374071750874</v>
      </c>
      <c r="F122" s="9">
        <v>3649.0560692822892</v>
      </c>
      <c r="G122" s="9"/>
      <c r="H122" s="9">
        <v>1296.2101131098116</v>
      </c>
      <c r="I122" s="9">
        <v>53729.38629327614</v>
      </c>
      <c r="J122" s="9">
        <f t="shared" si="1"/>
        <v>1.7316946087596159</v>
      </c>
      <c r="K122" s="310"/>
    </row>
    <row r="123" spans="2:11" ht="15" customHeight="1" x14ac:dyDescent="0.2">
      <c r="B123" s="26">
        <v>1963</v>
      </c>
      <c r="C123" s="9">
        <v>23579.450031363187</v>
      </c>
      <c r="D123" s="9">
        <v>7164.5656704639732</v>
      </c>
      <c r="E123" s="9">
        <v>18478.784322454019</v>
      </c>
      <c r="F123" s="9">
        <v>3514.7002286477409</v>
      </c>
      <c r="G123" s="9"/>
      <c r="H123" s="9">
        <v>1309.9694461868437</v>
      </c>
      <c r="I123" s="9">
        <v>54047.469699115762</v>
      </c>
      <c r="J123" s="9">
        <f t="shared" si="1"/>
        <v>0.59201012292118294</v>
      </c>
      <c r="K123" s="310"/>
    </row>
    <row r="124" spans="2:11" ht="15" customHeight="1" x14ac:dyDescent="0.2">
      <c r="B124" s="26">
        <v>1964</v>
      </c>
      <c r="C124" s="9">
        <v>23746.585459622427</v>
      </c>
      <c r="D124" s="9">
        <v>7573.7034863721901</v>
      </c>
      <c r="E124" s="9">
        <v>18818.316100443131</v>
      </c>
      <c r="F124" s="9">
        <v>3492.037797697335</v>
      </c>
      <c r="G124" s="9"/>
      <c r="H124" s="9">
        <v>1325.7522105987334</v>
      </c>
      <c r="I124" s="9">
        <v>54956.395054733817</v>
      </c>
      <c r="J124" s="9">
        <f t="shared" si="1"/>
        <v>1.6817167587642425</v>
      </c>
      <c r="K124" s="310"/>
    </row>
    <row r="125" spans="2:11" ht="15" customHeight="1" x14ac:dyDescent="0.2">
      <c r="B125" s="26">
        <v>1965</v>
      </c>
      <c r="C125" s="9">
        <v>23818.619615143361</v>
      </c>
      <c r="D125" s="9">
        <v>8281.4997673053967</v>
      </c>
      <c r="E125" s="9">
        <v>19423.322069565569</v>
      </c>
      <c r="F125" s="9">
        <v>3362.9428785334171</v>
      </c>
      <c r="G125" s="9"/>
      <c r="H125" s="9">
        <v>1335.0599947390785</v>
      </c>
      <c r="I125" s="9">
        <v>56221.444325286822</v>
      </c>
      <c r="J125" s="9">
        <f t="shared" ref="J125:J173" si="2">(I125-I124)/I124*100</f>
        <v>2.3019145802650982</v>
      </c>
      <c r="K125" s="310"/>
    </row>
    <row r="126" spans="2:11" ht="15" customHeight="1" x14ac:dyDescent="0.2">
      <c r="B126" s="26">
        <v>1966</v>
      </c>
      <c r="C126" s="9">
        <v>23767.705382436259</v>
      </c>
      <c r="D126" s="9">
        <v>8616.7543504653986</v>
      </c>
      <c r="E126" s="9">
        <v>19675.030352084177</v>
      </c>
      <c r="F126" s="9">
        <v>3324.5649534601375</v>
      </c>
      <c r="G126" s="9"/>
      <c r="H126" s="9">
        <v>1322.9461756373937</v>
      </c>
      <c r="I126" s="9">
        <v>56706.596519627681</v>
      </c>
      <c r="J126" s="9">
        <f t="shared" si="2"/>
        <v>0.86293086234828564</v>
      </c>
      <c r="K126" s="310"/>
    </row>
    <row r="127" spans="2:11" ht="15" customHeight="1" x14ac:dyDescent="0.2">
      <c r="B127" s="26">
        <v>1967</v>
      </c>
      <c r="C127" s="9">
        <v>23099</v>
      </c>
      <c r="D127" s="9">
        <v>8602.5900445163898</v>
      </c>
      <c r="E127" s="9">
        <v>19896.398219344395</v>
      </c>
      <c r="F127" s="9">
        <v>3215.2974504249291</v>
      </c>
      <c r="H127" s="9">
        <v>1337.1104815864023</v>
      </c>
      <c r="I127" s="9">
        <v>56151.355726426547</v>
      </c>
      <c r="J127" s="9">
        <f t="shared" si="2"/>
        <v>-0.97914674355204856</v>
      </c>
      <c r="K127" s="310"/>
    </row>
    <row r="128" spans="2:11" ht="15" customHeight="1" x14ac:dyDescent="0.2">
      <c r="B128" s="26">
        <v>1968</v>
      </c>
      <c r="C128" s="9">
        <v>23524</v>
      </c>
      <c r="D128" s="9">
        <v>8966.0056657223795</v>
      </c>
      <c r="E128" s="9">
        <v>19718.73735329826</v>
      </c>
      <c r="F128" s="9">
        <v>3101.9830028328611</v>
      </c>
      <c r="G128" s="9"/>
      <c r="H128" s="9">
        <v>1375.9611493322541</v>
      </c>
      <c r="I128" s="9">
        <v>56687.171185754756</v>
      </c>
      <c r="J128" s="9">
        <f t="shared" si="2"/>
        <v>0.95423423423423714</v>
      </c>
      <c r="K128" s="310"/>
    </row>
    <row r="129" spans="2:13" ht="15" customHeight="1" x14ac:dyDescent="0.2">
      <c r="B129" s="26">
        <v>1969</v>
      </c>
      <c r="C129" s="9">
        <v>24513</v>
      </c>
      <c r="D129" s="9">
        <v>9206.3941723998378</v>
      </c>
      <c r="E129" s="9">
        <v>19817.887494941318</v>
      </c>
      <c r="F129" s="9">
        <v>2942.1286928369082</v>
      </c>
      <c r="G129" s="9"/>
      <c r="H129" s="9">
        <v>1419.6681505463375</v>
      </c>
      <c r="I129" s="9">
        <v>57900.040469445565</v>
      </c>
      <c r="J129" s="9">
        <f t="shared" si="2"/>
        <v>2.1395833630795065</v>
      </c>
      <c r="K129" s="310"/>
      <c r="L129" s="13"/>
      <c r="M129" s="13"/>
    </row>
    <row r="130" spans="2:13" ht="15" customHeight="1" x14ac:dyDescent="0.2">
      <c r="B130" s="26">
        <v>1970</v>
      </c>
      <c r="C130" s="9">
        <v>26239</v>
      </c>
      <c r="D130" s="9">
        <v>10288.547146904088</v>
      </c>
      <c r="E130" s="9">
        <v>20169.162282476729</v>
      </c>
      <c r="F130" s="9">
        <v>2691.2181303116145</v>
      </c>
      <c r="G130" s="9"/>
      <c r="H130" s="9">
        <v>1462.565762849049</v>
      </c>
      <c r="I130" s="9">
        <v>60850.667745851883</v>
      </c>
      <c r="J130" s="9">
        <f t="shared" si="2"/>
        <v>5.0960711814413902</v>
      </c>
      <c r="K130" s="310"/>
    </row>
    <row r="131" spans="2:13" ht="15" customHeight="1" x14ac:dyDescent="0.2">
      <c r="B131" s="26">
        <v>1971</v>
      </c>
      <c r="C131" s="9">
        <v>27659</v>
      </c>
      <c r="D131" s="9">
        <v>11247.268312424119</v>
      </c>
      <c r="E131" s="9">
        <v>20612.302711452852</v>
      </c>
      <c r="F131" s="9">
        <v>2714.6904087414</v>
      </c>
      <c r="G131" s="9"/>
      <c r="H131" s="9">
        <v>1556.4548765681909</v>
      </c>
      <c r="I131" s="9">
        <v>63784.297855119381</v>
      </c>
      <c r="J131" s="9">
        <f t="shared" si="2"/>
        <v>4.8210319096580179</v>
      </c>
      <c r="K131" s="310"/>
    </row>
    <row r="132" spans="2:13" ht="15" customHeight="1" x14ac:dyDescent="0.2">
      <c r="B132" s="26">
        <v>1972</v>
      </c>
      <c r="C132" s="9">
        <v>28769</v>
      </c>
      <c r="D132" s="9">
        <v>12935.653581545932</v>
      </c>
      <c r="E132" s="9">
        <v>21225.414811817078</v>
      </c>
      <c r="F132" s="334">
        <v>2726.3460137596098</v>
      </c>
      <c r="G132" s="9"/>
      <c r="H132" s="9">
        <v>1595.7102387697289</v>
      </c>
      <c r="I132" s="9">
        <v>67252.124645892356</v>
      </c>
      <c r="J132" s="9">
        <f t="shared" si="2"/>
        <v>5.4368032688073944</v>
      </c>
      <c r="K132" s="310"/>
    </row>
    <row r="133" spans="2:13" ht="15" customHeight="1" x14ac:dyDescent="0.2">
      <c r="B133" s="26">
        <v>1973</v>
      </c>
      <c r="C133" s="9">
        <v>29528</v>
      </c>
      <c r="D133" s="9">
        <v>13274</v>
      </c>
      <c r="E133" s="9">
        <v>21526</v>
      </c>
      <c r="F133" s="9">
        <v>2614</v>
      </c>
      <c r="G133" s="9"/>
      <c r="H133" s="9">
        <v>1560</v>
      </c>
      <c r="I133" s="9">
        <v>68502</v>
      </c>
      <c r="J133" s="9">
        <f t="shared" si="2"/>
        <v>1.8584919966301527</v>
      </c>
      <c r="K133" s="310"/>
    </row>
    <row r="134" spans="2:13" ht="15" customHeight="1" x14ac:dyDescent="0.2">
      <c r="B134" s="26">
        <v>1974</v>
      </c>
      <c r="C134" s="9">
        <v>29602</v>
      </c>
      <c r="D134" s="9">
        <v>14718</v>
      </c>
      <c r="E134" s="9">
        <v>21597</v>
      </c>
      <c r="F134" s="9">
        <v>2477</v>
      </c>
      <c r="G134" s="9"/>
      <c r="H134" s="9">
        <v>1594</v>
      </c>
      <c r="I134" s="9">
        <v>69988</v>
      </c>
      <c r="J134" s="9">
        <f t="shared" si="2"/>
        <v>2.1692797290590056</v>
      </c>
      <c r="K134" s="310"/>
      <c r="L134" s="310"/>
    </row>
    <row r="135" spans="2:13" ht="15" customHeight="1" x14ac:dyDescent="0.2">
      <c r="B135" s="26">
        <v>1975</v>
      </c>
      <c r="C135" s="9">
        <v>30366</v>
      </c>
      <c r="D135" s="334">
        <v>14153.081676858632</v>
      </c>
      <c r="E135" s="334">
        <v>20963.453539578211</v>
      </c>
      <c r="F135" s="334">
        <v>2652.9664013545157</v>
      </c>
      <c r="G135" s="9"/>
      <c r="H135" s="334">
        <v>1600</v>
      </c>
      <c r="I135" s="9">
        <v>69743</v>
      </c>
      <c r="J135" s="9">
        <f t="shared" si="2"/>
        <v>-0.35006001028747785</v>
      </c>
      <c r="K135" s="310"/>
    </row>
    <row r="136" spans="2:13" ht="15" customHeight="1" x14ac:dyDescent="0.2">
      <c r="B136" s="26">
        <v>1976</v>
      </c>
      <c r="C136" s="9">
        <v>31161</v>
      </c>
      <c r="D136" s="334">
        <v>14036.306900437514</v>
      </c>
      <c r="E136" s="334">
        <v>20159.670721152197</v>
      </c>
      <c r="F136" s="334">
        <v>2361.5360621535101</v>
      </c>
      <c r="G136" s="9">
        <v>51</v>
      </c>
      <c r="H136" s="334">
        <v>1600</v>
      </c>
      <c r="I136" s="9">
        <v>69377</v>
      </c>
      <c r="J136" s="9">
        <f t="shared" si="2"/>
        <v>-0.52478384927519606</v>
      </c>
      <c r="K136" s="310"/>
    </row>
    <row r="137" spans="2:13" ht="15" customHeight="1" x14ac:dyDescent="0.2">
      <c r="B137" s="26">
        <v>1977</v>
      </c>
      <c r="C137" s="9">
        <v>31244</v>
      </c>
      <c r="D137" s="334">
        <v>14069.689586898045</v>
      </c>
      <c r="E137" s="334">
        <v>20207.616663885237</v>
      </c>
      <c r="F137" s="334">
        <v>2367.1525265474065</v>
      </c>
      <c r="G137" s="334">
        <v>50</v>
      </c>
      <c r="H137" s="334">
        <v>1600</v>
      </c>
      <c r="I137" s="9">
        <v>69542</v>
      </c>
      <c r="J137" s="9">
        <f t="shared" si="2"/>
        <v>0.23783098144918347</v>
      </c>
      <c r="K137" s="310"/>
    </row>
    <row r="138" spans="2:13" ht="15" customHeight="1" x14ac:dyDescent="0.2">
      <c r="B138" s="26">
        <v>1978</v>
      </c>
      <c r="C138" s="9">
        <v>31543</v>
      </c>
      <c r="D138" s="9">
        <v>15000</v>
      </c>
      <c r="E138" s="9">
        <v>20400</v>
      </c>
      <c r="F138" s="9">
        <v>2500</v>
      </c>
      <c r="G138" s="334">
        <v>50</v>
      </c>
      <c r="H138" s="334">
        <v>1650</v>
      </c>
      <c r="I138" s="9">
        <v>71143</v>
      </c>
      <c r="J138" s="9">
        <f t="shared" si="2"/>
        <v>2.3022058612061773</v>
      </c>
      <c r="K138" s="310"/>
    </row>
    <row r="139" spans="2:13" ht="15" customHeight="1" x14ac:dyDescent="0.2">
      <c r="B139" s="26">
        <v>1979</v>
      </c>
      <c r="C139" s="9">
        <v>31277</v>
      </c>
      <c r="D139" s="9">
        <v>14600</v>
      </c>
      <c r="E139" s="9">
        <v>20600</v>
      </c>
      <c r="F139" s="9">
        <v>2600</v>
      </c>
      <c r="G139" s="334">
        <v>50</v>
      </c>
      <c r="H139" s="334">
        <v>1650</v>
      </c>
      <c r="I139" s="9">
        <v>70777</v>
      </c>
      <c r="J139" s="9">
        <f t="shared" si="2"/>
        <v>-0.51445679827952151</v>
      </c>
      <c r="K139" s="310"/>
    </row>
    <row r="140" spans="2:13" ht="15" customHeight="1" x14ac:dyDescent="0.2">
      <c r="B140" s="26">
        <v>1980</v>
      </c>
      <c r="C140" s="9">
        <v>30734</v>
      </c>
      <c r="D140" s="9">
        <v>14000</v>
      </c>
      <c r="E140" s="9">
        <v>20800</v>
      </c>
      <c r="F140" s="9">
        <v>2600</v>
      </c>
      <c r="G140" s="334">
        <v>50</v>
      </c>
      <c r="H140" s="334">
        <v>1550</v>
      </c>
      <c r="I140" s="9">
        <v>69734</v>
      </c>
      <c r="J140" s="9">
        <f t="shared" si="2"/>
        <v>-1.4736425675007416</v>
      </c>
      <c r="K140" s="310"/>
    </row>
    <row r="141" spans="2:13" ht="15" customHeight="1" x14ac:dyDescent="0.2">
      <c r="B141" s="26">
        <v>1981</v>
      </c>
      <c r="C141" s="9">
        <v>30418</v>
      </c>
      <c r="D141" s="9">
        <v>14300</v>
      </c>
      <c r="E141" s="9">
        <v>20800</v>
      </c>
      <c r="F141" s="9">
        <v>2400</v>
      </c>
      <c r="G141" s="334">
        <v>50</v>
      </c>
      <c r="H141" s="334">
        <v>1650</v>
      </c>
      <c r="I141" s="9">
        <v>69618</v>
      </c>
      <c r="J141" s="9">
        <f t="shared" si="2"/>
        <v>-0.16634640204204548</v>
      </c>
      <c r="K141" s="310"/>
    </row>
    <row r="142" spans="2:13" ht="15" customHeight="1" x14ac:dyDescent="0.2">
      <c r="B142" s="26">
        <v>1982</v>
      </c>
      <c r="C142" s="9">
        <v>30324</v>
      </c>
      <c r="D142" s="9">
        <v>13500</v>
      </c>
      <c r="E142" s="9">
        <v>20500</v>
      </c>
      <c r="F142" s="9">
        <v>2300</v>
      </c>
      <c r="G142" s="334">
        <v>50</v>
      </c>
      <c r="H142" s="334">
        <v>1750</v>
      </c>
      <c r="I142" s="9">
        <v>68424</v>
      </c>
      <c r="J142" s="9">
        <f t="shared" si="2"/>
        <v>-1.7150736878393518</v>
      </c>
      <c r="K142" s="310"/>
    </row>
    <row r="143" spans="2:13" ht="15" customHeight="1" x14ac:dyDescent="0.2">
      <c r="B143" s="26">
        <v>1983</v>
      </c>
      <c r="C143" s="9">
        <v>29106</v>
      </c>
      <c r="D143" s="9">
        <v>13100</v>
      </c>
      <c r="E143" s="9">
        <v>20300</v>
      </c>
      <c r="F143" s="9">
        <v>2200</v>
      </c>
      <c r="G143" s="334">
        <v>50</v>
      </c>
      <c r="H143" s="334">
        <v>1650</v>
      </c>
      <c r="I143" s="9">
        <v>66406</v>
      </c>
      <c r="J143" s="9">
        <f t="shared" si="2"/>
        <v>-2.9492575704431192</v>
      </c>
      <c r="K143" s="310"/>
    </row>
    <row r="144" spans="2:13" ht="15" customHeight="1" x14ac:dyDescent="0.2">
      <c r="B144" s="26">
        <v>1984</v>
      </c>
      <c r="C144" s="9">
        <v>27864</v>
      </c>
      <c r="D144" s="9">
        <v>12800</v>
      </c>
      <c r="E144" s="9">
        <v>20100</v>
      </c>
      <c r="F144" s="9">
        <v>2100</v>
      </c>
      <c r="G144" s="334">
        <v>50</v>
      </c>
      <c r="H144" s="334">
        <v>1550</v>
      </c>
      <c r="I144" s="9">
        <v>64464</v>
      </c>
      <c r="J144" s="9">
        <f t="shared" si="2"/>
        <v>-2.9244345390476765</v>
      </c>
      <c r="K144" s="310"/>
    </row>
    <row r="145" spans="2:13" ht="15" customHeight="1" x14ac:dyDescent="0.2">
      <c r="B145" s="26">
        <v>1985</v>
      </c>
      <c r="C145" s="9">
        <v>26955</v>
      </c>
      <c r="D145" s="9">
        <v>12800</v>
      </c>
      <c r="E145" s="9">
        <v>20500</v>
      </c>
      <c r="F145" s="9">
        <v>2200</v>
      </c>
      <c r="G145" s="334">
        <v>50</v>
      </c>
      <c r="H145" s="334">
        <v>1550</v>
      </c>
      <c r="I145" s="9">
        <v>64055</v>
      </c>
      <c r="J145" s="9">
        <f>(I145-I144)/I144*100</f>
        <v>-0.63446264581782075</v>
      </c>
      <c r="K145" s="310"/>
    </row>
    <row r="146" spans="2:13" ht="15" customHeight="1" x14ac:dyDescent="0.2">
      <c r="B146" s="26">
        <v>1986</v>
      </c>
      <c r="C146" s="9">
        <v>24523</v>
      </c>
      <c r="D146" s="9">
        <v>13200</v>
      </c>
      <c r="E146" s="9">
        <v>20000</v>
      </c>
      <c r="F146" s="9">
        <v>2200</v>
      </c>
      <c r="G146" s="9">
        <v>46</v>
      </c>
      <c r="H146" s="334">
        <v>1450</v>
      </c>
      <c r="I146" s="9">
        <v>61423</v>
      </c>
      <c r="J146" s="9">
        <f t="shared" si="2"/>
        <v>-4.1089688548903283</v>
      </c>
      <c r="K146" s="310"/>
    </row>
    <row r="147" spans="2:13" ht="15" customHeight="1" x14ac:dyDescent="0.2">
      <c r="B147" s="26">
        <v>1987</v>
      </c>
      <c r="C147" s="9">
        <v>23103</v>
      </c>
      <c r="D147" s="9">
        <v>12000</v>
      </c>
      <c r="E147" s="9">
        <v>19000</v>
      </c>
      <c r="F147" s="9">
        <v>1700</v>
      </c>
      <c r="G147" s="9">
        <v>59</v>
      </c>
      <c r="H147" s="334">
        <v>1240</v>
      </c>
      <c r="I147" s="9">
        <v>57103</v>
      </c>
      <c r="J147" s="9">
        <f t="shared" si="2"/>
        <v>-7.0331960340589026</v>
      </c>
      <c r="K147" s="310"/>
    </row>
    <row r="148" spans="2:13" ht="15" customHeight="1" x14ac:dyDescent="0.2">
      <c r="B148" s="26">
        <v>1988</v>
      </c>
      <c r="C148" s="9">
        <v>23033</v>
      </c>
      <c r="D148" s="9">
        <v>12000</v>
      </c>
      <c r="E148" s="9">
        <v>18700</v>
      </c>
      <c r="F148" s="9">
        <v>1800</v>
      </c>
      <c r="G148" s="9">
        <v>76</v>
      </c>
      <c r="H148" s="334">
        <v>1000</v>
      </c>
      <c r="I148" s="9">
        <v>56633</v>
      </c>
      <c r="J148" s="9">
        <f t="shared" si="2"/>
        <v>-0.82307409418069111</v>
      </c>
      <c r="K148" s="310"/>
      <c r="L148" s="310"/>
      <c r="M148" s="310"/>
    </row>
    <row r="149" spans="2:13" ht="15" customHeight="1" x14ac:dyDescent="0.2">
      <c r="B149" s="26">
        <v>1989</v>
      </c>
      <c r="C149" s="9">
        <v>23273</v>
      </c>
      <c r="D149" s="9">
        <v>12400</v>
      </c>
      <c r="E149" s="9">
        <v>18600</v>
      </c>
      <c r="F149" s="9">
        <v>1900</v>
      </c>
      <c r="G149" s="9">
        <v>98</v>
      </c>
      <c r="H149" s="334">
        <v>1000</v>
      </c>
      <c r="I149" s="9">
        <v>57273</v>
      </c>
      <c r="J149" s="9">
        <f t="shared" si="2"/>
        <v>1.1300831670580758</v>
      </c>
      <c r="K149" s="310"/>
    </row>
    <row r="150" spans="2:13" ht="15" customHeight="1" x14ac:dyDescent="0.2">
      <c r="B150" s="26">
        <v>1990</v>
      </c>
      <c r="C150" s="9">
        <v>24647</v>
      </c>
      <c r="D150" s="9">
        <v>12200</v>
      </c>
      <c r="E150" s="9">
        <v>18900</v>
      </c>
      <c r="F150" s="9">
        <v>2000</v>
      </c>
      <c r="G150" s="9">
        <v>127</v>
      </c>
      <c r="H150" s="334">
        <v>1000</v>
      </c>
      <c r="I150" s="9">
        <v>58847</v>
      </c>
      <c r="J150" s="9">
        <f t="shared" si="2"/>
        <v>2.7482408813926282</v>
      </c>
      <c r="K150" s="310"/>
    </row>
    <row r="151" spans="2:13" ht="15" customHeight="1" x14ac:dyDescent="0.2">
      <c r="B151" s="26">
        <v>1991</v>
      </c>
      <c r="C151" s="9">
        <v>25423</v>
      </c>
      <c r="D151" s="9">
        <v>12300</v>
      </c>
      <c r="E151" s="9">
        <v>19200</v>
      </c>
      <c r="F151" s="9">
        <v>2000</v>
      </c>
      <c r="G151" s="9">
        <v>196</v>
      </c>
      <c r="H151" s="334">
        <v>1000</v>
      </c>
      <c r="I151" s="9">
        <v>60123</v>
      </c>
      <c r="J151" s="9">
        <f t="shared" si="2"/>
        <v>2.1683348344010738</v>
      </c>
      <c r="K151" s="310"/>
    </row>
    <row r="152" spans="2:13" ht="15" customHeight="1" x14ac:dyDescent="0.2">
      <c r="B152" s="26">
        <v>1992</v>
      </c>
      <c r="C152" s="9">
        <v>25784</v>
      </c>
      <c r="D152" s="9">
        <v>12200</v>
      </c>
      <c r="E152" s="9">
        <v>19500</v>
      </c>
      <c r="F152" s="9">
        <v>2200</v>
      </c>
      <c r="G152" s="9">
        <v>220</v>
      </c>
      <c r="H152" s="334">
        <v>1000</v>
      </c>
      <c r="I152" s="9">
        <v>60884</v>
      </c>
      <c r="J152" s="9">
        <f t="shared" si="2"/>
        <v>1.2657385692663372</v>
      </c>
      <c r="K152" s="310"/>
    </row>
    <row r="153" spans="2:13" ht="15" customHeight="1" x14ac:dyDescent="0.2">
      <c r="B153" s="26">
        <v>1993</v>
      </c>
      <c r="C153" s="9">
        <v>26134</v>
      </c>
      <c r="D153" s="9">
        <v>12700</v>
      </c>
      <c r="E153" s="9">
        <v>20100</v>
      </c>
      <c r="F153" s="9">
        <v>2500</v>
      </c>
      <c r="G153" s="9">
        <v>248</v>
      </c>
      <c r="H153" s="334">
        <v>1050</v>
      </c>
      <c r="I153" s="9">
        <v>62734</v>
      </c>
      <c r="J153" s="9">
        <f t="shared" si="2"/>
        <v>3.0385651402667366</v>
      </c>
      <c r="K153" s="310"/>
    </row>
    <row r="154" spans="2:13" ht="15" customHeight="1" x14ac:dyDescent="0.2">
      <c r="B154" s="26">
        <v>1994</v>
      </c>
      <c r="C154" s="9">
        <v>24842</v>
      </c>
      <c r="D154" s="9">
        <v>13288</v>
      </c>
      <c r="E154" s="9">
        <v>19535</v>
      </c>
      <c r="F154" s="9">
        <v>2435</v>
      </c>
      <c r="G154" s="9">
        <v>260</v>
      </c>
      <c r="H154" s="334">
        <v>1001</v>
      </c>
      <c r="I154" s="9">
        <v>61362</v>
      </c>
      <c r="J154" s="9">
        <f t="shared" si="2"/>
        <v>-2.1870118277170274</v>
      </c>
      <c r="K154" s="310"/>
    </row>
    <row r="155" spans="2:13" ht="15" customHeight="1" x14ac:dyDescent="0.2">
      <c r="B155" s="26">
        <v>1995</v>
      </c>
      <c r="C155" s="9">
        <v>27237</v>
      </c>
      <c r="D155" s="9">
        <v>12626</v>
      </c>
      <c r="E155" s="9">
        <v>18989</v>
      </c>
      <c r="F155" s="9">
        <v>2415</v>
      </c>
      <c r="G155" s="9">
        <v>293</v>
      </c>
      <c r="H155" s="9">
        <v>894</v>
      </c>
      <c r="I155" s="9">
        <v>62454</v>
      </c>
      <c r="J155" s="9">
        <f t="shared" si="2"/>
        <v>1.7796030116358659</v>
      </c>
      <c r="K155" s="310"/>
    </row>
    <row r="156" spans="2:13" ht="15" customHeight="1" x14ac:dyDescent="0.2">
      <c r="B156" s="26">
        <v>1996</v>
      </c>
      <c r="C156" s="9">
        <v>27153</v>
      </c>
      <c r="D156" s="9">
        <v>13768</v>
      </c>
      <c r="E156" s="9">
        <v>19821</v>
      </c>
      <c r="F156" s="9">
        <v>2803</v>
      </c>
      <c r="G156" s="9">
        <v>324</v>
      </c>
      <c r="H156" s="9">
        <v>967</v>
      </c>
      <c r="I156" s="9">
        <v>64845</v>
      </c>
      <c r="J156" s="9">
        <f t="shared" si="2"/>
        <v>3.8284177154385626</v>
      </c>
      <c r="K156" s="310"/>
    </row>
    <row r="157" spans="2:13" ht="15" customHeight="1" x14ac:dyDescent="0.2">
      <c r="B157" s="26">
        <v>1997</v>
      </c>
      <c r="C157" s="9">
        <v>30270</v>
      </c>
      <c r="D157" s="9">
        <v>15898</v>
      </c>
      <c r="E157" s="9">
        <v>21338</v>
      </c>
      <c r="F157" s="9">
        <v>3106</v>
      </c>
      <c r="G157" s="9">
        <v>341</v>
      </c>
      <c r="H157" s="9">
        <v>1048</v>
      </c>
      <c r="I157" s="9">
        <v>72119</v>
      </c>
      <c r="J157" s="9">
        <f t="shared" si="2"/>
        <v>11.217518698434729</v>
      </c>
      <c r="K157" s="310"/>
    </row>
    <row r="158" spans="2:13" ht="15" customHeight="1" x14ac:dyDescent="0.2">
      <c r="B158" s="26">
        <v>1998</v>
      </c>
      <c r="C158" s="9">
        <v>34324</v>
      </c>
      <c r="D158" s="9">
        <v>17108</v>
      </c>
      <c r="E158" s="9">
        <v>21609</v>
      </c>
      <c r="F158" s="9">
        <v>3521</v>
      </c>
      <c r="G158" s="9">
        <v>379</v>
      </c>
      <c r="H158" s="9">
        <v>1041</v>
      </c>
      <c r="I158" s="9">
        <v>78090</v>
      </c>
      <c r="J158" s="9">
        <f t="shared" si="2"/>
        <v>8.2793715941707458</v>
      </c>
      <c r="K158" s="310"/>
    </row>
    <row r="159" spans="2:13" ht="15" customHeight="1" x14ac:dyDescent="0.2">
      <c r="B159" s="26">
        <v>1999</v>
      </c>
      <c r="C159" s="9">
        <v>40188</v>
      </c>
      <c r="D159" s="9">
        <v>22525</v>
      </c>
      <c r="E159" s="9">
        <v>26149</v>
      </c>
      <c r="F159" s="9">
        <v>4453</v>
      </c>
      <c r="G159" s="9">
        <v>460</v>
      </c>
      <c r="H159" s="9">
        <v>1378</v>
      </c>
      <c r="I159" s="9">
        <v>95301</v>
      </c>
      <c r="J159" s="9">
        <f t="shared" si="2"/>
        <v>22.039953899346905</v>
      </c>
      <c r="K159" s="310"/>
    </row>
    <row r="160" spans="2:13" ht="15" customHeight="1" x14ac:dyDescent="0.2">
      <c r="B160" s="26">
        <v>2000</v>
      </c>
      <c r="C160" s="9">
        <v>47015</v>
      </c>
      <c r="D160" s="9">
        <v>26058</v>
      </c>
      <c r="E160" s="9">
        <v>28871</v>
      </c>
      <c r="F160" s="9">
        <v>6276</v>
      </c>
      <c r="G160" s="9">
        <v>524</v>
      </c>
      <c r="H160" s="9">
        <v>1669</v>
      </c>
      <c r="I160" s="9">
        <v>110623</v>
      </c>
      <c r="J160" s="9">
        <f t="shared" si="2"/>
        <v>16.077480823915806</v>
      </c>
      <c r="K160" s="310"/>
    </row>
    <row r="161" spans="2:13" ht="15" customHeight="1" x14ac:dyDescent="0.2">
      <c r="B161" s="26">
        <v>2001</v>
      </c>
      <c r="C161" s="9">
        <v>54996</v>
      </c>
      <c r="D161" s="9">
        <v>31043</v>
      </c>
      <c r="E161" s="9">
        <v>32301</v>
      </c>
      <c r="F161" s="9">
        <v>9271</v>
      </c>
      <c r="G161" s="9">
        <v>680</v>
      </c>
      <c r="H161" s="9">
        <v>1984</v>
      </c>
      <c r="I161" s="9">
        <v>130591</v>
      </c>
      <c r="J161" s="9">
        <f t="shared" si="2"/>
        <v>18.050495828173165</v>
      </c>
      <c r="K161" s="310"/>
    </row>
    <row r="162" spans="2:13" ht="15" customHeight="1" x14ac:dyDescent="0.2">
      <c r="B162" s="26">
        <v>2002</v>
      </c>
      <c r="C162" s="9">
        <v>60526</v>
      </c>
      <c r="D162" s="9">
        <v>34005</v>
      </c>
      <c r="E162" s="9">
        <v>35035</v>
      </c>
      <c r="F162" s="9">
        <v>10260</v>
      </c>
      <c r="G162" s="9">
        <v>909</v>
      </c>
      <c r="H162" s="9">
        <v>2092</v>
      </c>
      <c r="I162" s="9">
        <v>143373</v>
      </c>
      <c r="J162" s="9">
        <f t="shared" si="2"/>
        <v>9.7878107986002085</v>
      </c>
      <c r="K162" s="310"/>
    </row>
    <row r="163" spans="2:13" ht="15" customHeight="1" x14ac:dyDescent="0.2">
      <c r="B163" s="26">
        <v>2003</v>
      </c>
      <c r="C163" s="9">
        <v>59956</v>
      </c>
      <c r="D163" s="9">
        <v>34291</v>
      </c>
      <c r="E163" s="9">
        <v>34446</v>
      </c>
      <c r="F163" s="9">
        <v>10730</v>
      </c>
      <c r="G163" s="9">
        <v>978</v>
      </c>
      <c r="H163" s="9">
        <v>1996</v>
      </c>
      <c r="I163" s="9">
        <v>142793</v>
      </c>
      <c r="J163" s="9">
        <f t="shared" si="2"/>
        <v>-0.40453920891660217</v>
      </c>
      <c r="K163" s="310"/>
    </row>
    <row r="164" spans="2:13" ht="15" customHeight="1" x14ac:dyDescent="0.2">
      <c r="B164" s="26">
        <v>2004</v>
      </c>
      <c r="C164" s="9">
        <v>64961</v>
      </c>
      <c r="D164" s="9">
        <v>35975</v>
      </c>
      <c r="E164" s="9">
        <v>34929</v>
      </c>
      <c r="F164" s="9">
        <v>11068</v>
      </c>
      <c r="G164" s="9">
        <v>1048</v>
      </c>
      <c r="H164" s="9">
        <v>2150</v>
      </c>
      <c r="I164" s="9">
        <v>150561</v>
      </c>
      <c r="J164" s="9">
        <f t="shared" si="2"/>
        <v>5.4400425791180238</v>
      </c>
      <c r="K164" s="310"/>
    </row>
    <row r="165" spans="2:13" ht="15" customHeight="1" x14ac:dyDescent="0.2">
      <c r="B165" s="26">
        <v>2005</v>
      </c>
      <c r="C165" s="9">
        <v>66979</v>
      </c>
      <c r="D165" s="9">
        <v>35777</v>
      </c>
      <c r="E165" s="9">
        <v>35049</v>
      </c>
      <c r="F165" s="9">
        <v>11747</v>
      </c>
      <c r="G165" s="9">
        <v>981</v>
      </c>
      <c r="H165" s="9">
        <v>2307</v>
      </c>
      <c r="I165" s="9">
        <v>153204</v>
      </c>
      <c r="J165" s="9">
        <f t="shared" si="2"/>
        <v>1.7554346743180504</v>
      </c>
      <c r="K165" s="310"/>
    </row>
    <row r="166" spans="2:13" ht="15" customHeight="1" x14ac:dyDescent="0.2">
      <c r="B166" s="26">
        <v>2006</v>
      </c>
      <c r="C166" s="16">
        <v>69771</v>
      </c>
      <c r="D166" s="9">
        <v>36632</v>
      </c>
      <c r="E166" s="9">
        <v>36597</v>
      </c>
      <c r="F166" s="9">
        <v>11375</v>
      </c>
      <c r="G166" s="9">
        <v>999</v>
      </c>
      <c r="H166" s="9">
        <v>2449</v>
      </c>
      <c r="I166" s="9">
        <v>158167</v>
      </c>
      <c r="J166" s="9">
        <f t="shared" si="2"/>
        <v>3.2394715542675123</v>
      </c>
      <c r="K166" s="310"/>
    </row>
    <row r="167" spans="2:13" ht="15" customHeight="1" x14ac:dyDescent="0.2">
      <c r="B167" s="26">
        <v>2007</v>
      </c>
      <c r="C167" s="9">
        <v>69860</v>
      </c>
      <c r="D167" s="9">
        <v>40672</v>
      </c>
      <c r="E167" s="9">
        <v>36746</v>
      </c>
      <c r="F167" s="9">
        <v>12200</v>
      </c>
      <c r="G167" s="9">
        <v>1196</v>
      </c>
      <c r="H167" s="9">
        <v>2925</v>
      </c>
      <c r="I167" s="9">
        <v>163951</v>
      </c>
      <c r="J167" s="9">
        <f t="shared" si="2"/>
        <v>3.6568942952701891</v>
      </c>
      <c r="K167" s="310"/>
      <c r="L167" s="310"/>
    </row>
    <row r="168" spans="2:13" ht="15" customHeight="1" x14ac:dyDescent="0.2">
      <c r="B168" s="26">
        <v>2008</v>
      </c>
      <c r="C168" s="9">
        <v>70757</v>
      </c>
      <c r="D168" s="9">
        <v>41958</v>
      </c>
      <c r="E168" s="9">
        <v>36094</v>
      </c>
      <c r="F168" s="9">
        <v>12746</v>
      </c>
      <c r="G168" s="9">
        <v>1224</v>
      </c>
      <c r="H168" s="9">
        <v>3090</v>
      </c>
      <c r="I168" s="9">
        <v>166197</v>
      </c>
      <c r="J168" s="9">
        <f t="shared" si="2"/>
        <v>1.3699215009362553</v>
      </c>
      <c r="K168" s="310"/>
    </row>
    <row r="169" spans="2:13" ht="15" customHeight="1" x14ac:dyDescent="0.2">
      <c r="B169" s="26">
        <v>2009</v>
      </c>
      <c r="C169" s="9">
        <v>73477</v>
      </c>
      <c r="D169" s="9">
        <v>40367</v>
      </c>
      <c r="E169" s="9">
        <v>29192</v>
      </c>
      <c r="F169" s="9">
        <v>11831</v>
      </c>
      <c r="G169" s="9">
        <v>1371</v>
      </c>
      <c r="H169" s="9">
        <v>954</v>
      </c>
      <c r="I169" s="9">
        <v>157290</v>
      </c>
      <c r="J169" s="9">
        <f t="shared" si="2"/>
        <v>-5.3593025144858215</v>
      </c>
      <c r="K169" s="310"/>
    </row>
    <row r="170" spans="2:13" ht="15" customHeight="1" x14ac:dyDescent="0.2">
      <c r="B170" s="26">
        <v>2010</v>
      </c>
      <c r="C170" s="9">
        <v>73408.800000000119</v>
      </c>
      <c r="D170" s="9">
        <v>42620.599999999969</v>
      </c>
      <c r="E170" s="9">
        <v>26497.5</v>
      </c>
      <c r="F170" s="9">
        <v>11821.800000000007</v>
      </c>
      <c r="G170" s="9">
        <v>1388.3999999999999</v>
      </c>
      <c r="H170" s="9">
        <v>782.30000000000018</v>
      </c>
      <c r="I170" s="9">
        <v>156632.00000000012</v>
      </c>
      <c r="J170" s="9">
        <f t="shared" si="2"/>
        <v>-0.41833555852240045</v>
      </c>
      <c r="K170" s="310"/>
    </row>
    <row r="171" spans="2:13" ht="15" customHeight="1" x14ac:dyDescent="0.2">
      <c r="B171" s="26">
        <v>2011</v>
      </c>
      <c r="C171" s="9">
        <v>72384</v>
      </c>
      <c r="D171" s="9">
        <v>38295</v>
      </c>
      <c r="E171" s="9">
        <v>29232</v>
      </c>
      <c r="F171" s="9">
        <v>11737</v>
      </c>
      <c r="G171" s="9">
        <v>1401</v>
      </c>
      <c r="H171" s="9">
        <v>883</v>
      </c>
      <c r="I171" s="9">
        <v>154030</v>
      </c>
      <c r="J171" s="9">
        <f t="shared" si="2"/>
        <v>-1.6612186526381036</v>
      </c>
      <c r="K171" s="310"/>
    </row>
    <row r="172" spans="2:13" ht="15" customHeight="1" x14ac:dyDescent="0.2">
      <c r="B172" s="26">
        <v>2012</v>
      </c>
      <c r="C172" s="9">
        <v>69970</v>
      </c>
      <c r="D172" s="9">
        <v>38363</v>
      </c>
      <c r="E172" s="9">
        <v>24713</v>
      </c>
      <c r="F172" s="9">
        <v>10316</v>
      </c>
      <c r="G172" s="9">
        <v>1229</v>
      </c>
      <c r="H172" s="9">
        <v>690</v>
      </c>
      <c r="I172" s="9">
        <v>145382</v>
      </c>
      <c r="J172" s="9">
        <f t="shared" si="2"/>
        <v>-5.6144906836330586</v>
      </c>
      <c r="K172" s="310"/>
      <c r="L172" s="310"/>
      <c r="M172" s="310"/>
    </row>
    <row r="173" spans="2:13" ht="15" customHeight="1" x14ac:dyDescent="0.2">
      <c r="B173" s="204">
        <v>2013</v>
      </c>
      <c r="C173" s="209">
        <v>64018.879999999997</v>
      </c>
      <c r="D173" s="209">
        <v>34372.379999999997</v>
      </c>
      <c r="E173" s="209">
        <v>34541.26</v>
      </c>
      <c r="F173" s="209">
        <v>9470.42</v>
      </c>
      <c r="G173" s="209">
        <v>1382.3</v>
      </c>
      <c r="H173" s="209">
        <v>2525.15</v>
      </c>
      <c r="I173" s="209">
        <v>133000</v>
      </c>
      <c r="J173" s="209">
        <f t="shared" si="2"/>
        <v>-8.5168727903041646</v>
      </c>
      <c r="K173" s="310"/>
    </row>
    <row r="174" spans="2:13" ht="12" customHeight="1" x14ac:dyDescent="0.2">
      <c r="C174" s="210"/>
    </row>
    <row r="175" spans="2:13" ht="9.75" customHeight="1" x14ac:dyDescent="0.2">
      <c r="C175" s="210"/>
    </row>
    <row r="176" spans="2:13" ht="23.25" customHeight="1" x14ac:dyDescent="0.2">
      <c r="C176" s="701"/>
      <c r="D176" s="701"/>
      <c r="E176" s="701"/>
      <c r="F176" s="701"/>
      <c r="G176" s="701"/>
      <c r="H176" s="701"/>
      <c r="I176" s="701"/>
    </row>
  </sheetData>
  <mergeCells count="2">
    <mergeCell ref="B1:I1"/>
    <mergeCell ref="C176:I176"/>
  </mergeCells>
  <pageMargins left="0.7" right="0.7" top="0.75" bottom="0.75" header="0.3" footer="0.3"/>
  <pageSetup paperSize="9" scale="97"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view="pageBreakPreview" topLeftCell="A49" zoomScale="60" zoomScaleNormal="100" workbookViewId="0">
      <selection sqref="A1:B1"/>
    </sheetView>
  </sheetViews>
  <sheetFormatPr defaultRowHeight="15" x14ac:dyDescent="0.25"/>
  <cols>
    <col min="1" max="1" width="25.140625" customWidth="1"/>
    <col min="2" max="2" width="46.7109375" customWidth="1"/>
  </cols>
  <sheetData>
    <row r="1" spans="1:2" ht="15.75" x14ac:dyDescent="0.25">
      <c r="A1" s="748" t="s">
        <v>955</v>
      </c>
      <c r="B1" s="749"/>
    </row>
    <row r="2" spans="1:2" x14ac:dyDescent="0.25">
      <c r="A2" s="534" t="s">
        <v>726</v>
      </c>
      <c r="B2" s="534" t="s">
        <v>727</v>
      </c>
    </row>
    <row r="3" spans="1:2" x14ac:dyDescent="0.25">
      <c r="A3" s="433" t="s">
        <v>728</v>
      </c>
      <c r="B3" s="243"/>
    </row>
    <row r="4" spans="1:2" x14ac:dyDescent="0.25">
      <c r="A4" s="243" t="s">
        <v>729</v>
      </c>
      <c r="B4" s="243" t="s">
        <v>730</v>
      </c>
    </row>
    <row r="5" spans="1:2" x14ac:dyDescent="0.25">
      <c r="A5" s="242" t="s">
        <v>731</v>
      </c>
      <c r="B5" s="242"/>
    </row>
    <row r="6" spans="1:2" x14ac:dyDescent="0.25">
      <c r="A6" s="242" t="s">
        <v>732</v>
      </c>
      <c r="B6" s="242"/>
    </row>
    <row r="7" spans="1:2" x14ac:dyDescent="0.25">
      <c r="A7" s="242" t="s">
        <v>733</v>
      </c>
      <c r="B7" s="242" t="s">
        <v>734</v>
      </c>
    </row>
    <row r="8" spans="1:2" x14ac:dyDescent="0.25">
      <c r="A8" s="242" t="s">
        <v>735</v>
      </c>
      <c r="B8" s="242"/>
    </row>
    <row r="9" spans="1:2" x14ac:dyDescent="0.25">
      <c r="A9" s="242" t="s">
        <v>736</v>
      </c>
      <c r="B9" s="242"/>
    </row>
    <row r="10" spans="1:2" x14ac:dyDescent="0.25">
      <c r="A10" s="242" t="s">
        <v>737</v>
      </c>
      <c r="B10" s="242" t="s">
        <v>738</v>
      </c>
    </row>
    <row r="11" spans="1:2" x14ac:dyDescent="0.25">
      <c r="A11" s="242" t="s">
        <v>739</v>
      </c>
      <c r="B11" s="242"/>
    </row>
    <row r="12" spans="1:2" x14ac:dyDescent="0.25">
      <c r="A12" s="242" t="s">
        <v>740</v>
      </c>
      <c r="B12" s="242" t="s">
        <v>741</v>
      </c>
    </row>
    <row r="13" spans="1:2" x14ac:dyDescent="0.25">
      <c r="A13" s="242" t="s">
        <v>742</v>
      </c>
      <c r="B13" s="242"/>
    </row>
    <row r="14" spans="1:2" x14ac:dyDescent="0.25">
      <c r="A14" s="242" t="s">
        <v>743</v>
      </c>
      <c r="B14" s="242" t="s">
        <v>744</v>
      </c>
    </row>
    <row r="15" spans="1:2" x14ac:dyDescent="0.25">
      <c r="A15" s="242" t="s">
        <v>745</v>
      </c>
      <c r="B15" s="242" t="s">
        <v>746</v>
      </c>
    </row>
    <row r="16" spans="1:2" x14ac:dyDescent="0.25">
      <c r="A16" s="242" t="s">
        <v>747</v>
      </c>
      <c r="B16" s="242"/>
    </row>
    <row r="17" spans="1:2" x14ac:dyDescent="0.25">
      <c r="A17" s="242" t="s">
        <v>748</v>
      </c>
      <c r="B17" s="242" t="s">
        <v>749</v>
      </c>
    </row>
    <row r="18" spans="1:2" x14ac:dyDescent="0.25">
      <c r="A18" s="242" t="s">
        <v>750</v>
      </c>
      <c r="B18" s="242" t="s">
        <v>751</v>
      </c>
    </row>
    <row r="19" spans="1:2" x14ac:dyDescent="0.25">
      <c r="A19" s="242" t="s">
        <v>752</v>
      </c>
      <c r="B19" s="242"/>
    </row>
    <row r="20" spans="1:2" x14ac:dyDescent="0.25">
      <c r="A20" s="242" t="s">
        <v>753</v>
      </c>
      <c r="B20" s="242"/>
    </row>
    <row r="21" spans="1:2" x14ac:dyDescent="0.25">
      <c r="A21" s="41" t="s">
        <v>754</v>
      </c>
      <c r="B21" s="41"/>
    </row>
    <row r="22" spans="1:2" x14ac:dyDescent="0.25">
      <c r="A22" s="433" t="s">
        <v>755</v>
      </c>
      <c r="B22" s="243"/>
    </row>
    <row r="23" spans="1:2" x14ac:dyDescent="0.25">
      <c r="A23" s="243" t="s">
        <v>756</v>
      </c>
      <c r="B23" s="243"/>
    </row>
    <row r="24" spans="1:2" x14ac:dyDescent="0.25">
      <c r="A24" s="242" t="s">
        <v>757</v>
      </c>
      <c r="B24" s="242"/>
    </row>
    <row r="25" spans="1:2" x14ac:dyDescent="0.25">
      <c r="A25" s="242" t="s">
        <v>758</v>
      </c>
      <c r="B25" s="242"/>
    </row>
    <row r="26" spans="1:2" x14ac:dyDescent="0.25">
      <c r="A26" s="242" t="s">
        <v>759</v>
      </c>
      <c r="B26" s="242" t="s">
        <v>760</v>
      </c>
    </row>
    <row r="27" spans="1:2" x14ac:dyDescent="0.25">
      <c r="A27" s="242" t="s">
        <v>761</v>
      </c>
      <c r="B27" s="242"/>
    </row>
    <row r="28" spans="1:2" x14ac:dyDescent="0.25">
      <c r="A28" s="242" t="s">
        <v>762</v>
      </c>
      <c r="B28" s="242" t="s">
        <v>763</v>
      </c>
    </row>
    <row r="29" spans="1:2" x14ac:dyDescent="0.25">
      <c r="A29" s="242" t="s">
        <v>764</v>
      </c>
      <c r="B29" s="242"/>
    </row>
    <row r="30" spans="1:2" x14ac:dyDescent="0.25">
      <c r="A30" s="242" t="s">
        <v>765</v>
      </c>
      <c r="B30" s="242"/>
    </row>
    <row r="31" spans="1:2" x14ac:dyDescent="0.25">
      <c r="A31" s="242" t="s">
        <v>766</v>
      </c>
      <c r="B31" s="242"/>
    </row>
    <row r="32" spans="1:2" x14ac:dyDescent="0.25">
      <c r="A32" s="242" t="s">
        <v>767</v>
      </c>
      <c r="B32" s="242" t="s">
        <v>768</v>
      </c>
    </row>
    <row r="33" spans="1:2" x14ac:dyDescent="0.25">
      <c r="A33" s="242" t="s">
        <v>769</v>
      </c>
      <c r="B33" s="242"/>
    </row>
    <row r="34" spans="1:2" x14ac:dyDescent="0.25">
      <c r="A34" s="242" t="s">
        <v>770</v>
      </c>
      <c r="B34" s="242"/>
    </row>
    <row r="35" spans="1:2" x14ac:dyDescent="0.25">
      <c r="A35" s="242" t="s">
        <v>771</v>
      </c>
      <c r="B35" s="242" t="s">
        <v>772</v>
      </c>
    </row>
    <row r="36" spans="1:2" x14ac:dyDescent="0.25">
      <c r="A36" s="242" t="s">
        <v>773</v>
      </c>
      <c r="B36" s="242"/>
    </row>
    <row r="37" spans="1:2" x14ac:dyDescent="0.25">
      <c r="A37" s="242" t="s">
        <v>774</v>
      </c>
      <c r="B37" s="242" t="s">
        <v>775</v>
      </c>
    </row>
    <row r="38" spans="1:2" x14ac:dyDescent="0.25">
      <c r="A38" s="242" t="s">
        <v>776</v>
      </c>
      <c r="B38" s="242" t="s">
        <v>777</v>
      </c>
    </row>
    <row r="39" spans="1:2" x14ac:dyDescent="0.25">
      <c r="A39" s="242" t="s">
        <v>778</v>
      </c>
      <c r="B39" s="242" t="s">
        <v>779</v>
      </c>
    </row>
    <row r="40" spans="1:2" x14ac:dyDescent="0.25">
      <c r="A40" s="41" t="s">
        <v>780</v>
      </c>
      <c r="B40" s="41" t="s">
        <v>781</v>
      </c>
    </row>
    <row r="41" spans="1:2" x14ac:dyDescent="0.25">
      <c r="A41" s="433" t="s">
        <v>782</v>
      </c>
      <c r="B41" s="242"/>
    </row>
    <row r="42" spans="1:2" x14ac:dyDescent="0.25">
      <c r="A42" s="243" t="s">
        <v>783</v>
      </c>
      <c r="B42" s="243" t="s">
        <v>784</v>
      </c>
    </row>
    <row r="43" spans="1:2" x14ac:dyDescent="0.25">
      <c r="A43" s="243" t="s">
        <v>785</v>
      </c>
      <c r="B43" s="243"/>
    </row>
    <row r="44" spans="1:2" x14ac:dyDescent="0.25">
      <c r="A44" s="242" t="s">
        <v>786</v>
      </c>
      <c r="B44" s="242"/>
    </row>
    <row r="45" spans="1:2" x14ac:dyDescent="0.25">
      <c r="A45" s="242" t="s">
        <v>787</v>
      </c>
      <c r="B45" s="242" t="s">
        <v>788</v>
      </c>
    </row>
    <row r="46" spans="1:2" x14ac:dyDescent="0.25">
      <c r="A46" s="242" t="s">
        <v>789</v>
      </c>
      <c r="B46" s="242" t="s">
        <v>790</v>
      </c>
    </row>
    <row r="47" spans="1:2" x14ac:dyDescent="0.25">
      <c r="A47" s="242" t="s">
        <v>791</v>
      </c>
      <c r="B47" s="242" t="s">
        <v>792</v>
      </c>
    </row>
    <row r="48" spans="1:2" x14ac:dyDescent="0.25">
      <c r="A48" s="242" t="s">
        <v>793</v>
      </c>
      <c r="B48" s="242"/>
    </row>
    <row r="49" spans="1:2" x14ac:dyDescent="0.25">
      <c r="A49" s="41" t="s">
        <v>794</v>
      </c>
      <c r="B49" s="41" t="s">
        <v>795</v>
      </c>
    </row>
    <row r="50" spans="1:2" x14ac:dyDescent="0.25">
      <c r="A50" s="242"/>
      <c r="B50" s="242"/>
    </row>
    <row r="51" spans="1:2" ht="15.75" x14ac:dyDescent="0.25">
      <c r="A51" s="798" t="s">
        <v>866</v>
      </c>
      <c r="B51" s="799"/>
    </row>
    <row r="52" spans="1:2" x14ac:dyDescent="0.25">
      <c r="A52" s="534" t="s">
        <v>726</v>
      </c>
      <c r="B52" s="534" t="s">
        <v>727</v>
      </c>
    </row>
    <row r="53" spans="1:2" x14ac:dyDescent="0.25">
      <c r="A53" s="525" t="s">
        <v>796</v>
      </c>
      <c r="B53" s="535"/>
    </row>
    <row r="54" spans="1:2" x14ac:dyDescent="0.25">
      <c r="A54" s="242" t="s">
        <v>797</v>
      </c>
      <c r="B54" s="242"/>
    </row>
    <row r="55" spans="1:2" x14ac:dyDescent="0.25">
      <c r="A55" s="242" t="s">
        <v>798</v>
      </c>
      <c r="B55" s="242"/>
    </row>
    <row r="56" spans="1:2" x14ac:dyDescent="0.25">
      <c r="A56" s="242" t="s">
        <v>799</v>
      </c>
      <c r="B56" s="242" t="s">
        <v>800</v>
      </c>
    </row>
    <row r="57" spans="1:2" x14ac:dyDescent="0.25">
      <c r="A57" s="242" t="s">
        <v>801</v>
      </c>
      <c r="B57" s="242"/>
    </row>
    <row r="58" spans="1:2" x14ac:dyDescent="0.25">
      <c r="A58" s="242" t="s">
        <v>802</v>
      </c>
      <c r="B58" s="242"/>
    </row>
    <row r="59" spans="1:2" x14ac:dyDescent="0.25">
      <c r="A59" s="242" t="s">
        <v>803</v>
      </c>
      <c r="B59" s="242"/>
    </row>
    <row r="60" spans="1:2" x14ac:dyDescent="0.25">
      <c r="A60" s="242" t="s">
        <v>804</v>
      </c>
      <c r="B60" s="242"/>
    </row>
    <row r="61" spans="1:2" ht="32.25" customHeight="1" x14ac:dyDescent="0.25">
      <c r="A61" s="536" t="s">
        <v>805</v>
      </c>
      <c r="B61" s="537" t="s">
        <v>806</v>
      </c>
    </row>
    <row r="62" spans="1:2" x14ac:dyDescent="0.25">
      <c r="A62" s="242" t="s">
        <v>807</v>
      </c>
      <c r="B62" s="242" t="s">
        <v>808</v>
      </c>
    </row>
    <row r="63" spans="1:2" x14ac:dyDescent="0.25">
      <c r="A63" s="242" t="s">
        <v>809</v>
      </c>
      <c r="B63" s="242" t="s">
        <v>810</v>
      </c>
    </row>
    <row r="64" spans="1:2" x14ac:dyDescent="0.25">
      <c r="A64" s="242" t="s">
        <v>811</v>
      </c>
      <c r="B64" s="242" t="s">
        <v>812</v>
      </c>
    </row>
    <row r="65" spans="1:2" x14ac:dyDescent="0.25">
      <c r="A65" s="242" t="s">
        <v>813</v>
      </c>
      <c r="B65" s="242" t="s">
        <v>814</v>
      </c>
    </row>
    <row r="66" spans="1:2" x14ac:dyDescent="0.25">
      <c r="A66" s="242" t="s">
        <v>815</v>
      </c>
      <c r="B66" s="242" t="s">
        <v>816</v>
      </c>
    </row>
    <row r="67" spans="1:2" x14ac:dyDescent="0.25">
      <c r="A67" s="242" t="s">
        <v>817</v>
      </c>
      <c r="B67" s="242"/>
    </row>
    <row r="68" spans="1:2" x14ac:dyDescent="0.25">
      <c r="A68" s="242" t="s">
        <v>818</v>
      </c>
      <c r="B68" s="242" t="s">
        <v>819</v>
      </c>
    </row>
    <row r="69" spans="1:2" x14ac:dyDescent="0.25">
      <c r="A69" s="242" t="s">
        <v>820</v>
      </c>
      <c r="B69" s="242"/>
    </row>
    <row r="70" spans="1:2" x14ac:dyDescent="0.25">
      <c r="A70" s="242" t="s">
        <v>821</v>
      </c>
      <c r="B70" s="242" t="s">
        <v>822</v>
      </c>
    </row>
    <row r="71" spans="1:2" x14ac:dyDescent="0.25">
      <c r="A71" s="242" t="s">
        <v>823</v>
      </c>
      <c r="B71" s="242" t="s">
        <v>824</v>
      </c>
    </row>
    <row r="72" spans="1:2" x14ac:dyDescent="0.25">
      <c r="A72" s="242" t="s">
        <v>825</v>
      </c>
      <c r="B72" s="242"/>
    </row>
    <row r="73" spans="1:2" ht="17.25" customHeight="1" x14ac:dyDescent="0.25">
      <c r="A73" s="538" t="s">
        <v>826</v>
      </c>
      <c r="B73" s="539" t="s">
        <v>827</v>
      </c>
    </row>
    <row r="74" spans="1:2" x14ac:dyDescent="0.25">
      <c r="A74" s="540" t="s">
        <v>828</v>
      </c>
      <c r="B74" s="242"/>
    </row>
    <row r="75" spans="1:2" x14ac:dyDescent="0.25">
      <c r="A75" s="243" t="s">
        <v>829</v>
      </c>
      <c r="B75" s="243" t="s">
        <v>830</v>
      </c>
    </row>
    <row r="76" spans="1:2" x14ac:dyDescent="0.25">
      <c r="A76" s="243" t="s">
        <v>831</v>
      </c>
      <c r="B76" s="243"/>
    </row>
    <row r="77" spans="1:2" x14ac:dyDescent="0.25">
      <c r="A77" s="242" t="s">
        <v>832</v>
      </c>
      <c r="B77" s="242" t="s">
        <v>833</v>
      </c>
    </row>
    <row r="78" spans="1:2" x14ac:dyDescent="0.25">
      <c r="A78" s="242" t="s">
        <v>834</v>
      </c>
      <c r="B78" s="242" t="s">
        <v>835</v>
      </c>
    </row>
    <row r="79" spans="1:2" x14ac:dyDescent="0.25">
      <c r="A79" s="242" t="s">
        <v>836</v>
      </c>
      <c r="B79" s="242"/>
    </row>
    <row r="80" spans="1:2" x14ac:dyDescent="0.25">
      <c r="A80" s="242" t="s">
        <v>837</v>
      </c>
      <c r="B80" s="242" t="s">
        <v>838</v>
      </c>
    </row>
    <row r="81" spans="1:2" x14ac:dyDescent="0.25">
      <c r="A81" s="242" t="s">
        <v>839</v>
      </c>
      <c r="B81" s="242" t="s">
        <v>840</v>
      </c>
    </row>
    <row r="82" spans="1:2" x14ac:dyDescent="0.25">
      <c r="A82" s="242" t="s">
        <v>841</v>
      </c>
      <c r="B82" s="242"/>
    </row>
    <row r="83" spans="1:2" x14ac:dyDescent="0.25">
      <c r="A83" s="242" t="s">
        <v>842</v>
      </c>
      <c r="B83" s="242" t="s">
        <v>843</v>
      </c>
    </row>
    <row r="84" spans="1:2" x14ac:dyDescent="0.25">
      <c r="A84" s="242" t="s">
        <v>844</v>
      </c>
      <c r="B84" s="242" t="s">
        <v>845</v>
      </c>
    </row>
    <row r="85" spans="1:2" x14ac:dyDescent="0.25">
      <c r="A85" s="242" t="s">
        <v>846</v>
      </c>
      <c r="B85" s="242" t="s">
        <v>847</v>
      </c>
    </row>
    <row r="86" spans="1:2" x14ac:dyDescent="0.25">
      <c r="A86" s="242" t="s">
        <v>848</v>
      </c>
      <c r="B86" s="242" t="s">
        <v>849</v>
      </c>
    </row>
    <row r="87" spans="1:2" x14ac:dyDescent="0.25">
      <c r="A87" s="242" t="s">
        <v>850</v>
      </c>
      <c r="B87" s="242" t="s">
        <v>851</v>
      </c>
    </row>
    <row r="88" spans="1:2" x14ac:dyDescent="0.25">
      <c r="A88" s="242" t="s">
        <v>852</v>
      </c>
      <c r="B88" s="242" t="s">
        <v>853</v>
      </c>
    </row>
    <row r="89" spans="1:2" x14ac:dyDescent="0.25">
      <c r="A89" s="242" t="s">
        <v>854</v>
      </c>
      <c r="B89" s="242" t="s">
        <v>855</v>
      </c>
    </row>
    <row r="90" spans="1:2" x14ac:dyDescent="0.25">
      <c r="A90" s="242" t="s">
        <v>856</v>
      </c>
      <c r="B90" s="242" t="s">
        <v>857</v>
      </c>
    </row>
    <row r="91" spans="1:2" x14ac:dyDescent="0.25">
      <c r="A91" s="242" t="s">
        <v>858</v>
      </c>
      <c r="B91" s="242" t="s">
        <v>859</v>
      </c>
    </row>
    <row r="92" spans="1:2" x14ac:dyDescent="0.25">
      <c r="A92" s="242" t="s">
        <v>860</v>
      </c>
      <c r="B92" s="242"/>
    </row>
    <row r="93" spans="1:2" x14ac:dyDescent="0.25">
      <c r="A93" s="242" t="s">
        <v>861</v>
      </c>
      <c r="B93" s="242"/>
    </row>
    <row r="94" spans="1:2" x14ac:dyDescent="0.25">
      <c r="A94" s="242" t="s">
        <v>862</v>
      </c>
      <c r="B94" s="242"/>
    </row>
    <row r="95" spans="1:2" ht="17.25" customHeight="1" x14ac:dyDescent="0.25">
      <c r="A95" s="541" t="s">
        <v>863</v>
      </c>
      <c r="B95" s="542" t="s">
        <v>864</v>
      </c>
    </row>
    <row r="96" spans="1:2" x14ac:dyDescent="0.25">
      <c r="A96" s="41" t="s">
        <v>865</v>
      </c>
      <c r="B96" s="41"/>
    </row>
  </sheetData>
  <mergeCells count="2">
    <mergeCell ref="A1:B1"/>
    <mergeCell ref="A51:B5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I26" sqref="I26"/>
    </sheetView>
  </sheetViews>
  <sheetFormatPr defaultRowHeight="15" x14ac:dyDescent="0.25"/>
  <cols>
    <col min="1" max="1" width="15.42578125" style="1" customWidth="1"/>
    <col min="2" max="2" width="11.140625" style="1" customWidth="1"/>
    <col min="3" max="4" width="15.42578125" style="1" customWidth="1"/>
    <col min="5" max="16384" width="9.140625" style="1"/>
  </cols>
  <sheetData>
    <row r="1" spans="1:9" ht="31.5" customHeight="1" x14ac:dyDescent="0.25">
      <c r="A1" s="760" t="s">
        <v>947</v>
      </c>
      <c r="B1" s="761"/>
      <c r="C1" s="761"/>
      <c r="D1" s="761"/>
    </row>
    <row r="2" spans="1:9" ht="45" x14ac:dyDescent="0.25">
      <c r="A2" s="468" t="s">
        <v>6</v>
      </c>
      <c r="B2" s="527" t="s">
        <v>719</v>
      </c>
      <c r="C2" s="469" t="s">
        <v>564</v>
      </c>
      <c r="D2" s="469" t="s">
        <v>655</v>
      </c>
      <c r="H2" s="200"/>
      <c r="I2" s="200"/>
    </row>
    <row r="3" spans="1:9" x14ac:dyDescent="0.25">
      <c r="A3" s="467">
        <v>1985</v>
      </c>
      <c r="B3" s="471">
        <v>238</v>
      </c>
      <c r="C3" s="471">
        <v>598.4</v>
      </c>
      <c r="D3" s="471">
        <v>142.4</v>
      </c>
      <c r="F3" s="242"/>
      <c r="H3" s="7"/>
      <c r="I3" s="7"/>
    </row>
    <row r="4" spans="1:9" x14ac:dyDescent="0.25">
      <c r="A4" s="467">
        <v>1986</v>
      </c>
      <c r="B4" s="471">
        <v>227</v>
      </c>
      <c r="C4" s="471">
        <v>520.29999999999995</v>
      </c>
      <c r="D4" s="471">
        <v>118.1</v>
      </c>
      <c r="E4" s="242"/>
      <c r="F4" s="242"/>
      <c r="H4" s="7"/>
      <c r="I4" s="7"/>
    </row>
    <row r="5" spans="1:9" x14ac:dyDescent="0.25">
      <c r="A5" s="467">
        <v>1987</v>
      </c>
      <c r="B5" s="471">
        <v>239</v>
      </c>
      <c r="C5" s="471">
        <v>511.5</v>
      </c>
      <c r="D5" s="471">
        <v>122.2</v>
      </c>
      <c r="E5" s="242"/>
      <c r="F5" s="242"/>
      <c r="G5" s="7"/>
      <c r="H5" s="7"/>
      <c r="I5" s="7"/>
    </row>
    <row r="6" spans="1:9" x14ac:dyDescent="0.25">
      <c r="A6" s="467">
        <v>1988</v>
      </c>
      <c r="B6" s="471">
        <v>309</v>
      </c>
      <c r="C6" s="471">
        <v>498</v>
      </c>
      <c r="D6" s="471">
        <v>153.9</v>
      </c>
      <c r="E6" s="242"/>
      <c r="F6" s="242"/>
      <c r="G6" s="7"/>
      <c r="H6" s="7"/>
      <c r="I6" s="7"/>
    </row>
    <row r="7" spans="1:9" x14ac:dyDescent="0.25">
      <c r="A7" s="467">
        <v>1989</v>
      </c>
      <c r="B7" s="471">
        <v>460</v>
      </c>
      <c r="C7" s="471">
        <v>640.5</v>
      </c>
      <c r="D7" s="471">
        <v>294.60000000000002</v>
      </c>
      <c r="E7" s="242"/>
      <c r="F7" s="242"/>
      <c r="G7" s="7"/>
      <c r="H7" s="7"/>
      <c r="I7" s="7"/>
    </row>
    <row r="8" spans="1:9" x14ac:dyDescent="0.25">
      <c r="A8" s="467">
        <v>1990</v>
      </c>
      <c r="B8" s="471">
        <v>369</v>
      </c>
      <c r="C8" s="471">
        <v>602.6</v>
      </c>
      <c r="D8" s="471">
        <v>222.4</v>
      </c>
      <c r="E8" s="242"/>
      <c r="F8" s="242"/>
      <c r="G8" s="7"/>
      <c r="H8" s="7"/>
      <c r="I8" s="7"/>
    </row>
    <row r="9" spans="1:9" x14ac:dyDescent="0.25">
      <c r="A9" s="467">
        <v>1991</v>
      </c>
      <c r="B9" s="471">
        <v>300</v>
      </c>
      <c r="C9" s="471">
        <v>539</v>
      </c>
      <c r="D9" s="471">
        <v>161.69999999999999</v>
      </c>
      <c r="E9" s="242"/>
      <c r="F9" s="242"/>
      <c r="G9" s="7"/>
      <c r="H9" s="7"/>
      <c r="I9" s="7"/>
    </row>
    <row r="10" spans="1:9" x14ac:dyDescent="0.25">
      <c r="A10" s="467">
        <v>1992</v>
      </c>
      <c r="B10" s="471">
        <v>354</v>
      </c>
      <c r="C10" s="471">
        <v>635.5</v>
      </c>
      <c r="D10" s="471">
        <v>225</v>
      </c>
      <c r="E10" s="242"/>
      <c r="F10" s="242"/>
      <c r="G10" s="7"/>
      <c r="H10" s="7"/>
      <c r="I10" s="7"/>
    </row>
    <row r="11" spans="1:9" x14ac:dyDescent="0.25">
      <c r="A11" s="467">
        <v>1993</v>
      </c>
      <c r="B11" s="471">
        <v>396</v>
      </c>
      <c r="C11" s="471">
        <v>626.20000000000005</v>
      </c>
      <c r="D11" s="471">
        <v>248</v>
      </c>
      <c r="E11" s="242"/>
      <c r="F11" s="242"/>
      <c r="G11" s="7"/>
      <c r="H11" s="7"/>
      <c r="I11" s="7"/>
    </row>
    <row r="12" spans="1:9" x14ac:dyDescent="0.25">
      <c r="A12" s="467">
        <v>1994</v>
      </c>
      <c r="B12" s="471">
        <v>437</v>
      </c>
      <c r="C12" s="471">
        <v>777.4</v>
      </c>
      <c r="D12" s="471">
        <v>339.7</v>
      </c>
      <c r="E12" s="242"/>
      <c r="F12" s="242"/>
      <c r="G12" s="7"/>
      <c r="H12" s="7"/>
      <c r="I12" s="7"/>
    </row>
    <row r="13" spans="1:9" x14ac:dyDescent="0.25">
      <c r="A13" s="467">
        <v>1995</v>
      </c>
      <c r="B13" s="471">
        <v>548</v>
      </c>
      <c r="C13" s="471">
        <v>629.79999999999995</v>
      </c>
      <c r="D13" s="471">
        <v>345.1</v>
      </c>
      <c r="E13" s="242"/>
      <c r="F13" s="242"/>
      <c r="G13" s="7"/>
      <c r="H13" s="7"/>
      <c r="I13" s="7"/>
    </row>
    <row r="14" spans="1:9" x14ac:dyDescent="0.25">
      <c r="A14" s="467">
        <v>1996</v>
      </c>
      <c r="B14" s="471">
        <v>621</v>
      </c>
      <c r="C14" s="471">
        <v>883.3</v>
      </c>
      <c r="D14" s="471">
        <v>548.5</v>
      </c>
      <c r="E14" s="242"/>
      <c r="F14" s="242"/>
      <c r="G14" s="7"/>
      <c r="H14" s="7"/>
      <c r="I14" s="7"/>
    </row>
    <row r="15" spans="1:9" x14ac:dyDescent="0.25">
      <c r="A15" s="467">
        <v>1997</v>
      </c>
      <c r="B15" s="471">
        <v>658</v>
      </c>
      <c r="C15" s="471">
        <v>798</v>
      </c>
      <c r="D15" s="471">
        <v>525.1</v>
      </c>
      <c r="E15" s="242"/>
      <c r="F15" s="242"/>
      <c r="H15" s="65"/>
      <c r="I15" s="7"/>
    </row>
    <row r="16" spans="1:9" x14ac:dyDescent="0.25">
      <c r="A16" s="467">
        <v>1998</v>
      </c>
      <c r="B16" s="471" t="s">
        <v>8</v>
      </c>
      <c r="C16" s="471" t="s">
        <v>8</v>
      </c>
      <c r="D16" s="471" t="s">
        <v>8</v>
      </c>
      <c r="E16" s="242"/>
      <c r="F16" s="242"/>
      <c r="G16" s="7"/>
      <c r="H16" s="7"/>
      <c r="I16" s="7"/>
    </row>
    <row r="17" spans="1:9" x14ac:dyDescent="0.25">
      <c r="A17" s="467">
        <v>1999</v>
      </c>
      <c r="B17" s="471">
        <v>1026.3840577450649</v>
      </c>
      <c r="C17" s="77">
        <v>1076.2066999999997</v>
      </c>
      <c r="D17" s="471">
        <v>1104.6013997184255</v>
      </c>
      <c r="E17" s="242"/>
      <c r="H17" s="7"/>
      <c r="I17" s="7"/>
    </row>
    <row r="18" spans="1:9" x14ac:dyDescent="0.25">
      <c r="A18" s="467">
        <v>2000</v>
      </c>
      <c r="B18" s="471">
        <v>900.63197301900823</v>
      </c>
      <c r="C18" s="471">
        <v>1111.1360400000003</v>
      </c>
      <c r="D18" s="471">
        <v>1000.7246439977279</v>
      </c>
    </row>
    <row r="19" spans="1:9" x14ac:dyDescent="0.25">
      <c r="A19" s="193">
        <v>2001</v>
      </c>
      <c r="B19" s="471">
        <v>1011.7201952814997</v>
      </c>
      <c r="C19" s="471">
        <v>1391.0823800000001</v>
      </c>
      <c r="D19" s="471">
        <v>1407.3861371462535</v>
      </c>
    </row>
    <row r="20" spans="1:9" x14ac:dyDescent="0.25">
      <c r="A20" s="467">
        <v>2002</v>
      </c>
      <c r="B20" s="471">
        <v>908.79717960143489</v>
      </c>
      <c r="C20" s="471">
        <v>1514.5014100000001</v>
      </c>
      <c r="D20" s="471">
        <v>1376.3746099103967</v>
      </c>
    </row>
    <row r="21" spans="1:9" x14ac:dyDescent="0.25">
      <c r="A21" s="467">
        <v>2003</v>
      </c>
      <c r="B21" s="471">
        <v>916.47957131280361</v>
      </c>
      <c r="C21" s="471">
        <v>1329.5994999999998</v>
      </c>
      <c r="D21" s="471">
        <v>1218.5507797777179</v>
      </c>
    </row>
    <row r="22" spans="1:9" x14ac:dyDescent="0.25">
      <c r="A22" s="467">
        <v>2004</v>
      </c>
      <c r="B22" s="471">
        <v>842.42646975455978</v>
      </c>
      <c r="C22" s="471">
        <v>1816.556442015092</v>
      </c>
      <c r="D22" s="471">
        <v>1530.3152305566775</v>
      </c>
    </row>
    <row r="23" spans="1:9" x14ac:dyDescent="0.25">
      <c r="A23" s="467">
        <v>2005</v>
      </c>
      <c r="B23" s="471">
        <v>741.2913350756055</v>
      </c>
      <c r="C23" s="471">
        <v>1818.4312999999997</v>
      </c>
      <c r="D23" s="471">
        <v>1347.9873661202689</v>
      </c>
    </row>
    <row r="24" spans="1:9" x14ac:dyDescent="0.25">
      <c r="A24" s="467">
        <v>2006</v>
      </c>
      <c r="B24" s="471">
        <v>620.71852066300414</v>
      </c>
      <c r="C24" s="471">
        <v>1781.6684</v>
      </c>
      <c r="D24" s="471">
        <v>1105.9145735600214</v>
      </c>
    </row>
    <row r="25" spans="1:9" x14ac:dyDescent="0.25">
      <c r="A25" s="467">
        <v>2007</v>
      </c>
      <c r="B25" s="471">
        <v>654.39461529300104</v>
      </c>
      <c r="C25" s="471">
        <v>1370.69</v>
      </c>
      <c r="D25" s="471">
        <v>889.77774083543227</v>
      </c>
    </row>
    <row r="26" spans="1:9" x14ac:dyDescent="0.25">
      <c r="A26" s="467">
        <v>2008</v>
      </c>
      <c r="B26" s="471">
        <v>717</v>
      </c>
      <c r="C26" s="471">
        <v>1837.0335</v>
      </c>
      <c r="D26" s="471">
        <v>1317</v>
      </c>
    </row>
    <row r="27" spans="1:9" x14ac:dyDescent="0.25">
      <c r="A27" s="467">
        <v>2009</v>
      </c>
      <c r="B27" s="471">
        <v>527</v>
      </c>
      <c r="C27" s="471">
        <v>1683.643</v>
      </c>
      <c r="D27" s="471">
        <v>887</v>
      </c>
    </row>
    <row r="28" spans="1:9" x14ac:dyDescent="0.25">
      <c r="A28" s="467">
        <v>2010</v>
      </c>
      <c r="B28" s="471">
        <v>464</v>
      </c>
      <c r="C28" s="471">
        <v>1533.2460000000001</v>
      </c>
      <c r="D28" s="471">
        <v>711</v>
      </c>
    </row>
    <row r="29" spans="1:9" x14ac:dyDescent="0.25">
      <c r="A29" s="467">
        <v>2011</v>
      </c>
      <c r="B29" s="471">
        <v>413</v>
      </c>
      <c r="C29" s="471">
        <v>1557.6475</v>
      </c>
      <c r="D29" s="471">
        <v>643</v>
      </c>
    </row>
    <row r="30" spans="1:9" x14ac:dyDescent="0.25">
      <c r="A30" s="467">
        <v>2012</v>
      </c>
      <c r="B30" s="471">
        <v>458</v>
      </c>
      <c r="C30" s="471">
        <v>1582.049</v>
      </c>
      <c r="D30" s="471">
        <v>725</v>
      </c>
    </row>
    <row r="31" spans="1:9" s="242" customFormat="1" x14ac:dyDescent="0.25">
      <c r="A31" s="610">
        <v>2013</v>
      </c>
      <c r="B31" s="471">
        <v>499</v>
      </c>
      <c r="C31" s="471">
        <v>1830</v>
      </c>
      <c r="D31" s="471">
        <v>913</v>
      </c>
    </row>
    <row r="32" spans="1:9" x14ac:dyDescent="0.25">
      <c r="A32" s="466">
        <v>2014</v>
      </c>
      <c r="B32" s="41">
        <v>441</v>
      </c>
      <c r="C32" s="41">
        <v>1700</v>
      </c>
      <c r="D32" s="472">
        <v>750</v>
      </c>
    </row>
  </sheetData>
  <mergeCells count="1">
    <mergeCell ref="A1:D1"/>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60" zoomScaleNormal="100" workbookViewId="0">
      <selection sqref="A1:J1"/>
    </sheetView>
  </sheetViews>
  <sheetFormatPr defaultRowHeight="12.75" x14ac:dyDescent="0.2"/>
  <cols>
    <col min="1" max="1" width="5.140625" style="60" customWidth="1"/>
    <col min="2" max="2" width="10" style="60" customWidth="1"/>
    <col min="3" max="3" width="8.5703125" style="60" customWidth="1"/>
    <col min="4" max="4" width="8.7109375" style="60" customWidth="1"/>
    <col min="5" max="5" width="8.85546875" style="60" customWidth="1"/>
    <col min="6" max="6" width="8.7109375" style="60" customWidth="1"/>
    <col min="7" max="7" width="10.5703125" style="60" customWidth="1"/>
    <col min="8" max="8" width="8.42578125" style="60" customWidth="1"/>
    <col min="9" max="9" width="8.85546875" style="60" customWidth="1"/>
    <col min="10" max="10" width="8.5703125" style="60" customWidth="1"/>
    <col min="11" max="11" width="11.5703125" style="60" customWidth="1"/>
    <col min="12" max="16384" width="9.140625" style="60"/>
  </cols>
  <sheetData>
    <row r="1" spans="1:11" ht="33" customHeight="1" x14ac:dyDescent="0.2">
      <c r="A1" s="725" t="s">
        <v>722</v>
      </c>
      <c r="B1" s="725"/>
      <c r="C1" s="725"/>
      <c r="D1" s="725"/>
      <c r="E1" s="725"/>
      <c r="F1" s="725"/>
      <c r="G1" s="725"/>
      <c r="H1" s="725"/>
      <c r="I1" s="725"/>
      <c r="J1" s="725"/>
      <c r="K1" s="492"/>
    </row>
    <row r="2" spans="1:11" ht="15" customHeight="1" x14ac:dyDescent="0.2">
      <c r="A2" s="800" t="s">
        <v>6</v>
      </c>
      <c r="B2" s="802" t="s">
        <v>715</v>
      </c>
      <c r="C2" s="804" t="s">
        <v>716</v>
      </c>
      <c r="D2" s="806" t="s">
        <v>713</v>
      </c>
      <c r="E2" s="807"/>
      <c r="F2" s="807"/>
      <c r="G2" s="808"/>
      <c r="H2" s="809" t="s">
        <v>718</v>
      </c>
      <c r="I2" s="809" t="s">
        <v>656</v>
      </c>
      <c r="J2" s="809" t="s">
        <v>657</v>
      </c>
      <c r="K2" s="477"/>
    </row>
    <row r="3" spans="1:11" ht="67.5" customHeight="1" x14ac:dyDescent="0.2">
      <c r="A3" s="801"/>
      <c r="B3" s="803"/>
      <c r="C3" s="805"/>
      <c r="D3" s="478" t="s">
        <v>714</v>
      </c>
      <c r="E3" s="479" t="s">
        <v>653</v>
      </c>
      <c r="F3" s="479" t="s">
        <v>712</v>
      </c>
      <c r="G3" s="533" t="s">
        <v>717</v>
      </c>
      <c r="H3" s="810"/>
      <c r="I3" s="810"/>
      <c r="J3" s="810"/>
      <c r="K3" s="473"/>
    </row>
    <row r="4" spans="1:11" x14ac:dyDescent="0.2">
      <c r="A4" s="60">
        <v>1971</v>
      </c>
      <c r="B4" s="62">
        <v>45.8</v>
      </c>
      <c r="E4" s="62">
        <v>3.581</v>
      </c>
      <c r="F4" s="480"/>
      <c r="G4" s="481"/>
      <c r="H4" s="482">
        <v>3.0804255285207094</v>
      </c>
      <c r="I4" s="474"/>
      <c r="J4" s="474"/>
      <c r="K4" s="474"/>
    </row>
    <row r="5" spans="1:11" x14ac:dyDescent="0.2">
      <c r="A5" s="60">
        <v>1972</v>
      </c>
      <c r="B5" s="62">
        <v>66.3</v>
      </c>
      <c r="C5" s="62"/>
      <c r="D5" s="62"/>
      <c r="E5" s="62">
        <v>4.2450000000000001</v>
      </c>
      <c r="F5" s="480"/>
      <c r="G5" s="481"/>
      <c r="H5" s="482">
        <v>3.7450914653673477</v>
      </c>
      <c r="I5" s="475"/>
      <c r="J5" s="475"/>
      <c r="K5" s="475"/>
    </row>
    <row r="6" spans="1:11" x14ac:dyDescent="0.2">
      <c r="A6" s="60">
        <v>1973</v>
      </c>
      <c r="B6" s="62">
        <v>64.900000000000006</v>
      </c>
      <c r="C6" s="62"/>
      <c r="D6" s="62"/>
      <c r="E6" s="62">
        <v>3.22</v>
      </c>
      <c r="F6" s="480"/>
      <c r="G6" s="481"/>
      <c r="H6" s="482">
        <v>6.2786328331643748</v>
      </c>
      <c r="I6" s="481"/>
      <c r="J6" s="481"/>
      <c r="K6" s="481"/>
    </row>
    <row r="7" spans="1:11" x14ac:dyDescent="0.2">
      <c r="A7" s="60">
        <v>1974</v>
      </c>
      <c r="B7" s="62">
        <v>83.2</v>
      </c>
      <c r="C7" s="62"/>
      <c r="D7" s="62"/>
      <c r="E7" s="62">
        <v>5.641</v>
      </c>
      <c r="F7" s="480"/>
      <c r="G7" s="481"/>
      <c r="H7" s="482">
        <v>10.990921680961032</v>
      </c>
      <c r="I7" s="481"/>
      <c r="J7" s="481"/>
      <c r="K7" s="481"/>
    </row>
    <row r="8" spans="1:11" x14ac:dyDescent="0.2">
      <c r="A8" s="60">
        <v>1975</v>
      </c>
      <c r="B8" s="62">
        <v>101.4</v>
      </c>
      <c r="C8" s="62"/>
      <c r="D8" s="62"/>
      <c r="E8" s="62">
        <v>5.343</v>
      </c>
      <c r="F8" s="480"/>
      <c r="G8" s="481"/>
      <c r="H8" s="482">
        <v>10.876178427812512</v>
      </c>
      <c r="I8" s="481"/>
      <c r="J8" s="481"/>
      <c r="K8" s="481"/>
    </row>
    <row r="9" spans="1:11" x14ac:dyDescent="0.2">
      <c r="A9" s="60">
        <v>1976</v>
      </c>
      <c r="B9" s="62">
        <v>102.3</v>
      </c>
      <c r="D9" s="62"/>
      <c r="E9" s="62">
        <v>5.5</v>
      </c>
      <c r="F9" s="480"/>
      <c r="G9" s="481"/>
      <c r="H9" s="482">
        <v>12.505436951456579</v>
      </c>
      <c r="I9" s="481"/>
      <c r="J9" s="481"/>
      <c r="K9" s="481"/>
    </row>
    <row r="10" spans="1:11" x14ac:dyDescent="0.2">
      <c r="A10" s="60">
        <v>1977</v>
      </c>
      <c r="B10" s="62">
        <v>128.5</v>
      </c>
      <c r="C10" s="62"/>
      <c r="D10" s="62"/>
      <c r="E10" s="62">
        <v>5.4</v>
      </c>
      <c r="F10" s="480"/>
      <c r="G10" s="481"/>
      <c r="H10" s="482">
        <v>14.447370625617355</v>
      </c>
      <c r="I10" s="481"/>
      <c r="J10" s="481"/>
      <c r="K10" s="481"/>
    </row>
    <row r="11" spans="1:11" x14ac:dyDescent="0.2">
      <c r="A11" s="60">
        <v>1978</v>
      </c>
      <c r="B11" s="62">
        <v>141.6</v>
      </c>
      <c r="C11" s="62"/>
      <c r="D11" s="62"/>
      <c r="E11" s="62">
        <v>5.4</v>
      </c>
      <c r="F11" s="480"/>
      <c r="G11" s="481"/>
      <c r="H11" s="482">
        <v>18.089432485364782</v>
      </c>
      <c r="I11" s="481"/>
      <c r="J11" s="481"/>
      <c r="K11" s="481"/>
    </row>
    <row r="12" spans="1:11" x14ac:dyDescent="0.2">
      <c r="A12" s="60">
        <v>1979</v>
      </c>
      <c r="B12" s="62">
        <v>150.1</v>
      </c>
      <c r="C12" s="62"/>
      <c r="D12" s="62"/>
      <c r="E12" s="62">
        <v>6.3</v>
      </c>
      <c r="F12" s="480"/>
      <c r="G12" s="481"/>
      <c r="H12" s="482">
        <v>23.814023735013254</v>
      </c>
      <c r="I12" s="481"/>
      <c r="J12" s="481"/>
      <c r="K12" s="481"/>
    </row>
    <row r="13" spans="1:11" x14ac:dyDescent="0.2">
      <c r="A13" s="60">
        <v>1980</v>
      </c>
      <c r="B13" s="62">
        <v>231.1</v>
      </c>
      <c r="C13" s="62"/>
      <c r="D13" s="62"/>
      <c r="E13" s="62">
        <v>8.4</v>
      </c>
      <c r="F13" s="480"/>
      <c r="G13" s="481"/>
      <c r="H13" s="482">
        <v>23.790645986280946</v>
      </c>
      <c r="I13" s="481"/>
      <c r="J13" s="481"/>
      <c r="K13" s="481"/>
    </row>
    <row r="14" spans="1:11" x14ac:dyDescent="0.2">
      <c r="A14" s="60">
        <v>1981</v>
      </c>
      <c r="B14" s="62">
        <v>178.2</v>
      </c>
      <c r="C14" s="62"/>
      <c r="D14" s="62"/>
      <c r="E14" s="62">
        <v>11.9</v>
      </c>
      <c r="F14" s="480"/>
      <c r="G14" s="481"/>
      <c r="H14" s="482">
        <v>20.622</v>
      </c>
      <c r="I14" s="481"/>
      <c r="J14" s="481"/>
      <c r="K14" s="481"/>
    </row>
    <row r="15" spans="1:11" x14ac:dyDescent="0.2">
      <c r="A15" s="60">
        <v>1982</v>
      </c>
      <c r="B15" s="62">
        <v>22.8</v>
      </c>
      <c r="C15" s="62"/>
      <c r="D15" s="62"/>
      <c r="E15" s="62">
        <v>14</v>
      </c>
      <c r="F15" s="480"/>
      <c r="G15" s="481"/>
      <c r="H15" s="482">
        <v>23.518999999999998</v>
      </c>
      <c r="I15" s="481"/>
      <c r="J15" s="481"/>
      <c r="K15" s="481"/>
    </row>
    <row r="16" spans="1:11" x14ac:dyDescent="0.2">
      <c r="A16" s="60">
        <v>1983</v>
      </c>
      <c r="B16" s="62">
        <v>212.5</v>
      </c>
      <c r="E16" s="62">
        <v>13.4</v>
      </c>
      <c r="F16" s="480"/>
      <c r="G16" s="481"/>
      <c r="H16" s="482">
        <v>21.670999999999999</v>
      </c>
      <c r="I16" s="481"/>
      <c r="J16" s="481"/>
      <c r="K16" s="481"/>
    </row>
    <row r="17" spans="1:11" x14ac:dyDescent="0.2">
      <c r="A17" s="60">
        <v>1984</v>
      </c>
      <c r="B17" s="62">
        <v>217</v>
      </c>
      <c r="C17" s="60">
        <v>92</v>
      </c>
      <c r="D17" s="62">
        <v>548.4</v>
      </c>
      <c r="E17" s="62">
        <v>16.8</v>
      </c>
      <c r="F17" s="62">
        <v>565.19999999999993</v>
      </c>
      <c r="G17" s="483">
        <v>2.9723991507431</v>
      </c>
      <c r="H17" s="482">
        <v>27.86</v>
      </c>
      <c r="I17" s="484">
        <v>576.26</v>
      </c>
      <c r="J17" s="485">
        <v>4.8346232603338768</v>
      </c>
      <c r="K17" s="481"/>
    </row>
    <row r="18" spans="1:11" x14ac:dyDescent="0.2">
      <c r="A18" s="60">
        <v>1985</v>
      </c>
      <c r="B18" s="62">
        <v>259.39999999999998</v>
      </c>
      <c r="C18" s="62">
        <v>54.895913646877418</v>
      </c>
      <c r="D18" s="62">
        <v>531.5</v>
      </c>
      <c r="E18" s="62">
        <v>17.399999999999999</v>
      </c>
      <c r="F18" s="62">
        <v>548.9</v>
      </c>
      <c r="G18" s="483">
        <v>3.1699763162689014</v>
      </c>
      <c r="H18" s="482">
        <v>40.47</v>
      </c>
      <c r="I18" s="484">
        <v>571.97</v>
      </c>
      <c r="J18" s="485">
        <v>7.0755459202405708</v>
      </c>
      <c r="K18" s="481"/>
    </row>
    <row r="19" spans="1:11" x14ac:dyDescent="0.2">
      <c r="A19" s="60">
        <v>1986</v>
      </c>
      <c r="B19" s="62">
        <v>270</v>
      </c>
      <c r="C19" s="62">
        <v>43.74074074074074</v>
      </c>
      <c r="D19" s="486">
        <v>535</v>
      </c>
      <c r="E19" s="62">
        <v>20.541</v>
      </c>
      <c r="F19" s="62">
        <v>555.54100000000005</v>
      </c>
      <c r="G19" s="483">
        <v>3.6974768738940957</v>
      </c>
      <c r="H19" s="482">
        <v>46.41</v>
      </c>
      <c r="I19" s="484">
        <v>581.41</v>
      </c>
      <c r="J19" s="485">
        <v>7.982318845565092</v>
      </c>
      <c r="K19" s="483"/>
    </row>
    <row r="20" spans="1:11" x14ac:dyDescent="0.2">
      <c r="A20" s="60">
        <v>1987</v>
      </c>
      <c r="B20" s="62">
        <v>251.5</v>
      </c>
      <c r="C20" s="62">
        <v>48.588469184890656</v>
      </c>
      <c r="D20" s="486">
        <v>639</v>
      </c>
      <c r="E20" s="62">
        <v>44.62</v>
      </c>
      <c r="F20" s="62">
        <v>683.62</v>
      </c>
      <c r="G20" s="483">
        <v>6.5270179339399075</v>
      </c>
      <c r="H20" s="482">
        <v>37.585000000000001</v>
      </c>
      <c r="I20" s="484">
        <v>676.58500000000004</v>
      </c>
      <c r="J20" s="485">
        <v>5.5551039411160454</v>
      </c>
      <c r="K20" s="483"/>
    </row>
    <row r="21" spans="1:11" x14ac:dyDescent="0.2">
      <c r="A21" s="60">
        <v>1988</v>
      </c>
      <c r="B21" s="62">
        <v>345.6</v>
      </c>
      <c r="C21" s="62">
        <v>44.53125</v>
      </c>
      <c r="D21" s="486">
        <v>722.7</v>
      </c>
      <c r="E21" s="62">
        <v>96.156999999999996</v>
      </c>
      <c r="F21" s="62">
        <v>818.85700000000008</v>
      </c>
      <c r="G21" s="483">
        <v>11.742831776488446</v>
      </c>
      <c r="H21" s="482">
        <v>41.357999999999997</v>
      </c>
      <c r="I21" s="484">
        <v>764.05799999999999</v>
      </c>
      <c r="J21" s="485">
        <v>5.4129398553512953</v>
      </c>
      <c r="K21" s="483"/>
    </row>
    <row r="22" spans="1:11" x14ac:dyDescent="0.2">
      <c r="A22" s="60">
        <v>1989</v>
      </c>
      <c r="B22" s="62">
        <v>427.3</v>
      </c>
      <c r="C22" s="62">
        <v>68.944535455183726</v>
      </c>
      <c r="D22" s="486">
        <v>830.9</v>
      </c>
      <c r="E22" s="62">
        <v>114.521</v>
      </c>
      <c r="F22" s="62">
        <v>945.42099999999994</v>
      </c>
      <c r="G22" s="483">
        <v>12.113227863565545</v>
      </c>
      <c r="H22" s="482">
        <v>46.871000000000002</v>
      </c>
      <c r="I22" s="484">
        <v>877.77099999999996</v>
      </c>
      <c r="J22" s="485">
        <v>5.3397754083923941</v>
      </c>
      <c r="K22" s="483"/>
    </row>
    <row r="23" spans="1:11" x14ac:dyDescent="0.2">
      <c r="A23" s="60">
        <v>1990</v>
      </c>
      <c r="B23" s="62">
        <v>392.2</v>
      </c>
      <c r="C23" s="62">
        <v>56.705762366139723</v>
      </c>
      <c r="D23" s="486">
        <v>795.4</v>
      </c>
      <c r="E23" s="62">
        <v>121.248</v>
      </c>
      <c r="F23" s="62">
        <v>916.64800000000002</v>
      </c>
      <c r="G23" s="483">
        <v>13.227323901868548</v>
      </c>
      <c r="H23" s="482">
        <v>52.692</v>
      </c>
      <c r="I23" s="484">
        <v>848.09199999999998</v>
      </c>
      <c r="J23" s="485">
        <v>6.2130051928328527</v>
      </c>
      <c r="K23" s="483"/>
    </row>
    <row r="24" spans="1:11" x14ac:dyDescent="0.2">
      <c r="A24" s="60">
        <v>1991</v>
      </c>
      <c r="B24" s="62">
        <v>362</v>
      </c>
      <c r="C24" s="62">
        <v>44.668508287292816</v>
      </c>
      <c r="D24" s="486">
        <v>664.2</v>
      </c>
      <c r="E24" s="62">
        <v>179.58799999999999</v>
      </c>
      <c r="F24" s="62">
        <v>843.78800000000001</v>
      </c>
      <c r="G24" s="483">
        <v>21.283545155892234</v>
      </c>
      <c r="H24" s="482">
        <v>46.779000000000003</v>
      </c>
      <c r="I24" s="484">
        <v>710.97900000000004</v>
      </c>
      <c r="J24" s="485">
        <v>6.579519226306263</v>
      </c>
      <c r="K24" s="483"/>
    </row>
    <row r="25" spans="1:11" x14ac:dyDescent="0.2">
      <c r="A25" s="60">
        <v>1992</v>
      </c>
      <c r="B25" s="62">
        <v>433</v>
      </c>
      <c r="C25" s="62">
        <v>51.963048498845268</v>
      </c>
      <c r="D25" s="486">
        <v>730.1</v>
      </c>
      <c r="E25" s="62">
        <v>243.52600000000001</v>
      </c>
      <c r="F25" s="62">
        <v>973.62599999999998</v>
      </c>
      <c r="G25" s="483">
        <v>25.012273706741606</v>
      </c>
      <c r="H25" s="482">
        <v>45.649000000000001</v>
      </c>
      <c r="I25" s="484">
        <v>775.74900000000002</v>
      </c>
      <c r="J25" s="485">
        <v>5.884506457629981</v>
      </c>
      <c r="K25" s="483"/>
    </row>
    <row r="26" spans="1:11" x14ac:dyDescent="0.2">
      <c r="A26" s="60">
        <v>1993</v>
      </c>
      <c r="B26" s="62">
        <v>377.6</v>
      </c>
      <c r="C26" s="62">
        <v>65.677966101694906</v>
      </c>
      <c r="D26" s="486">
        <v>893.6</v>
      </c>
      <c r="E26" s="62">
        <v>293.15699999999998</v>
      </c>
      <c r="F26" s="62">
        <v>1186.7570000000001</v>
      </c>
      <c r="G26" s="483">
        <v>24.702361140486211</v>
      </c>
      <c r="H26" s="482">
        <v>46.984000000000002</v>
      </c>
      <c r="I26" s="484">
        <v>940.58400000000006</v>
      </c>
      <c r="J26" s="485">
        <v>4.9951944749219637</v>
      </c>
      <c r="K26" s="483"/>
    </row>
    <row r="27" spans="1:11" x14ac:dyDescent="0.2">
      <c r="A27" s="60">
        <v>1994</v>
      </c>
      <c r="B27" s="349" t="s">
        <v>8</v>
      </c>
      <c r="C27" s="349" t="s">
        <v>8</v>
      </c>
      <c r="D27" s="62">
        <v>1001.1</v>
      </c>
      <c r="E27" s="62">
        <v>366.57400000000001</v>
      </c>
      <c r="F27" s="62">
        <v>1367.674</v>
      </c>
      <c r="G27" s="483">
        <v>26.802732230048974</v>
      </c>
      <c r="H27" s="482">
        <v>47.637</v>
      </c>
      <c r="I27" s="484">
        <v>1048.7370000000001</v>
      </c>
      <c r="J27" s="485">
        <v>4.542320906004079</v>
      </c>
      <c r="K27" s="483"/>
    </row>
    <row r="28" spans="1:11" x14ac:dyDescent="0.2">
      <c r="A28" s="60">
        <v>1995</v>
      </c>
      <c r="B28" s="62">
        <v>511</v>
      </c>
      <c r="C28" s="62">
        <v>67.534246575342465</v>
      </c>
      <c r="D28" s="62">
        <v>1083.8</v>
      </c>
      <c r="E28" s="62">
        <v>385.70600000000002</v>
      </c>
      <c r="F28" s="62">
        <v>1469.5059999999999</v>
      </c>
      <c r="G28" s="483">
        <v>26.247323930627033</v>
      </c>
      <c r="H28" s="482">
        <v>61.057000000000002</v>
      </c>
      <c r="I28" s="484">
        <v>1144.857</v>
      </c>
      <c r="J28" s="485">
        <v>5.3331551451403971</v>
      </c>
      <c r="K28" s="483"/>
    </row>
    <row r="29" spans="1:11" x14ac:dyDescent="0.2">
      <c r="A29" s="60">
        <v>1996</v>
      </c>
      <c r="B29" s="62">
        <v>714.4</v>
      </c>
      <c r="C29" s="62">
        <v>76.777715565509524</v>
      </c>
      <c r="D29" s="62">
        <v>1329.6</v>
      </c>
      <c r="E29" s="62">
        <v>471.57600000000002</v>
      </c>
      <c r="F29" s="62">
        <v>1801.1759999999999</v>
      </c>
      <c r="G29" s="483">
        <v>26.181561379898465</v>
      </c>
      <c r="H29" s="482">
        <v>60.478000000000002</v>
      </c>
      <c r="I29" s="484">
        <v>1390.078</v>
      </c>
      <c r="J29" s="485">
        <v>4.3506911122972962</v>
      </c>
      <c r="K29" s="483"/>
    </row>
    <row r="30" spans="1:11" x14ac:dyDescent="0.2">
      <c r="A30" s="60">
        <v>1997</v>
      </c>
      <c r="B30" s="62">
        <v>721.5</v>
      </c>
      <c r="C30" s="62">
        <v>72.778932778932784</v>
      </c>
      <c r="D30" s="62">
        <v>1434.5</v>
      </c>
      <c r="E30" s="62">
        <v>603.29700000000003</v>
      </c>
      <c r="F30" s="62">
        <v>2037.797</v>
      </c>
      <c r="G30" s="483">
        <v>29.605353231946069</v>
      </c>
      <c r="H30" s="482">
        <v>66.503</v>
      </c>
      <c r="I30" s="484">
        <v>1501.0029999999999</v>
      </c>
      <c r="J30" s="485">
        <v>4.430570758352915</v>
      </c>
      <c r="K30" s="483"/>
    </row>
    <row r="31" spans="1:11" x14ac:dyDescent="0.2">
      <c r="A31" s="60">
        <v>1998</v>
      </c>
      <c r="B31" s="349" t="s">
        <v>8</v>
      </c>
      <c r="C31" s="349" t="s">
        <v>8</v>
      </c>
      <c r="D31" s="349">
        <v>1501</v>
      </c>
      <c r="E31" s="487">
        <v>873.84699999999998</v>
      </c>
      <c r="F31" s="487">
        <v>2374.8469999999998</v>
      </c>
      <c r="G31" s="485">
        <v>36.795928327172241</v>
      </c>
      <c r="H31" s="482">
        <v>92.926000000000002</v>
      </c>
      <c r="I31" s="484">
        <v>1593.9259999999999</v>
      </c>
      <c r="J31" s="485">
        <v>5.8300071646989888</v>
      </c>
      <c r="K31" s="483"/>
    </row>
    <row r="32" spans="1:11" x14ac:dyDescent="0.2">
      <c r="A32" s="60">
        <v>1999</v>
      </c>
      <c r="B32" s="349" t="s">
        <v>8</v>
      </c>
      <c r="C32" s="349" t="s">
        <v>8</v>
      </c>
      <c r="D32" s="349">
        <v>1525</v>
      </c>
      <c r="E32" s="487">
        <v>986.822</v>
      </c>
      <c r="F32" s="487">
        <v>2511.8220000000001</v>
      </c>
      <c r="G32" s="485">
        <v>39.287099165466344</v>
      </c>
      <c r="H32" s="482">
        <v>102.498</v>
      </c>
      <c r="I32" s="484">
        <v>1627.498</v>
      </c>
      <c r="J32" s="485">
        <v>6.2978879236717953</v>
      </c>
      <c r="K32" s="483"/>
    </row>
    <row r="33" spans="1:11" x14ac:dyDescent="0.2">
      <c r="A33" s="60">
        <v>2000</v>
      </c>
      <c r="B33" s="349" t="s">
        <v>8</v>
      </c>
      <c r="C33" s="349" t="s">
        <v>8</v>
      </c>
      <c r="D33" s="349">
        <v>1733.5</v>
      </c>
      <c r="E33" s="62">
        <v>1372.768</v>
      </c>
      <c r="F33" s="62">
        <v>3106.268</v>
      </c>
      <c r="G33" s="483">
        <v>44.193482339579198</v>
      </c>
      <c r="H33" s="482">
        <v>113.86799999999999</v>
      </c>
      <c r="I33" s="484">
        <v>1847.3679999999999</v>
      </c>
      <c r="J33" s="485">
        <v>6.163796276648724</v>
      </c>
      <c r="K33" s="481"/>
    </row>
    <row r="34" spans="1:11" x14ac:dyDescent="0.2">
      <c r="A34" s="60">
        <v>2001</v>
      </c>
      <c r="B34" s="62">
        <v>1517.5</v>
      </c>
      <c r="C34" s="62">
        <v>92.743732266639441</v>
      </c>
      <c r="D34" s="60">
        <v>1831</v>
      </c>
      <c r="E34" s="62">
        <v>1752.0820000000001</v>
      </c>
      <c r="F34" s="62">
        <v>3583.0820000000003</v>
      </c>
      <c r="G34" s="483">
        <v>48.898741362882568</v>
      </c>
      <c r="H34" s="482">
        <v>92.218000000000004</v>
      </c>
      <c r="I34" s="484">
        <v>1923.2180000000001</v>
      </c>
      <c r="J34" s="485">
        <v>4.7949842399561575</v>
      </c>
      <c r="K34" s="481"/>
    </row>
    <row r="35" spans="1:11" x14ac:dyDescent="0.2">
      <c r="A35" s="60">
        <v>2002</v>
      </c>
      <c r="B35" s="62">
        <v>1577.7</v>
      </c>
      <c r="C35" s="62">
        <v>87.23931101669497</v>
      </c>
      <c r="D35" s="60">
        <v>1946</v>
      </c>
      <c r="E35" s="62">
        <v>2105.1390000000001</v>
      </c>
      <c r="F35" s="62">
        <v>4051.1390000000001</v>
      </c>
      <c r="G35" s="483">
        <v>51.964126632041015</v>
      </c>
      <c r="H35" s="482">
        <v>115.56</v>
      </c>
      <c r="I35" s="484">
        <v>2061.56</v>
      </c>
      <c r="J35" s="485">
        <v>5.6054638235122916</v>
      </c>
      <c r="K35" s="483"/>
    </row>
    <row r="36" spans="1:11" x14ac:dyDescent="0.2">
      <c r="A36" s="60">
        <v>2003</v>
      </c>
      <c r="B36" s="62">
        <v>1370.8</v>
      </c>
      <c r="C36" s="62">
        <v>88.893403835549904</v>
      </c>
      <c r="D36" s="60">
        <v>2098</v>
      </c>
      <c r="E36" s="62">
        <v>2423.4679999999998</v>
      </c>
      <c r="F36" s="62">
        <v>4521.4679999999998</v>
      </c>
      <c r="G36" s="483">
        <v>53.59914081002011</v>
      </c>
      <c r="H36" s="482">
        <v>139.21299999999999</v>
      </c>
      <c r="I36" s="484">
        <v>2237.2130000000002</v>
      </c>
      <c r="J36" s="485">
        <v>6.2226082183502411</v>
      </c>
      <c r="K36" s="483"/>
    </row>
    <row r="37" spans="1:11" x14ac:dyDescent="0.2">
      <c r="A37" s="60">
        <v>2004</v>
      </c>
      <c r="B37" s="62">
        <v>1688.8</v>
      </c>
      <c r="C37" s="62">
        <v>90.615539469249029</v>
      </c>
      <c r="D37" s="60">
        <v>1971</v>
      </c>
      <c r="E37" s="62">
        <v>2494.0889999999999</v>
      </c>
      <c r="F37" s="62">
        <v>4465.0889999999999</v>
      </c>
      <c r="G37" s="483">
        <v>55.857542817175641</v>
      </c>
      <c r="H37" s="482">
        <v>152.405</v>
      </c>
      <c r="I37" s="484">
        <v>2123.4050000000002</v>
      </c>
      <c r="J37" s="485">
        <v>7.1773872624393356</v>
      </c>
      <c r="K37" s="483"/>
    </row>
    <row r="38" spans="1:11" x14ac:dyDescent="0.2">
      <c r="A38" s="60">
        <v>2005</v>
      </c>
      <c r="B38" s="62">
        <v>1508.2</v>
      </c>
      <c r="C38" s="62">
        <v>89.377228890085462</v>
      </c>
      <c r="D38" s="60">
        <v>2097</v>
      </c>
      <c r="E38" s="62">
        <v>2715.29</v>
      </c>
      <c r="F38" s="62">
        <v>4812.29</v>
      </c>
      <c r="G38" s="483">
        <v>56.42407253095719</v>
      </c>
      <c r="H38" s="482">
        <v>188.22399999999999</v>
      </c>
      <c r="I38" s="484">
        <v>2285.2240000000002</v>
      </c>
      <c r="J38" s="485">
        <v>8.2365667435664935</v>
      </c>
      <c r="K38" s="483"/>
    </row>
    <row r="39" spans="1:11" x14ac:dyDescent="0.2">
      <c r="A39" s="60">
        <v>2006</v>
      </c>
      <c r="B39" s="62">
        <v>1377.5</v>
      </c>
      <c r="C39" s="62">
        <v>80.284179568785589</v>
      </c>
      <c r="D39" s="62">
        <v>1899.9</v>
      </c>
      <c r="E39" s="62">
        <v>2756.52</v>
      </c>
      <c r="F39" s="62">
        <v>4656.42</v>
      </c>
      <c r="G39" s="483">
        <v>59.198268197456414</v>
      </c>
      <c r="H39" s="482">
        <v>234.09700000000001</v>
      </c>
      <c r="I39" s="484">
        <v>2133.9970000000003</v>
      </c>
      <c r="J39" s="485">
        <v>10.96988421258324</v>
      </c>
      <c r="K39" s="483"/>
    </row>
    <row r="40" spans="1:11" x14ac:dyDescent="0.2">
      <c r="A40" s="60">
        <v>2007</v>
      </c>
      <c r="B40" s="62">
        <v>1137.8</v>
      </c>
      <c r="C40" s="62">
        <v>78.201594378223973</v>
      </c>
      <c r="D40" s="62">
        <v>2037.1</v>
      </c>
      <c r="E40" s="62">
        <v>2878.598</v>
      </c>
      <c r="F40" s="62">
        <v>4915.6980000000003</v>
      </c>
      <c r="G40" s="483">
        <v>58.559293105475554</v>
      </c>
      <c r="H40" s="482">
        <v>306.35000000000002</v>
      </c>
      <c r="I40" s="484">
        <v>2343.4499999999998</v>
      </c>
      <c r="J40" s="485">
        <v>13.072606626981589</v>
      </c>
      <c r="K40" s="483"/>
    </row>
    <row r="41" spans="1:11" x14ac:dyDescent="0.2">
      <c r="A41" s="60">
        <v>2008</v>
      </c>
      <c r="B41" s="62">
        <v>1693.6</v>
      </c>
      <c r="C41" s="62">
        <v>90.910625100698667</v>
      </c>
      <c r="D41" s="62">
        <v>2125.4</v>
      </c>
      <c r="E41" s="62">
        <v>2680.3780000000002</v>
      </c>
      <c r="F41" s="62">
        <v>4805.7780000000002</v>
      </c>
      <c r="G41" s="483">
        <v>55.774070296214262</v>
      </c>
      <c r="H41" s="482">
        <v>431.38200000000001</v>
      </c>
      <c r="I41" s="484">
        <v>2556.7820000000002</v>
      </c>
      <c r="J41" s="485">
        <v>16.872068091843577</v>
      </c>
      <c r="K41" s="483"/>
    </row>
    <row r="42" spans="1:11" x14ac:dyDescent="0.2">
      <c r="A42" s="60">
        <v>2009</v>
      </c>
      <c r="B42" s="62">
        <v>1213</v>
      </c>
      <c r="C42" s="62">
        <v>88.999879623326791</v>
      </c>
      <c r="D42" s="62">
        <v>2053</v>
      </c>
      <c r="E42" s="62">
        <v>2427</v>
      </c>
      <c r="F42" s="62">
        <v>4480</v>
      </c>
      <c r="G42" s="483">
        <v>54.174107142857139</v>
      </c>
      <c r="H42" s="482">
        <v>473.3</v>
      </c>
      <c r="I42" s="484">
        <v>2526.3000000000002</v>
      </c>
      <c r="J42" s="485">
        <v>18.734908759846412</v>
      </c>
      <c r="K42" s="483"/>
    </row>
    <row r="43" spans="1:11" x14ac:dyDescent="0.2">
      <c r="A43" s="60">
        <v>2010</v>
      </c>
      <c r="B43" s="62">
        <v>1109.5</v>
      </c>
      <c r="C43" s="62">
        <v>80.006936060111713</v>
      </c>
      <c r="D43" s="62">
        <v>2122.6</v>
      </c>
      <c r="E43" s="62">
        <v>2164</v>
      </c>
      <c r="F43" s="62">
        <v>4286.6000000000004</v>
      </c>
      <c r="G43" s="483">
        <v>50.482900200625203</v>
      </c>
      <c r="H43" s="482">
        <v>458.8</v>
      </c>
      <c r="I43" s="484">
        <v>2581.4</v>
      </c>
      <c r="J43" s="485">
        <v>17.77330130936701</v>
      </c>
      <c r="K43" s="483"/>
    </row>
    <row r="44" spans="1:11" x14ac:dyDescent="0.2">
      <c r="A44" s="60">
        <v>2011</v>
      </c>
      <c r="B44" s="62">
        <v>1013.4</v>
      </c>
      <c r="C44" s="62">
        <v>81.351829350576338</v>
      </c>
      <c r="D44" s="60">
        <v>2331</v>
      </c>
      <c r="E44" s="62">
        <v>1957</v>
      </c>
      <c r="F44" s="62">
        <v>4288</v>
      </c>
      <c r="G44" s="483">
        <v>45.638992537313435</v>
      </c>
      <c r="H44" s="482">
        <v>470.8</v>
      </c>
      <c r="I44" s="484">
        <v>2801.8</v>
      </c>
      <c r="J44" s="485">
        <v>16.803483474908987</v>
      </c>
      <c r="K44" s="483"/>
    </row>
    <row r="45" spans="1:11" x14ac:dyDescent="0.2">
      <c r="A45" s="60">
        <v>2012</v>
      </c>
      <c r="B45" s="62">
        <v>1040.5999999999999</v>
      </c>
      <c r="C45" s="62">
        <v>87.363381281398603</v>
      </c>
      <c r="D45" s="289">
        <v>2498.6</v>
      </c>
      <c r="E45" s="62">
        <v>1862</v>
      </c>
      <c r="F45" s="62">
        <v>4360.6000000000004</v>
      </c>
      <c r="G45" s="483">
        <v>42.700545796450029</v>
      </c>
      <c r="H45" s="482">
        <v>529.79999999999995</v>
      </c>
      <c r="I45" s="484">
        <v>3028.3999999999996</v>
      </c>
      <c r="J45" s="485">
        <v>17.494386474706118</v>
      </c>
      <c r="K45" s="483"/>
    </row>
    <row r="46" spans="1:11" x14ac:dyDescent="0.2">
      <c r="A46" s="33">
        <v>2013</v>
      </c>
      <c r="B46" s="33"/>
      <c r="C46" s="33"/>
      <c r="D46" s="34">
        <v>2369.1999999999998</v>
      </c>
      <c r="E46" s="34">
        <v>1821</v>
      </c>
      <c r="F46" s="34">
        <v>4190.2</v>
      </c>
      <c r="G46" s="488">
        <v>43.45854613144958</v>
      </c>
      <c r="H46" s="489">
        <v>576.70000000000005</v>
      </c>
      <c r="I46" s="285">
        <v>2945.8999999999996</v>
      </c>
      <c r="J46" s="490">
        <v>19.576360365253407</v>
      </c>
      <c r="K46" s="483"/>
    </row>
    <row r="47" spans="1:11" x14ac:dyDescent="0.2">
      <c r="C47" s="4"/>
      <c r="D47" s="4"/>
      <c r="E47" s="4"/>
      <c r="H47" s="483"/>
      <c r="I47" s="483"/>
      <c r="J47" s="483"/>
      <c r="K47" s="483"/>
    </row>
    <row r="48" spans="1:11" x14ac:dyDescent="0.2">
      <c r="H48" s="491"/>
      <c r="I48" s="491"/>
      <c r="J48" s="491"/>
      <c r="K48" s="491"/>
    </row>
  </sheetData>
  <mergeCells count="8">
    <mergeCell ref="A2:A3"/>
    <mergeCell ref="B2:B3"/>
    <mergeCell ref="C2:C3"/>
    <mergeCell ref="D2:G2"/>
    <mergeCell ref="H2:H3"/>
    <mergeCell ref="A1:J1"/>
    <mergeCell ref="I2:I3"/>
    <mergeCell ref="J2:J3"/>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60" zoomScaleNormal="100" workbookViewId="0">
      <selection activeCell="O66" sqref="O66"/>
    </sheetView>
  </sheetViews>
  <sheetFormatPr defaultRowHeight="15" x14ac:dyDescent="0.25"/>
  <cols>
    <col min="1" max="1" width="2.7109375" style="243" customWidth="1"/>
    <col min="2" max="2" width="10.85546875" style="2" customWidth="1"/>
    <col min="3" max="3" width="6.140625" style="2" customWidth="1"/>
    <col min="4" max="4" width="7.42578125" style="2" customWidth="1"/>
    <col min="5" max="5" width="8" style="2" customWidth="1"/>
    <col min="6" max="6" width="8.85546875" style="2" customWidth="1"/>
    <col min="7" max="7" width="5.5703125" style="2" customWidth="1"/>
    <col min="8" max="8" width="6.42578125" style="2" customWidth="1"/>
    <col min="9" max="9" width="10.140625" style="2" customWidth="1"/>
    <col min="10" max="10" width="8.140625" style="2" customWidth="1"/>
    <col min="11" max="14" width="9.140625" style="2"/>
    <col min="15" max="15" width="21.42578125" style="2" customWidth="1"/>
    <col min="16" max="16384" width="9.140625" style="2"/>
  </cols>
  <sheetData>
    <row r="1" spans="2:22" ht="33.75" customHeight="1" x14ac:dyDescent="0.25">
      <c r="B1" s="811" t="s">
        <v>724</v>
      </c>
      <c r="C1" s="812"/>
      <c r="D1" s="812"/>
      <c r="E1" s="812"/>
      <c r="F1" s="812"/>
      <c r="G1" s="812"/>
      <c r="H1" s="812"/>
    </row>
    <row r="2" spans="2:22" s="243" customFormat="1" ht="15.75" x14ac:dyDescent="0.25">
      <c r="B2" s="817" t="s">
        <v>450</v>
      </c>
      <c r="C2" s="817"/>
      <c r="D2" s="817"/>
      <c r="E2" s="817"/>
      <c r="F2" s="817"/>
      <c r="G2" s="817"/>
      <c r="H2" s="817"/>
    </row>
    <row r="3" spans="2:22" ht="46.5" customHeight="1" x14ac:dyDescent="0.25">
      <c r="B3" s="39" t="s">
        <v>6</v>
      </c>
      <c r="C3" s="522" t="s">
        <v>54</v>
      </c>
      <c r="D3" s="528" t="s">
        <v>53</v>
      </c>
      <c r="E3" s="522" t="s">
        <v>265</v>
      </c>
      <c r="F3" s="813" t="s">
        <v>683</v>
      </c>
      <c r="G3" s="813"/>
      <c r="H3" s="813"/>
    </row>
    <row r="4" spans="2:22" x14ac:dyDescent="0.25">
      <c r="B4" s="2">
        <v>1979</v>
      </c>
      <c r="C4" s="67">
        <v>54.663518299881936</v>
      </c>
      <c r="D4" s="67">
        <v>62.693156732891836</v>
      </c>
      <c r="E4" s="67">
        <v>54.786620530565166</v>
      </c>
      <c r="H4" s="67">
        <v>59.518072289156628</v>
      </c>
      <c r="T4" s="67"/>
      <c r="U4" s="67"/>
      <c r="V4" s="67"/>
    </row>
    <row r="5" spans="2:22" x14ac:dyDescent="0.25">
      <c r="B5" s="2">
        <v>1980</v>
      </c>
      <c r="C5" s="67">
        <v>50.380848748639821</v>
      </c>
      <c r="D5" s="67">
        <v>60.489882854100102</v>
      </c>
      <c r="E5" s="67">
        <v>49.325025960539982</v>
      </c>
      <c r="H5" s="67">
        <v>54.048140043763674</v>
      </c>
      <c r="T5" s="67"/>
      <c r="U5" s="67"/>
      <c r="V5" s="67"/>
    </row>
    <row r="6" spans="2:22" x14ac:dyDescent="0.25">
      <c r="B6" s="2">
        <v>1981</v>
      </c>
      <c r="C6" s="67">
        <v>46.3</v>
      </c>
      <c r="D6" s="67">
        <v>56.8</v>
      </c>
      <c r="E6" s="67">
        <v>47.5</v>
      </c>
      <c r="H6" s="67">
        <v>49.4</v>
      </c>
      <c r="S6" s="67"/>
      <c r="T6" s="67"/>
      <c r="U6" s="67"/>
      <c r="V6" s="67"/>
    </row>
    <row r="7" spans="2:22" x14ac:dyDescent="0.25">
      <c r="B7" s="2">
        <v>1982</v>
      </c>
      <c r="C7" s="67">
        <v>51.1</v>
      </c>
      <c r="D7" s="67">
        <v>60.5</v>
      </c>
      <c r="E7" s="67">
        <v>51.2</v>
      </c>
      <c r="H7" s="67">
        <v>54.6</v>
      </c>
      <c r="S7" s="67"/>
      <c r="T7" s="67"/>
      <c r="U7" s="67"/>
      <c r="V7" s="67"/>
    </row>
    <row r="8" spans="2:22" x14ac:dyDescent="0.25">
      <c r="B8" s="2">
        <v>1983</v>
      </c>
      <c r="C8" s="67">
        <v>58.2</v>
      </c>
      <c r="D8" s="67">
        <v>65.8</v>
      </c>
      <c r="E8" s="67">
        <v>55.6</v>
      </c>
      <c r="H8" s="67">
        <v>60.9</v>
      </c>
    </row>
    <row r="9" spans="2:22" x14ac:dyDescent="0.25">
      <c r="B9" s="2">
        <v>1984</v>
      </c>
      <c r="C9" s="67">
        <v>63.8</v>
      </c>
      <c r="D9" s="67">
        <v>70.7</v>
      </c>
      <c r="E9" s="67">
        <v>59.7</v>
      </c>
      <c r="H9" s="67">
        <v>65</v>
      </c>
    </row>
    <row r="10" spans="2:22" x14ac:dyDescent="0.25">
      <c r="B10" s="2">
        <v>1985</v>
      </c>
      <c r="C10" s="67">
        <v>69</v>
      </c>
      <c r="D10" s="67">
        <v>75.599999999999994</v>
      </c>
      <c r="E10" s="67">
        <v>63.7</v>
      </c>
      <c r="H10" s="67">
        <v>67.8</v>
      </c>
    </row>
    <row r="11" spans="2:22" x14ac:dyDescent="0.25">
      <c r="B11" s="2">
        <v>1986</v>
      </c>
      <c r="C11" s="67">
        <v>75.099999999999994</v>
      </c>
      <c r="D11" s="67">
        <v>77.7</v>
      </c>
      <c r="E11" s="67">
        <v>69.8</v>
      </c>
      <c r="H11" s="67">
        <v>73.5</v>
      </c>
    </row>
    <row r="12" spans="2:22" x14ac:dyDescent="0.25">
      <c r="B12" s="2">
        <v>1987</v>
      </c>
      <c r="C12" s="67">
        <v>82.8</v>
      </c>
      <c r="D12" s="67">
        <v>83.9</v>
      </c>
      <c r="E12" s="67">
        <v>77.099999999999994</v>
      </c>
      <c r="H12" s="67">
        <v>80.400000000000006</v>
      </c>
    </row>
    <row r="13" spans="2:22" x14ac:dyDescent="0.25">
      <c r="B13" s="2">
        <v>1988</v>
      </c>
      <c r="C13" s="67">
        <v>90.4</v>
      </c>
      <c r="D13" s="67">
        <v>89</v>
      </c>
      <c r="E13" s="67">
        <v>84.1</v>
      </c>
      <c r="H13" s="67">
        <v>86.3</v>
      </c>
    </row>
    <row r="14" spans="2:22" x14ac:dyDescent="0.25">
      <c r="B14" s="2">
        <v>1989</v>
      </c>
      <c r="C14" s="67">
        <v>91.9</v>
      </c>
      <c r="D14" s="67">
        <v>96</v>
      </c>
      <c r="E14" s="67">
        <v>91.4</v>
      </c>
      <c r="H14" s="67">
        <v>82.6</v>
      </c>
    </row>
    <row r="15" spans="2:22" x14ac:dyDescent="0.25">
      <c r="B15" s="156">
        <v>1990</v>
      </c>
      <c r="C15" s="277">
        <v>100</v>
      </c>
      <c r="D15" s="277">
        <v>100</v>
      </c>
      <c r="E15" s="277">
        <v>100</v>
      </c>
      <c r="F15" s="156"/>
      <c r="G15" s="156"/>
      <c r="H15" s="277">
        <v>100</v>
      </c>
    </row>
    <row r="16" spans="2:22" x14ac:dyDescent="0.25">
      <c r="B16" s="88">
        <v>1991</v>
      </c>
      <c r="C16" s="89">
        <v>107</v>
      </c>
      <c r="D16" s="89">
        <v>100.9</v>
      </c>
      <c r="E16" s="89">
        <v>110</v>
      </c>
      <c r="H16" s="89">
        <v>105.3</v>
      </c>
    </row>
    <row r="17" spans="2:8" x14ac:dyDescent="0.25">
      <c r="B17" s="88">
        <v>1992</v>
      </c>
      <c r="C17" s="89">
        <v>112</v>
      </c>
      <c r="D17" s="89">
        <v>103.7</v>
      </c>
      <c r="E17" s="89">
        <v>117.3</v>
      </c>
      <c r="H17" s="89">
        <v>107.3</v>
      </c>
    </row>
    <row r="18" spans="2:8" x14ac:dyDescent="0.25">
      <c r="B18" s="88">
        <v>1993</v>
      </c>
      <c r="C18" s="89">
        <v>115.2</v>
      </c>
      <c r="D18" s="89">
        <v>105.6</v>
      </c>
      <c r="E18" s="89">
        <v>119.3</v>
      </c>
      <c r="H18" s="89">
        <v>108.4</v>
      </c>
    </row>
    <row r="19" spans="2:8" x14ac:dyDescent="0.25">
      <c r="B19" s="88">
        <v>1994</v>
      </c>
      <c r="C19" s="89">
        <v>119.1</v>
      </c>
      <c r="D19" s="89">
        <v>110.4</v>
      </c>
      <c r="E19" s="89">
        <v>122.4</v>
      </c>
      <c r="H19" s="89">
        <v>113.4</v>
      </c>
    </row>
    <row r="20" spans="2:8" x14ac:dyDescent="0.25">
      <c r="B20" s="88">
        <v>1995</v>
      </c>
      <c r="C20" s="89">
        <v>122.7</v>
      </c>
      <c r="D20" s="89">
        <v>116</v>
      </c>
      <c r="E20" s="89">
        <v>126.4</v>
      </c>
      <c r="H20" s="89">
        <v>113.9</v>
      </c>
    </row>
    <row r="21" spans="2:8" x14ac:dyDescent="0.25">
      <c r="B21" s="88">
        <v>1996</v>
      </c>
      <c r="C21" s="89">
        <v>129.4</v>
      </c>
      <c r="D21" s="89">
        <v>122</v>
      </c>
      <c r="E21" s="89">
        <v>130</v>
      </c>
      <c r="H21" s="89">
        <v>118.7</v>
      </c>
    </row>
    <row r="22" spans="2:8" x14ac:dyDescent="0.25">
      <c r="B22" s="88">
        <v>1997</v>
      </c>
      <c r="C22" s="89">
        <v>132.9</v>
      </c>
      <c r="D22" s="89">
        <v>124.3</v>
      </c>
      <c r="E22" s="89">
        <v>134.6</v>
      </c>
      <c r="H22" s="89">
        <v>120.3</v>
      </c>
    </row>
    <row r="23" spans="2:8" x14ac:dyDescent="0.25">
      <c r="B23" s="88">
        <v>1998</v>
      </c>
      <c r="C23" s="89">
        <v>103.9</v>
      </c>
      <c r="D23" s="89">
        <v>128.6</v>
      </c>
      <c r="E23" s="89">
        <v>134.19999999999999</v>
      </c>
      <c r="H23" s="89">
        <v>120.3</v>
      </c>
    </row>
    <row r="24" spans="2:8" x14ac:dyDescent="0.25">
      <c r="B24" s="88">
        <v>1999</v>
      </c>
      <c r="C24" s="89">
        <v>135.9</v>
      </c>
      <c r="D24" s="89">
        <v>130.30000000000001</v>
      </c>
      <c r="E24" s="89">
        <v>136.6</v>
      </c>
      <c r="H24" s="89">
        <v>121.8</v>
      </c>
    </row>
    <row r="25" spans="2:8" x14ac:dyDescent="0.25">
      <c r="B25" s="88">
        <v>2000</v>
      </c>
      <c r="C25" s="89">
        <v>138.80000000000001</v>
      </c>
      <c r="D25" s="89">
        <v>130.69999999999999</v>
      </c>
      <c r="E25" s="89">
        <v>138.5</v>
      </c>
      <c r="H25" s="89">
        <v>124.7</v>
      </c>
    </row>
    <row r="26" spans="2:8" x14ac:dyDescent="0.25">
      <c r="B26" s="88">
        <v>2001</v>
      </c>
      <c r="C26" s="89">
        <v>151.19999999999999</v>
      </c>
      <c r="D26" s="89">
        <v>137.80000000000001</v>
      </c>
      <c r="E26" s="89">
        <v>147.30000000000001</v>
      </c>
      <c r="H26" s="89">
        <v>132.19999999999999</v>
      </c>
    </row>
    <row r="27" spans="2:8" x14ac:dyDescent="0.25">
      <c r="B27" s="88">
        <v>2002</v>
      </c>
      <c r="C27" s="89">
        <v>155.30000000000001</v>
      </c>
      <c r="D27" s="89">
        <v>141.80000000000001</v>
      </c>
      <c r="E27" s="89">
        <v>151.80000000000001</v>
      </c>
      <c r="H27" s="89">
        <v>136</v>
      </c>
    </row>
    <row r="28" spans="2:8" x14ac:dyDescent="0.25">
      <c r="B28" s="88">
        <v>2003</v>
      </c>
      <c r="C28" s="89">
        <v>161.6</v>
      </c>
      <c r="D28" s="89">
        <v>143.19999999999999</v>
      </c>
      <c r="E28" s="89">
        <v>157.19999999999999</v>
      </c>
      <c r="H28" s="89">
        <v>140.19999999999999</v>
      </c>
    </row>
    <row r="29" spans="2:8" x14ac:dyDescent="0.25">
      <c r="B29" s="88">
        <v>2004</v>
      </c>
      <c r="C29" s="89">
        <v>172.8</v>
      </c>
      <c r="D29" s="89">
        <v>146.6</v>
      </c>
      <c r="E29" s="89">
        <v>161.4</v>
      </c>
      <c r="H29" s="89">
        <v>143.5</v>
      </c>
    </row>
    <row r="30" spans="2:8" x14ac:dyDescent="0.25">
      <c r="B30" s="88">
        <v>2005</v>
      </c>
      <c r="C30" s="89">
        <v>180.4</v>
      </c>
      <c r="D30" s="89">
        <v>148.6</v>
      </c>
      <c r="E30" s="89">
        <v>165</v>
      </c>
      <c r="H30" s="89">
        <v>147</v>
      </c>
    </row>
    <row r="31" spans="2:8" x14ac:dyDescent="0.25">
      <c r="B31" s="88">
        <v>2006</v>
      </c>
      <c r="C31" s="89">
        <v>188.9</v>
      </c>
      <c r="D31" s="89">
        <v>150.30000000000001</v>
      </c>
      <c r="E31" s="89">
        <v>171.3</v>
      </c>
      <c r="H31" s="89">
        <v>151.69999999999999</v>
      </c>
    </row>
    <row r="32" spans="2:8" x14ac:dyDescent="0.25">
      <c r="B32" s="88">
        <v>2007</v>
      </c>
      <c r="C32" s="89">
        <v>197.9</v>
      </c>
      <c r="D32" s="89">
        <v>148.80000000000001</v>
      </c>
      <c r="E32" s="89">
        <v>179</v>
      </c>
      <c r="H32" s="89">
        <v>156.1</v>
      </c>
    </row>
    <row r="33" spans="2:10" x14ac:dyDescent="0.25">
      <c r="B33" s="88">
        <v>2008</v>
      </c>
      <c r="C33" s="89">
        <v>207.8</v>
      </c>
      <c r="D33" s="89">
        <v>153.30000000000001</v>
      </c>
      <c r="E33" s="89">
        <v>195.5</v>
      </c>
      <c r="H33" s="89">
        <v>161.4</v>
      </c>
    </row>
    <row r="34" spans="2:10" x14ac:dyDescent="0.25">
      <c r="B34" s="88">
        <v>2009</v>
      </c>
      <c r="C34" s="89">
        <v>216.7</v>
      </c>
      <c r="D34" s="89">
        <v>152.30000000000001</v>
      </c>
      <c r="E34" s="89">
        <v>213.1</v>
      </c>
      <c r="F34" s="243"/>
      <c r="G34" s="243"/>
      <c r="H34" s="89">
        <v>166.4</v>
      </c>
    </row>
    <row r="35" spans="2:10" x14ac:dyDescent="0.25">
      <c r="B35" s="242">
        <v>2010</v>
      </c>
      <c r="C35" s="67">
        <v>228.2</v>
      </c>
      <c r="D35" s="67">
        <v>153.9</v>
      </c>
      <c r="E35" s="67">
        <v>218.6</v>
      </c>
      <c r="F35" s="67"/>
      <c r="G35" s="67"/>
      <c r="H35" s="67">
        <v>170.8</v>
      </c>
    </row>
    <row r="36" spans="2:10" x14ac:dyDescent="0.25">
      <c r="B36" s="242">
        <v>2011</v>
      </c>
      <c r="C36" s="67">
        <v>231.4</v>
      </c>
      <c r="D36" s="67">
        <v>154.80000000000001</v>
      </c>
      <c r="E36" s="67">
        <v>224</v>
      </c>
      <c r="F36" s="67"/>
      <c r="G36" s="67"/>
      <c r="H36" s="67">
        <v>176.5</v>
      </c>
    </row>
    <row r="37" spans="2:10" x14ac:dyDescent="0.25">
      <c r="B37" s="242">
        <v>2012</v>
      </c>
      <c r="C37" s="67">
        <v>239.8</v>
      </c>
      <c r="D37" s="67">
        <v>156.5</v>
      </c>
      <c r="E37" s="67">
        <v>230.3</v>
      </c>
      <c r="F37" s="67"/>
      <c r="G37" s="67"/>
      <c r="H37" s="67">
        <v>179.6</v>
      </c>
    </row>
    <row r="38" spans="2:10" s="243" customFormat="1" x14ac:dyDescent="0.25">
      <c r="B38" s="41">
        <v>2013</v>
      </c>
      <c r="C38" s="40">
        <v>242.4</v>
      </c>
      <c r="D38" s="40">
        <v>160.19999999999999</v>
      </c>
      <c r="E38" s="40">
        <v>237.2</v>
      </c>
      <c r="F38" s="40"/>
      <c r="G38" s="40"/>
      <c r="H38" s="40">
        <v>184</v>
      </c>
    </row>
    <row r="39" spans="2:10" s="243" customFormat="1" x14ac:dyDescent="0.25"/>
    <row r="40" spans="2:10" s="243" customFormat="1" x14ac:dyDescent="0.25"/>
    <row r="41" spans="2:10" s="243" customFormat="1" x14ac:dyDescent="0.25"/>
    <row r="42" spans="2:10" s="243" customFormat="1" x14ac:dyDescent="0.25"/>
    <row r="48" spans="2:10" ht="33.75" customHeight="1" x14ac:dyDescent="0.25">
      <c r="B48" s="811" t="s">
        <v>723</v>
      </c>
      <c r="C48" s="812"/>
      <c r="D48" s="812"/>
      <c r="E48" s="812"/>
      <c r="F48" s="812"/>
      <c r="G48" s="812"/>
      <c r="H48" s="812"/>
      <c r="I48" s="812"/>
      <c r="J48" s="812"/>
    </row>
    <row r="49" spans="2:14" s="243" customFormat="1" ht="15.75" customHeight="1" x14ac:dyDescent="0.25">
      <c r="B49" s="282" t="s">
        <v>451</v>
      </c>
      <c r="C49" s="222"/>
      <c r="D49" s="222"/>
      <c r="E49" s="222"/>
      <c r="F49" s="222"/>
      <c r="G49" s="520"/>
      <c r="H49" s="520"/>
      <c r="I49" s="222"/>
      <c r="J49" s="222"/>
    </row>
    <row r="50" spans="2:14" ht="15" customHeight="1" x14ac:dyDescent="0.25">
      <c r="B50" s="814" t="s">
        <v>6</v>
      </c>
      <c r="C50" s="818" t="s">
        <v>685</v>
      </c>
      <c r="D50" s="709"/>
      <c r="E50" s="709"/>
      <c r="F50" s="709"/>
      <c r="G50" s="816"/>
      <c r="H50" s="816"/>
      <c r="I50" s="788" t="s">
        <v>684</v>
      </c>
      <c r="J50" s="788"/>
    </row>
    <row r="51" spans="2:14" ht="29.25" customHeight="1" x14ac:dyDescent="0.25">
      <c r="B51" s="815"/>
      <c r="C51" s="313" t="s">
        <v>266</v>
      </c>
      <c r="D51" s="313" t="s">
        <v>197</v>
      </c>
      <c r="E51" s="313" t="s">
        <v>196</v>
      </c>
      <c r="F51" s="313" t="s">
        <v>720</v>
      </c>
      <c r="G51" s="325"/>
      <c r="H51" s="333"/>
      <c r="I51" s="325" t="s">
        <v>53</v>
      </c>
      <c r="J51" s="514" t="s">
        <v>597</v>
      </c>
    </row>
    <row r="52" spans="2:14" x14ac:dyDescent="0.25">
      <c r="B52" s="88">
        <v>1991</v>
      </c>
      <c r="C52" s="46">
        <v>-14.1</v>
      </c>
      <c r="D52" s="46">
        <v>-3.3</v>
      </c>
      <c r="E52" s="46">
        <v>2.7</v>
      </c>
      <c r="F52" s="46">
        <v>-1.6</v>
      </c>
      <c r="G52" s="46"/>
      <c r="H52" s="46"/>
      <c r="I52" s="46">
        <v>0.9</v>
      </c>
      <c r="J52" s="46">
        <v>5.3</v>
      </c>
    </row>
    <row r="53" spans="2:14" x14ac:dyDescent="0.25">
      <c r="B53" s="88">
        <v>1992</v>
      </c>
      <c r="C53" s="46">
        <v>9.1999999999999993</v>
      </c>
      <c r="D53" s="46">
        <v>5.9</v>
      </c>
      <c r="E53" s="46">
        <v>-1</v>
      </c>
      <c r="F53" s="46">
        <v>4.2</v>
      </c>
      <c r="G53" s="46"/>
      <c r="H53" s="46"/>
      <c r="I53" s="46">
        <v>2.8</v>
      </c>
      <c r="J53" s="46">
        <v>1.9</v>
      </c>
    </row>
    <row r="54" spans="2:14" x14ac:dyDescent="0.25">
      <c r="B54" s="88">
        <v>1993</v>
      </c>
      <c r="C54" s="46">
        <v>9.9</v>
      </c>
      <c r="D54" s="46">
        <v>2.7</v>
      </c>
      <c r="E54" s="46">
        <v>3.1</v>
      </c>
      <c r="F54" s="46">
        <v>2.8</v>
      </c>
      <c r="G54" s="46"/>
      <c r="H54" s="46"/>
      <c r="I54" s="46">
        <v>1.8</v>
      </c>
      <c r="J54" s="46">
        <v>1</v>
      </c>
    </row>
    <row r="55" spans="2:14" x14ac:dyDescent="0.25">
      <c r="B55" s="88">
        <v>1994</v>
      </c>
      <c r="C55" s="46">
        <v>33.4</v>
      </c>
      <c r="D55" s="46">
        <v>3.8</v>
      </c>
      <c r="E55" s="46">
        <v>3.2</v>
      </c>
      <c r="F55" s="46">
        <v>3.6</v>
      </c>
      <c r="G55" s="46"/>
      <c r="H55" s="46"/>
      <c r="I55" s="46">
        <v>4.5</v>
      </c>
      <c r="J55" s="46">
        <v>1.8</v>
      </c>
    </row>
    <row r="56" spans="2:14" x14ac:dyDescent="0.25">
      <c r="B56" s="88">
        <v>1995</v>
      </c>
      <c r="C56" s="46">
        <v>22.2</v>
      </c>
      <c r="D56" s="46">
        <v>6.5</v>
      </c>
      <c r="E56" s="46">
        <v>4.0999999999999996</v>
      </c>
      <c r="F56" s="46">
        <v>5.9</v>
      </c>
      <c r="G56" s="46"/>
      <c r="H56" s="46"/>
      <c r="I56" s="46">
        <v>5.0999999999999996</v>
      </c>
      <c r="J56" s="46">
        <v>3.2</v>
      </c>
    </row>
    <row r="57" spans="2:14" x14ac:dyDescent="0.25">
      <c r="B57" s="88">
        <v>1996</v>
      </c>
      <c r="C57" s="46">
        <v>7.5</v>
      </c>
      <c r="D57" s="46">
        <v>5.6</v>
      </c>
      <c r="E57" s="46">
        <v>3.8</v>
      </c>
      <c r="F57" s="46">
        <v>5.2</v>
      </c>
      <c r="G57" s="46"/>
      <c r="H57" s="46"/>
      <c r="I57" s="46">
        <v>5.2</v>
      </c>
      <c r="J57" s="46">
        <v>4.2</v>
      </c>
    </row>
    <row r="58" spans="2:14" x14ac:dyDescent="0.25">
      <c r="B58" s="88">
        <v>1997</v>
      </c>
      <c r="C58" s="46">
        <v>0.4</v>
      </c>
      <c r="D58" s="46">
        <v>3.5</v>
      </c>
      <c r="E58" s="46">
        <v>2.9</v>
      </c>
      <c r="F58" s="46">
        <v>3.4</v>
      </c>
      <c r="G58" s="46"/>
      <c r="H58" s="46"/>
      <c r="I58" s="46">
        <v>1.9</v>
      </c>
      <c r="J58" s="46">
        <v>1.3</v>
      </c>
      <c r="N58" s="46"/>
    </row>
    <row r="59" spans="2:14" x14ac:dyDescent="0.25">
      <c r="B59" s="88">
        <v>1998</v>
      </c>
      <c r="C59" s="46">
        <v>5.9</v>
      </c>
      <c r="D59" s="46">
        <v>3.2</v>
      </c>
      <c r="E59" s="46">
        <v>3.1</v>
      </c>
      <c r="F59" s="46">
        <v>3.1</v>
      </c>
      <c r="G59" s="46"/>
      <c r="H59" s="46"/>
      <c r="I59" s="46">
        <v>3.4</v>
      </c>
      <c r="J59" s="46"/>
      <c r="N59" s="46"/>
    </row>
    <row r="60" spans="2:14" x14ac:dyDescent="0.25">
      <c r="B60" s="88">
        <v>1999</v>
      </c>
      <c r="C60" s="46">
        <v>-3.7</v>
      </c>
      <c r="D60" s="46">
        <v>-1</v>
      </c>
      <c r="E60" s="46">
        <v>-1.9</v>
      </c>
      <c r="F60" s="46">
        <v>-1.2</v>
      </c>
      <c r="G60" s="46"/>
      <c r="H60" s="46"/>
      <c r="I60" s="46">
        <v>1.3</v>
      </c>
      <c r="J60" s="46">
        <v>1.2</v>
      </c>
      <c r="N60" s="46"/>
    </row>
    <row r="61" spans="2:14" x14ac:dyDescent="0.25">
      <c r="B61" s="88">
        <v>2000</v>
      </c>
      <c r="C61" s="46">
        <v>-8.6999999999999993</v>
      </c>
      <c r="D61" s="46">
        <v>1.8</v>
      </c>
      <c r="E61" s="46">
        <v>-0.1</v>
      </c>
      <c r="F61" s="46">
        <v>1.3</v>
      </c>
      <c r="G61" s="46"/>
      <c r="H61" s="46"/>
      <c r="I61" s="46">
        <v>0.3</v>
      </c>
      <c r="J61" s="46">
        <v>2.4</v>
      </c>
      <c r="N61" s="46"/>
    </row>
    <row r="62" spans="2:14" x14ac:dyDescent="0.25">
      <c r="B62" s="88">
        <v>2001</v>
      </c>
      <c r="C62" s="46">
        <v>3.6</v>
      </c>
      <c r="D62" s="46">
        <v>-1.4</v>
      </c>
      <c r="E62" s="46">
        <v>-0.3</v>
      </c>
      <c r="F62" s="46">
        <v>0.1</v>
      </c>
      <c r="G62" s="46"/>
      <c r="H62" s="46"/>
      <c r="I62" s="46">
        <v>5.4</v>
      </c>
      <c r="J62" s="46">
        <v>6</v>
      </c>
      <c r="N62" s="46"/>
    </row>
    <row r="63" spans="2:14" x14ac:dyDescent="0.25">
      <c r="B63" s="88">
        <v>2002</v>
      </c>
      <c r="C63" s="46">
        <v>0.9</v>
      </c>
      <c r="D63" s="46">
        <v>2.5</v>
      </c>
      <c r="E63" s="46"/>
      <c r="F63" s="46">
        <v>2.9</v>
      </c>
      <c r="G63" s="46"/>
      <c r="H63" s="46"/>
      <c r="I63" s="46">
        <v>2.9</v>
      </c>
      <c r="J63" s="46">
        <v>2.9</v>
      </c>
      <c r="N63" s="46"/>
    </row>
    <row r="64" spans="2:14" x14ac:dyDescent="0.25">
      <c r="B64" s="88">
        <v>2003</v>
      </c>
      <c r="C64" s="46">
        <v>-4.4000000000000004</v>
      </c>
      <c r="D64" s="46">
        <v>0.7</v>
      </c>
      <c r="E64" s="46"/>
      <c r="F64" s="46">
        <v>0.7</v>
      </c>
      <c r="G64" s="46"/>
      <c r="H64" s="46"/>
      <c r="I64" s="46">
        <v>0.8</v>
      </c>
      <c r="J64" s="46">
        <v>3.1</v>
      </c>
      <c r="N64" s="46"/>
    </row>
    <row r="65" spans="2:14" x14ac:dyDescent="0.25">
      <c r="B65" s="88">
        <v>2004</v>
      </c>
      <c r="C65" s="46">
        <v>0.1</v>
      </c>
      <c r="D65" s="46"/>
      <c r="E65" s="46"/>
      <c r="F65" s="46">
        <v>-4.4000000000000004</v>
      </c>
      <c r="G65" s="46"/>
      <c r="H65" s="46"/>
      <c r="I65" s="46">
        <v>1.5</v>
      </c>
      <c r="J65" s="46">
        <v>2.4</v>
      </c>
      <c r="N65" s="46"/>
    </row>
    <row r="66" spans="2:14" x14ac:dyDescent="0.25">
      <c r="B66" s="88">
        <v>2005</v>
      </c>
      <c r="C66" s="46">
        <v>-14.5</v>
      </c>
      <c r="D66" s="46"/>
      <c r="E66" s="46"/>
      <c r="F66" s="46">
        <v>0.4</v>
      </c>
      <c r="G66" s="46"/>
      <c r="H66" s="46"/>
      <c r="I66" s="46">
        <v>2.1</v>
      </c>
      <c r="J66" s="46">
        <v>2.4</v>
      </c>
      <c r="N66" s="46"/>
    </row>
    <row r="67" spans="2:14" x14ac:dyDescent="0.25">
      <c r="B67" s="88">
        <v>2006</v>
      </c>
      <c r="C67" s="46">
        <v>-19.8</v>
      </c>
      <c r="D67" s="46"/>
      <c r="E67" s="46"/>
      <c r="F67" s="46">
        <v>-0.5</v>
      </c>
      <c r="G67" s="46"/>
      <c r="H67" s="46"/>
      <c r="I67" s="46">
        <v>0.8</v>
      </c>
      <c r="J67" s="46">
        <v>3.2</v>
      </c>
      <c r="N67" s="46"/>
    </row>
    <row r="68" spans="2:14" x14ac:dyDescent="0.25">
      <c r="B68" s="88">
        <v>2007</v>
      </c>
      <c r="C68" s="46">
        <v>3.9</v>
      </c>
      <c r="D68" s="46"/>
      <c r="E68" s="46"/>
      <c r="F68" s="46">
        <v>-3.6</v>
      </c>
      <c r="G68" s="46"/>
      <c r="H68" s="46"/>
      <c r="I68" s="46">
        <v>-0.6</v>
      </c>
      <c r="J68" s="46">
        <v>2.9</v>
      </c>
      <c r="N68" s="46"/>
    </row>
    <row r="69" spans="2:14" x14ac:dyDescent="0.25">
      <c r="B69" s="88">
        <v>2008</v>
      </c>
      <c r="C69" s="46">
        <v>27.3</v>
      </c>
      <c r="D69" s="46"/>
      <c r="E69" s="46"/>
      <c r="F69" s="46">
        <v>0.2</v>
      </c>
      <c r="G69" s="46"/>
      <c r="H69" s="46"/>
      <c r="I69" s="46">
        <v>1.4</v>
      </c>
      <c r="J69" s="46">
        <v>3.4</v>
      </c>
      <c r="N69" s="46"/>
    </row>
    <row r="70" spans="2:14" x14ac:dyDescent="0.25">
      <c r="B70" s="88">
        <v>2009</v>
      </c>
      <c r="C70" s="46">
        <v>-23</v>
      </c>
      <c r="D70" s="46"/>
      <c r="E70" s="46"/>
      <c r="F70" s="46">
        <v>-0.2</v>
      </c>
      <c r="G70" s="46"/>
      <c r="H70" s="46"/>
      <c r="I70" s="46">
        <v>-0.7</v>
      </c>
      <c r="J70" s="46">
        <v>3.1</v>
      </c>
    </row>
    <row r="71" spans="2:14" x14ac:dyDescent="0.25">
      <c r="B71" s="242">
        <v>2010</v>
      </c>
      <c r="C71" s="46">
        <v>-9.6999999999999993</v>
      </c>
      <c r="D71" s="46"/>
      <c r="E71" s="46"/>
      <c r="F71" s="46">
        <v>-3.5</v>
      </c>
      <c r="G71" s="46"/>
      <c r="H71" s="46"/>
      <c r="I71" s="46">
        <v>1.1000000000000001</v>
      </c>
      <c r="J71" s="46">
        <v>2.6</v>
      </c>
    </row>
    <row r="72" spans="2:14" x14ac:dyDescent="0.25">
      <c r="B72" s="242">
        <v>2011</v>
      </c>
      <c r="C72" s="46">
        <v>-8.6</v>
      </c>
      <c r="D72" s="46"/>
      <c r="E72" s="46"/>
      <c r="F72" s="46">
        <v>-6.3</v>
      </c>
      <c r="G72" s="46"/>
      <c r="H72" s="46"/>
      <c r="I72" s="46">
        <v>0.6</v>
      </c>
      <c r="J72" s="46">
        <v>3.3</v>
      </c>
    </row>
    <row r="73" spans="2:14" x14ac:dyDescent="0.25">
      <c r="B73" s="242">
        <v>2012</v>
      </c>
      <c r="C73" s="46">
        <v>8.6999999999999993</v>
      </c>
      <c r="D73" s="46"/>
      <c r="E73" s="46"/>
      <c r="F73" s="46">
        <v>1.8</v>
      </c>
      <c r="G73" s="46"/>
      <c r="H73" s="46"/>
      <c r="I73" s="46">
        <v>1.1000000000000001</v>
      </c>
      <c r="J73" s="46">
        <v>1.8</v>
      </c>
    </row>
    <row r="74" spans="2:14" x14ac:dyDescent="0.25">
      <c r="B74" s="41">
        <v>2013</v>
      </c>
      <c r="C74" s="45"/>
      <c r="D74" s="521"/>
      <c r="E74" s="45"/>
      <c r="F74" s="45">
        <v>3.7</v>
      </c>
      <c r="G74" s="45"/>
      <c r="H74" s="45"/>
      <c r="I74" s="45">
        <v>2.2999999999999998</v>
      </c>
      <c r="J74" s="45">
        <v>2.4</v>
      </c>
    </row>
  </sheetData>
  <mergeCells count="8">
    <mergeCell ref="B1:H1"/>
    <mergeCell ref="F3:H3"/>
    <mergeCell ref="B48:J48"/>
    <mergeCell ref="B50:B51"/>
    <mergeCell ref="G50:H50"/>
    <mergeCell ref="B2:H2"/>
    <mergeCell ref="C50:F50"/>
    <mergeCell ref="I50:J50"/>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22" workbookViewId="0">
      <selection activeCell="K12" sqref="K12"/>
    </sheetView>
  </sheetViews>
  <sheetFormatPr defaultRowHeight="15" x14ac:dyDescent="0.25"/>
  <cols>
    <col min="1" max="1" width="9.140625" style="1"/>
    <col min="2" max="2" width="15.28515625" style="1" customWidth="1"/>
    <col min="3" max="3" width="19" style="1" customWidth="1"/>
    <col min="4" max="4" width="7.42578125" style="1" customWidth="1"/>
    <col min="5" max="16384" width="9.140625" style="1"/>
  </cols>
  <sheetData>
    <row r="1" spans="1:3" ht="36" customHeight="1" x14ac:dyDescent="0.25">
      <c r="A1" s="720" t="s">
        <v>725</v>
      </c>
      <c r="B1" s="819"/>
      <c r="C1" s="819"/>
    </row>
    <row r="2" spans="1:3" ht="33" customHeight="1" x14ac:dyDescent="0.25">
      <c r="A2" s="511"/>
      <c r="B2" s="515" t="s">
        <v>682</v>
      </c>
      <c r="C2" s="515" t="s">
        <v>721</v>
      </c>
    </row>
    <row r="3" spans="1:3" x14ac:dyDescent="0.25">
      <c r="A3" s="272">
        <v>1971</v>
      </c>
      <c r="B3" s="7">
        <v>293</v>
      </c>
      <c r="C3" s="519">
        <v>2.5</v>
      </c>
    </row>
    <row r="4" spans="1:3" x14ac:dyDescent="0.25">
      <c r="A4" s="272">
        <v>1972</v>
      </c>
      <c r="B4" s="7">
        <v>322</v>
      </c>
      <c r="C4" s="519">
        <v>2.61</v>
      </c>
    </row>
    <row r="5" spans="1:3" x14ac:dyDescent="0.25">
      <c r="A5" s="272">
        <v>1973</v>
      </c>
      <c r="B5" s="7">
        <v>355</v>
      </c>
      <c r="C5" s="519">
        <v>2.61</v>
      </c>
    </row>
    <row r="6" spans="1:3" x14ac:dyDescent="0.25">
      <c r="A6" s="272">
        <v>1974</v>
      </c>
      <c r="B6" s="7">
        <v>346</v>
      </c>
      <c r="C6" s="519">
        <v>2.21</v>
      </c>
    </row>
    <row r="7" spans="1:3" x14ac:dyDescent="0.25">
      <c r="A7" s="272">
        <v>1975</v>
      </c>
      <c r="B7" s="7">
        <v>399</v>
      </c>
      <c r="C7" s="519">
        <v>2.29</v>
      </c>
    </row>
    <row r="8" spans="1:3" x14ac:dyDescent="0.25">
      <c r="A8" s="272">
        <v>1976</v>
      </c>
      <c r="B8" s="7">
        <v>409</v>
      </c>
      <c r="C8" s="519">
        <v>2.27</v>
      </c>
    </row>
    <row r="9" spans="1:3" x14ac:dyDescent="0.25">
      <c r="A9" s="272">
        <v>1977</v>
      </c>
      <c r="B9" s="7">
        <v>435</v>
      </c>
      <c r="C9" s="519">
        <v>2.31</v>
      </c>
    </row>
    <row r="10" spans="1:3" x14ac:dyDescent="0.25">
      <c r="A10" s="272">
        <v>1978</v>
      </c>
      <c r="B10" s="7">
        <v>425</v>
      </c>
      <c r="C10" s="519">
        <v>2.13</v>
      </c>
    </row>
    <row r="11" spans="1:3" x14ac:dyDescent="0.25">
      <c r="A11" s="272">
        <v>1979</v>
      </c>
      <c r="B11" s="7">
        <v>439</v>
      </c>
      <c r="C11" s="519">
        <v>1.88</v>
      </c>
    </row>
    <row r="12" spans="1:3" x14ac:dyDescent="0.25">
      <c r="A12" s="272">
        <v>1980</v>
      </c>
      <c r="B12" s="7">
        <v>476</v>
      </c>
      <c r="C12" s="519">
        <v>1.9</v>
      </c>
    </row>
    <row r="13" spans="1:3" x14ac:dyDescent="0.25">
      <c r="A13" s="272">
        <v>1981</v>
      </c>
      <c r="B13" s="7">
        <v>796</v>
      </c>
      <c r="C13" s="519">
        <v>2.95</v>
      </c>
    </row>
    <row r="14" spans="1:3" x14ac:dyDescent="0.25">
      <c r="A14" s="272">
        <v>1982</v>
      </c>
      <c r="B14" s="7">
        <v>482</v>
      </c>
      <c r="C14" s="519">
        <v>1.68</v>
      </c>
    </row>
    <row r="15" spans="1:3" x14ac:dyDescent="0.25">
      <c r="A15" s="512">
        <v>1983</v>
      </c>
      <c r="B15" s="7">
        <v>473.54</v>
      </c>
      <c r="C15" s="122">
        <v>1.57</v>
      </c>
    </row>
    <row r="16" spans="1:3" x14ac:dyDescent="0.25">
      <c r="A16" s="512">
        <v>1984</v>
      </c>
      <c r="B16" s="7">
        <v>479.99700000000001</v>
      </c>
      <c r="C16" s="122">
        <v>1.53</v>
      </c>
    </row>
    <row r="17" spans="1:3" x14ac:dyDescent="0.25">
      <c r="A17" s="512">
        <v>1985</v>
      </c>
      <c r="B17" s="7">
        <v>551.84400000000005</v>
      </c>
      <c r="C17" s="122">
        <v>1.67</v>
      </c>
    </row>
    <row r="18" spans="1:3" x14ac:dyDescent="0.25">
      <c r="A18" s="512">
        <v>1986</v>
      </c>
      <c r="B18" s="7">
        <v>528.27</v>
      </c>
      <c r="C18" s="122">
        <v>1.57</v>
      </c>
    </row>
    <row r="19" spans="1:3" x14ac:dyDescent="0.25">
      <c r="A19" s="512">
        <v>1987</v>
      </c>
      <c r="B19" s="7">
        <v>523.98299999999995</v>
      </c>
      <c r="C19" s="122">
        <v>1.48</v>
      </c>
    </row>
    <row r="20" spans="1:3" x14ac:dyDescent="0.25">
      <c r="A20" s="512">
        <v>1988</v>
      </c>
      <c r="B20" s="7">
        <v>494.245</v>
      </c>
      <c r="C20" s="122">
        <v>1.34</v>
      </c>
    </row>
    <row r="21" spans="1:3" x14ac:dyDescent="0.25">
      <c r="A21" s="512">
        <v>1989</v>
      </c>
      <c r="B21" s="7">
        <v>547.90300000000002</v>
      </c>
      <c r="C21" s="122">
        <v>1.57</v>
      </c>
    </row>
    <row r="22" spans="1:3" x14ac:dyDescent="0.25">
      <c r="A22" s="512">
        <v>1990</v>
      </c>
      <c r="B22" s="7">
        <v>567.09500000000003</v>
      </c>
      <c r="C22" s="122">
        <v>1.66</v>
      </c>
    </row>
    <row r="23" spans="1:3" x14ac:dyDescent="0.25">
      <c r="A23" s="512">
        <v>1991</v>
      </c>
      <c r="B23" s="7">
        <v>585.20799999999997</v>
      </c>
      <c r="C23" s="122">
        <v>1.66</v>
      </c>
    </row>
    <row r="24" spans="1:3" x14ac:dyDescent="0.25">
      <c r="A24" s="512">
        <v>1992</v>
      </c>
      <c r="B24" s="7">
        <v>604.01400000000001</v>
      </c>
      <c r="C24" s="122">
        <v>1.54</v>
      </c>
    </row>
    <row r="25" spans="1:3" x14ac:dyDescent="0.25">
      <c r="A25" s="512">
        <v>1993</v>
      </c>
      <c r="B25" s="7">
        <v>587.44100000000003</v>
      </c>
      <c r="C25" s="122">
        <v>1.42</v>
      </c>
    </row>
    <row r="26" spans="1:3" x14ac:dyDescent="0.25">
      <c r="A26" s="512">
        <v>1994</v>
      </c>
      <c r="B26" s="7">
        <v>656.70600000000002</v>
      </c>
      <c r="C26" s="122">
        <v>1.46</v>
      </c>
    </row>
    <row r="27" spans="1:3" x14ac:dyDescent="0.25">
      <c r="A27" s="512">
        <v>1995</v>
      </c>
      <c r="B27" s="7">
        <v>642.45899999999995</v>
      </c>
      <c r="C27" s="122">
        <v>1.5</v>
      </c>
    </row>
    <row r="28" spans="1:3" x14ac:dyDescent="0.25">
      <c r="A28" s="512">
        <v>1996</v>
      </c>
      <c r="B28" s="7">
        <v>782.28099999999995</v>
      </c>
      <c r="C28" s="122">
        <v>1.78</v>
      </c>
    </row>
    <row r="29" spans="1:3" x14ac:dyDescent="0.25">
      <c r="A29" s="512">
        <v>1997</v>
      </c>
      <c r="B29" s="7">
        <v>815.55799999999999</v>
      </c>
      <c r="C29" s="122">
        <v>1.67</v>
      </c>
    </row>
    <row r="30" spans="1:3" x14ac:dyDescent="0.25">
      <c r="A30" s="512">
        <v>1998</v>
      </c>
      <c r="B30" s="7">
        <v>900.29899999999998</v>
      </c>
      <c r="C30" s="122">
        <v>1.69</v>
      </c>
    </row>
    <row r="31" spans="1:3" x14ac:dyDescent="0.25">
      <c r="A31" s="512">
        <v>1999</v>
      </c>
      <c r="B31" s="7">
        <v>1089.5830000000001</v>
      </c>
      <c r="C31" s="122">
        <v>1.93</v>
      </c>
    </row>
    <row r="32" spans="1:3" x14ac:dyDescent="0.25">
      <c r="A32" s="512">
        <v>2000</v>
      </c>
      <c r="B32" s="7">
        <v>1191.7909999999999</v>
      </c>
      <c r="C32" s="122">
        <v>1.82</v>
      </c>
    </row>
    <row r="33" spans="1:3" x14ac:dyDescent="0.25">
      <c r="A33" s="512">
        <v>2001</v>
      </c>
      <c r="B33" s="7">
        <v>1376.884</v>
      </c>
      <c r="C33" s="122">
        <v>1.9</v>
      </c>
    </row>
    <row r="34" spans="1:3" x14ac:dyDescent="0.25">
      <c r="A34" s="512">
        <v>2002</v>
      </c>
      <c r="B34" s="7">
        <v>1570.136</v>
      </c>
      <c r="C34" s="122">
        <v>1.96</v>
      </c>
    </row>
    <row r="35" spans="1:3" x14ac:dyDescent="0.25">
      <c r="A35" s="512">
        <v>2003</v>
      </c>
      <c r="B35" s="7">
        <v>1581.8430000000001</v>
      </c>
      <c r="C35" s="122">
        <v>1.74</v>
      </c>
    </row>
    <row r="36" spans="1:3" x14ac:dyDescent="0.25">
      <c r="A36" s="512">
        <v>2004</v>
      </c>
      <c r="B36" s="7">
        <v>1854.5060000000001</v>
      </c>
      <c r="C36" s="122">
        <v>1.86</v>
      </c>
    </row>
    <row r="37" spans="1:3" x14ac:dyDescent="0.25">
      <c r="A37" s="512">
        <v>2005</v>
      </c>
      <c r="B37" s="7">
        <v>2063.1849999999999</v>
      </c>
      <c r="C37" s="122">
        <v>1.89</v>
      </c>
    </row>
    <row r="38" spans="1:3" x14ac:dyDescent="0.25">
      <c r="A38" s="512">
        <v>2006</v>
      </c>
      <c r="B38" s="7">
        <v>2106.9</v>
      </c>
      <c r="C38" s="122">
        <v>1.8</v>
      </c>
    </row>
    <row r="39" spans="1:3" x14ac:dyDescent="0.25">
      <c r="A39" s="512">
        <v>2007</v>
      </c>
      <c r="B39" s="7">
        <v>1783.6130000000001</v>
      </c>
      <c r="C39" s="122">
        <v>1.42</v>
      </c>
    </row>
    <row r="40" spans="1:3" x14ac:dyDescent="0.25">
      <c r="A40" s="512">
        <v>2008</v>
      </c>
      <c r="B40" s="7">
        <v>1877.876</v>
      </c>
      <c r="C40" s="122">
        <v>1.63</v>
      </c>
    </row>
    <row r="41" spans="1:3" x14ac:dyDescent="0.25">
      <c r="A41" s="512">
        <v>2009</v>
      </c>
      <c r="B41" s="7">
        <v>1879.3240000000001</v>
      </c>
      <c r="C41" s="122">
        <v>1.57</v>
      </c>
    </row>
    <row r="42" spans="1:3" x14ac:dyDescent="0.25">
      <c r="A42" s="512">
        <v>2010</v>
      </c>
      <c r="B42" s="7">
        <v>1722.6379999999999</v>
      </c>
      <c r="C42" s="122">
        <v>1.38</v>
      </c>
    </row>
    <row r="43" spans="1:3" x14ac:dyDescent="0.25">
      <c r="A43" s="512">
        <v>2011</v>
      </c>
      <c r="B43" s="7">
        <v>1662.289</v>
      </c>
      <c r="C43" s="122">
        <v>1.4</v>
      </c>
    </row>
    <row r="44" spans="1:3" x14ac:dyDescent="0.25">
      <c r="A44" s="512">
        <v>2012</v>
      </c>
      <c r="B44" s="7">
        <v>1694.421</v>
      </c>
      <c r="C44" s="122">
        <v>1.45</v>
      </c>
    </row>
    <row r="45" spans="1:3" x14ac:dyDescent="0.25">
      <c r="A45" s="509">
        <v>2013</v>
      </c>
      <c r="B45" s="40">
        <v>1775.713</v>
      </c>
      <c r="C45" s="201">
        <v>1.54</v>
      </c>
    </row>
  </sheetData>
  <mergeCells count="1">
    <mergeCell ref="A1:C1"/>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topLeftCell="A16" zoomScale="60" zoomScaleNormal="100" workbookViewId="0">
      <selection activeCell="S79" sqref="S79"/>
    </sheetView>
  </sheetViews>
  <sheetFormatPr defaultRowHeight="15" x14ac:dyDescent="0.25"/>
  <cols>
    <col min="1" max="1" width="6" customWidth="1"/>
    <col min="2" max="2" width="7.5703125" customWidth="1"/>
    <col min="3" max="3" width="8.140625" customWidth="1"/>
    <col min="4" max="4" width="7.7109375" customWidth="1"/>
    <col min="5" max="5" width="7.5703125" customWidth="1"/>
    <col min="6" max="6" width="7.28515625" customWidth="1"/>
    <col min="7" max="7" width="8.28515625" customWidth="1"/>
    <col min="8" max="8" width="8" customWidth="1"/>
    <col min="9" max="9" width="8.42578125" customWidth="1"/>
  </cols>
  <sheetData>
    <row r="1" spans="1:11" x14ac:dyDescent="0.25">
      <c r="A1" s="342" t="s">
        <v>877</v>
      </c>
      <c r="B1" s="342"/>
      <c r="C1" s="342"/>
      <c r="D1" s="342"/>
      <c r="E1" s="342"/>
      <c r="F1" s="342"/>
      <c r="G1" s="342"/>
      <c r="H1" s="342"/>
      <c r="I1" s="342"/>
      <c r="J1" s="342"/>
      <c r="K1" s="342"/>
    </row>
    <row r="2" spans="1:11" ht="72.75" x14ac:dyDescent="0.25">
      <c r="A2" s="543" t="s">
        <v>6</v>
      </c>
      <c r="B2" s="544" t="s">
        <v>867</v>
      </c>
      <c r="C2" s="545" t="s">
        <v>868</v>
      </c>
      <c r="D2" s="545" t="s">
        <v>869</v>
      </c>
      <c r="E2" s="545" t="s">
        <v>870</v>
      </c>
      <c r="F2" s="545" t="s">
        <v>871</v>
      </c>
      <c r="G2" s="545" t="s">
        <v>872</v>
      </c>
      <c r="H2" s="546" t="s">
        <v>873</v>
      </c>
      <c r="I2" s="545" t="s">
        <v>874</v>
      </c>
      <c r="J2" s="546" t="s">
        <v>875</v>
      </c>
      <c r="K2" s="545" t="s">
        <v>876</v>
      </c>
    </row>
    <row r="3" spans="1:11" x14ac:dyDescent="0.25">
      <c r="A3" s="242">
        <v>1956</v>
      </c>
      <c r="B3" s="7">
        <v>20.7</v>
      </c>
      <c r="C3" s="7">
        <v>100</v>
      </c>
      <c r="D3" s="242"/>
      <c r="E3" s="242"/>
      <c r="F3" s="242"/>
      <c r="G3" s="242"/>
      <c r="H3" s="242"/>
      <c r="I3" s="242"/>
      <c r="J3" s="242"/>
      <c r="K3" s="242"/>
    </row>
    <row r="4" spans="1:11" x14ac:dyDescent="0.25">
      <c r="A4" s="242">
        <v>1957</v>
      </c>
      <c r="B4" s="7">
        <v>34.25</v>
      </c>
      <c r="C4" s="7">
        <v>78.072992700729927</v>
      </c>
      <c r="D4" s="242"/>
      <c r="E4" s="242"/>
      <c r="F4" s="242"/>
      <c r="G4" s="242"/>
      <c r="H4" s="242"/>
      <c r="I4" s="242"/>
      <c r="J4" s="242"/>
      <c r="K4" s="242"/>
    </row>
    <row r="5" spans="1:11" x14ac:dyDescent="0.25">
      <c r="A5" s="242">
        <v>1958</v>
      </c>
      <c r="B5" s="7">
        <v>67.394000000000005</v>
      </c>
      <c r="C5" s="7">
        <v>88.743805086506214</v>
      </c>
      <c r="D5" s="242"/>
      <c r="E5" s="242"/>
      <c r="F5" s="242"/>
      <c r="G5" s="242"/>
      <c r="H5" s="242"/>
      <c r="I5" s="242"/>
      <c r="J5" s="242"/>
      <c r="K5" s="242"/>
    </row>
    <row r="6" spans="1:11" x14ac:dyDescent="0.25">
      <c r="A6" s="242">
        <v>1959</v>
      </c>
      <c r="B6" s="7">
        <v>43.323999999999998</v>
      </c>
      <c r="C6" s="7">
        <v>62.334964453882378</v>
      </c>
      <c r="D6" s="242"/>
      <c r="E6" s="242"/>
      <c r="F6" s="242"/>
      <c r="G6" s="242"/>
      <c r="H6" s="242"/>
      <c r="I6" s="242"/>
      <c r="J6" s="242"/>
      <c r="K6" s="242"/>
    </row>
    <row r="7" spans="1:11" x14ac:dyDescent="0.25">
      <c r="A7" s="242">
        <v>1960</v>
      </c>
      <c r="B7" s="7">
        <v>76.561999999999998</v>
      </c>
      <c r="C7" s="7">
        <v>85.807580784201051</v>
      </c>
      <c r="D7" s="242"/>
      <c r="E7" s="242"/>
      <c r="F7" s="242"/>
      <c r="G7" s="242"/>
      <c r="H7" s="242"/>
      <c r="I7" s="242"/>
      <c r="J7" s="242"/>
      <c r="K7" s="242"/>
    </row>
    <row r="8" spans="1:11" x14ac:dyDescent="0.25">
      <c r="A8" s="242">
        <v>1961</v>
      </c>
      <c r="B8" s="7">
        <v>57.204000000000001</v>
      </c>
      <c r="C8" s="7">
        <v>79.242710299979024</v>
      </c>
      <c r="D8" s="242"/>
      <c r="E8" s="242"/>
      <c r="F8" s="242"/>
      <c r="G8" s="242"/>
      <c r="H8" s="242"/>
      <c r="I8" s="242"/>
      <c r="J8" s="242"/>
      <c r="K8" s="242"/>
    </row>
    <row r="9" spans="1:11" x14ac:dyDescent="0.25">
      <c r="A9" s="242">
        <v>1962</v>
      </c>
      <c r="B9" s="7">
        <v>63.316000000000003</v>
      </c>
      <c r="C9" s="7">
        <v>74.862593973087371</v>
      </c>
      <c r="D9" s="242"/>
      <c r="E9" s="242"/>
      <c r="F9" s="242"/>
      <c r="G9" s="242"/>
      <c r="H9" s="242"/>
      <c r="I9" s="242"/>
      <c r="J9" s="242"/>
      <c r="K9" s="242"/>
    </row>
    <row r="10" spans="1:11" x14ac:dyDescent="0.25">
      <c r="A10" s="242">
        <v>1963</v>
      </c>
      <c r="B10" s="7">
        <v>69.846000000000004</v>
      </c>
      <c r="C10" s="7">
        <v>74.647080720442119</v>
      </c>
      <c r="D10" s="242"/>
      <c r="E10" s="242"/>
      <c r="F10" s="242"/>
      <c r="G10" s="242"/>
      <c r="H10" s="242"/>
      <c r="I10" s="242"/>
      <c r="J10" s="242"/>
      <c r="K10" s="242"/>
    </row>
    <row r="11" spans="1:11" x14ac:dyDescent="0.25">
      <c r="A11" s="242">
        <v>1964</v>
      </c>
      <c r="B11" s="7">
        <v>66.054000000000002</v>
      </c>
      <c r="C11" s="7">
        <v>69.836800193780846</v>
      </c>
      <c r="D11" s="242"/>
      <c r="E11" s="242"/>
      <c r="F11" s="242"/>
      <c r="G11" s="242"/>
      <c r="H11" s="242"/>
      <c r="I11" s="242"/>
      <c r="J11" s="242"/>
      <c r="K11" s="242"/>
    </row>
    <row r="12" spans="1:11" x14ac:dyDescent="0.25">
      <c r="A12" s="242">
        <v>1965</v>
      </c>
      <c r="B12" s="7">
        <v>65.186000000000007</v>
      </c>
      <c r="C12" s="7">
        <v>73.871690240235623</v>
      </c>
      <c r="D12" s="242"/>
      <c r="E12" s="242"/>
      <c r="F12" s="242"/>
      <c r="G12" s="242"/>
      <c r="H12" s="242"/>
      <c r="I12" s="242"/>
      <c r="J12" s="242"/>
      <c r="K12" s="242"/>
    </row>
    <row r="13" spans="1:11" x14ac:dyDescent="0.25">
      <c r="A13" s="242">
        <v>1966</v>
      </c>
      <c r="B13" s="7">
        <v>105.515</v>
      </c>
      <c r="C13" s="7">
        <v>78.222053736435583</v>
      </c>
      <c r="D13" s="242"/>
      <c r="E13" s="242"/>
      <c r="F13" s="242"/>
      <c r="G13" s="242"/>
      <c r="H13" s="242"/>
      <c r="I13" s="242"/>
      <c r="J13" s="242"/>
      <c r="K13" s="242"/>
    </row>
    <row r="14" spans="1:11" x14ac:dyDescent="0.25">
      <c r="A14" s="242">
        <v>1967</v>
      </c>
      <c r="B14" s="7">
        <v>75.111999999999995</v>
      </c>
      <c r="C14" s="7">
        <v>68.963680903184581</v>
      </c>
      <c r="D14" s="242"/>
      <c r="E14" s="242"/>
      <c r="F14" s="242"/>
      <c r="G14" s="242"/>
      <c r="H14" s="242"/>
      <c r="I14" s="242"/>
      <c r="J14" s="242"/>
      <c r="K14" s="242"/>
    </row>
    <row r="15" spans="1:11" x14ac:dyDescent="0.25">
      <c r="A15" s="242">
        <v>1968</v>
      </c>
      <c r="B15" s="7">
        <v>75.677499999999995</v>
      </c>
      <c r="C15" s="7">
        <v>68.976908592382159</v>
      </c>
      <c r="D15" s="242"/>
      <c r="E15" s="242"/>
      <c r="F15" s="242"/>
      <c r="G15" s="242"/>
      <c r="H15" s="242"/>
      <c r="I15" s="242"/>
      <c r="J15" s="242"/>
      <c r="K15" s="242"/>
    </row>
    <row r="16" spans="1:11" x14ac:dyDescent="0.25">
      <c r="A16" s="242">
        <v>1969</v>
      </c>
      <c r="B16" s="7">
        <v>85.167000000000002</v>
      </c>
      <c r="C16" s="7">
        <v>61.291345239353262</v>
      </c>
      <c r="D16" s="242"/>
      <c r="E16" s="242"/>
      <c r="F16" s="242"/>
      <c r="G16" s="242"/>
      <c r="H16" s="242"/>
      <c r="I16" s="242"/>
      <c r="J16" s="242"/>
      <c r="K16" s="242"/>
    </row>
    <row r="17" spans="1:11" x14ac:dyDescent="0.25">
      <c r="A17" s="242">
        <v>1970</v>
      </c>
      <c r="B17" s="7">
        <v>80.623999999999995</v>
      </c>
      <c r="C17" s="7">
        <v>65.345306608454067</v>
      </c>
      <c r="D17" s="242"/>
      <c r="E17" s="242"/>
      <c r="F17" s="242"/>
      <c r="G17" s="242"/>
      <c r="H17" s="242"/>
      <c r="I17" s="242"/>
      <c r="J17" s="242"/>
      <c r="K17" s="242"/>
    </row>
    <row r="18" spans="1:11" x14ac:dyDescent="0.25">
      <c r="A18" s="242">
        <v>1971</v>
      </c>
      <c r="B18" s="7">
        <v>158.87299999999999</v>
      </c>
      <c r="C18" s="7">
        <v>83.719700641392819</v>
      </c>
      <c r="D18" s="242"/>
      <c r="E18" s="242"/>
      <c r="F18" s="242"/>
      <c r="G18" s="242"/>
      <c r="H18" s="242"/>
      <c r="I18" s="242"/>
      <c r="J18" s="6"/>
      <c r="K18" s="6"/>
    </row>
    <row r="19" spans="1:11" x14ac:dyDescent="0.25">
      <c r="A19" s="242">
        <v>1972</v>
      </c>
      <c r="B19" s="7">
        <v>188.06399999999999</v>
      </c>
      <c r="C19" s="7">
        <v>85.11304662242641</v>
      </c>
      <c r="D19" s="242"/>
      <c r="E19" s="242"/>
      <c r="F19" s="242"/>
      <c r="G19" s="242"/>
      <c r="H19" s="242"/>
      <c r="I19" s="242"/>
      <c r="J19" s="6"/>
      <c r="K19" s="6"/>
    </row>
    <row r="20" spans="1:11" x14ac:dyDescent="0.25">
      <c r="A20" s="242">
        <v>1973</v>
      </c>
      <c r="B20" s="7">
        <v>220.465</v>
      </c>
      <c r="C20" s="7">
        <v>61.250992220987463</v>
      </c>
      <c r="D20" s="242"/>
      <c r="E20" s="242"/>
      <c r="F20" s="242"/>
      <c r="G20" s="242"/>
      <c r="H20" s="242"/>
      <c r="I20" s="242"/>
      <c r="J20" s="6"/>
      <c r="K20" s="6"/>
    </row>
    <row r="21" spans="1:11" x14ac:dyDescent="0.25">
      <c r="A21" s="242">
        <v>1974</v>
      </c>
      <c r="B21" s="7">
        <v>243.50899999999999</v>
      </c>
      <c r="C21" s="7">
        <v>77.984797276486702</v>
      </c>
      <c r="D21" s="242"/>
      <c r="E21" s="242"/>
      <c r="F21" s="242"/>
      <c r="G21" s="242"/>
      <c r="H21" s="242"/>
      <c r="I21" s="242"/>
      <c r="J21" s="6"/>
      <c r="K21" s="6"/>
    </row>
    <row r="22" spans="1:11" x14ac:dyDescent="0.25">
      <c r="A22" s="242">
        <v>1975</v>
      </c>
      <c r="B22" s="7">
        <v>287.20999999999998</v>
      </c>
      <c r="C22" s="7">
        <v>85.773475853904813</v>
      </c>
      <c r="D22" s="242"/>
      <c r="E22" s="242"/>
      <c r="F22" s="242"/>
      <c r="G22" s="242"/>
      <c r="H22" s="242"/>
      <c r="I22" s="242"/>
      <c r="J22" s="6"/>
      <c r="K22" s="6"/>
    </row>
    <row r="23" spans="1:11" x14ac:dyDescent="0.25">
      <c r="A23" s="242">
        <v>1976</v>
      </c>
      <c r="B23" s="7">
        <v>351.99700000000001</v>
      </c>
      <c r="C23" s="7">
        <v>89.304454299326423</v>
      </c>
      <c r="D23" s="242"/>
      <c r="E23" s="242"/>
      <c r="F23" s="242"/>
      <c r="G23" s="242"/>
      <c r="H23" s="242"/>
      <c r="I23" s="242"/>
      <c r="J23" s="6"/>
      <c r="K23" s="6"/>
    </row>
    <row r="24" spans="1:11" x14ac:dyDescent="0.25">
      <c r="A24" s="242">
        <v>1977</v>
      </c>
      <c r="B24" s="7">
        <v>367.17700000000002</v>
      </c>
      <c r="C24" s="7">
        <v>89.548092609286527</v>
      </c>
      <c r="D24" s="242"/>
      <c r="E24" s="242"/>
      <c r="F24" s="242"/>
      <c r="G24" s="242"/>
      <c r="H24" s="242"/>
      <c r="I24" s="242"/>
      <c r="J24" s="6"/>
      <c r="K24" s="6"/>
    </row>
    <row r="25" spans="1:11" x14ac:dyDescent="0.25">
      <c r="A25" s="242">
        <v>1978</v>
      </c>
      <c r="B25" s="7">
        <v>396.84399999999999</v>
      </c>
      <c r="C25" s="7">
        <v>88.167390712723389</v>
      </c>
      <c r="D25" s="242"/>
      <c r="E25" s="242"/>
      <c r="F25" s="242"/>
      <c r="G25" s="242"/>
      <c r="H25" s="242"/>
      <c r="I25" s="242"/>
      <c r="J25" s="6"/>
      <c r="K25" s="6"/>
    </row>
    <row r="26" spans="1:11" x14ac:dyDescent="0.25">
      <c r="A26" s="242">
        <v>1979</v>
      </c>
      <c r="B26" s="7">
        <v>430.88499999999999</v>
      </c>
      <c r="C26" s="7">
        <v>91.990206203511377</v>
      </c>
      <c r="D26" s="242"/>
      <c r="E26" s="242"/>
      <c r="F26" s="242"/>
      <c r="G26" s="242"/>
      <c r="H26" s="242"/>
      <c r="I26" s="242"/>
      <c r="J26" s="6"/>
      <c r="K26" s="6"/>
    </row>
    <row r="27" spans="1:11" x14ac:dyDescent="0.25">
      <c r="A27" s="242">
        <v>1980</v>
      </c>
      <c r="B27" s="7">
        <v>463.68700000000001</v>
      </c>
      <c r="C27" s="7">
        <v>93.274126727727975</v>
      </c>
      <c r="D27" s="242"/>
      <c r="E27" s="242"/>
      <c r="F27" s="242"/>
      <c r="G27" s="242"/>
      <c r="H27" s="242"/>
      <c r="I27" s="242"/>
      <c r="J27" s="6"/>
      <c r="K27" s="6"/>
    </row>
    <row r="28" spans="1:11" x14ac:dyDescent="0.25">
      <c r="A28" s="242">
        <v>1981</v>
      </c>
      <c r="B28" s="7">
        <v>585.74199999999996</v>
      </c>
      <c r="C28" s="7">
        <v>92.370019564927901</v>
      </c>
      <c r="D28" s="242"/>
      <c r="E28" s="242"/>
      <c r="F28" s="242"/>
      <c r="G28" s="242"/>
      <c r="H28" s="242"/>
      <c r="I28" s="242"/>
      <c r="J28" s="6"/>
      <c r="K28" s="6"/>
    </row>
    <row r="29" spans="1:11" x14ac:dyDescent="0.25">
      <c r="A29" s="242">
        <v>1982</v>
      </c>
      <c r="B29" s="7">
        <v>618.25699999999995</v>
      </c>
      <c r="C29" s="7">
        <v>91.474904449120686</v>
      </c>
      <c r="D29" s="242"/>
      <c r="E29" s="242"/>
      <c r="F29" s="242"/>
      <c r="G29" s="242"/>
      <c r="H29" s="242"/>
      <c r="I29" s="242"/>
      <c r="J29" s="6"/>
      <c r="K29" s="6"/>
    </row>
    <row r="30" spans="1:11" x14ac:dyDescent="0.25">
      <c r="A30" s="242">
        <v>1983</v>
      </c>
      <c r="B30" s="7">
        <v>795.94299999999998</v>
      </c>
      <c r="C30" s="7">
        <v>93.474281449802305</v>
      </c>
      <c r="D30" s="242"/>
      <c r="E30" s="242"/>
      <c r="F30" s="242"/>
      <c r="G30" s="242"/>
      <c r="H30" s="242"/>
      <c r="I30" s="242"/>
      <c r="J30" s="6"/>
      <c r="K30" s="6"/>
    </row>
    <row r="31" spans="1:11" x14ac:dyDescent="0.25">
      <c r="A31" s="242">
        <v>1984</v>
      </c>
      <c r="B31" s="7">
        <v>868.67200000000003</v>
      </c>
      <c r="C31" s="7">
        <v>92.954993369188827</v>
      </c>
      <c r="D31" s="242"/>
      <c r="E31" s="242"/>
      <c r="F31" s="242"/>
      <c r="G31" s="242"/>
      <c r="H31" s="242"/>
      <c r="I31" s="7"/>
      <c r="J31" s="6"/>
      <c r="K31" s="122">
        <v>0.15379999999999999</v>
      </c>
    </row>
    <row r="32" spans="1:11" x14ac:dyDescent="0.25">
      <c r="A32" s="242">
        <v>1985</v>
      </c>
      <c r="B32" s="7">
        <v>1072.2249999999999</v>
      </c>
      <c r="C32" s="7">
        <v>94.372916132341629</v>
      </c>
      <c r="D32" s="242"/>
      <c r="E32" s="242"/>
      <c r="F32" s="242"/>
      <c r="G32" s="242"/>
      <c r="H32" s="242"/>
      <c r="I32" s="7"/>
      <c r="J32" s="6"/>
      <c r="K32" s="122">
        <v>0.1953</v>
      </c>
    </row>
    <row r="33" spans="1:11" x14ac:dyDescent="0.25">
      <c r="A33" s="242">
        <v>1986</v>
      </c>
      <c r="B33" s="7">
        <v>1128.7550000000001</v>
      </c>
      <c r="C33" s="7">
        <v>93.28977501760788</v>
      </c>
      <c r="D33" s="242"/>
      <c r="E33" s="242"/>
      <c r="F33" s="242"/>
      <c r="G33" s="242"/>
      <c r="H33" s="242"/>
      <c r="I33" s="7"/>
      <c r="J33" s="6"/>
      <c r="K33" s="122">
        <v>0.2031</v>
      </c>
    </row>
    <row r="34" spans="1:11" x14ac:dyDescent="0.25">
      <c r="A34" s="242">
        <v>1987</v>
      </c>
      <c r="B34" s="7">
        <v>1240.261</v>
      </c>
      <c r="C34" s="7">
        <v>86.107279032397216</v>
      </c>
      <c r="D34" s="242"/>
      <c r="E34" s="242"/>
      <c r="F34" s="7">
        <v>1068.472</v>
      </c>
      <c r="G34" s="7">
        <v>99.9516131447525</v>
      </c>
      <c r="H34" s="7"/>
      <c r="I34" s="122">
        <v>0.1562961879406688</v>
      </c>
      <c r="J34" s="6"/>
      <c r="K34" s="122">
        <f t="shared" ref="K34:K39" si="0">(F34+(100-C34)/100*B34+E34/100*D34)/F34*I34</f>
        <v>0.18150112635674789</v>
      </c>
    </row>
    <row r="35" spans="1:11" x14ac:dyDescent="0.25">
      <c r="A35" s="242">
        <v>1988</v>
      </c>
      <c r="B35" s="7">
        <v>1368.8489999999999</v>
      </c>
      <c r="C35" s="7">
        <v>82.183863961620318</v>
      </c>
      <c r="D35" s="242"/>
      <c r="E35" s="242"/>
      <c r="F35" s="7">
        <v>1442.6089999999999</v>
      </c>
      <c r="G35" s="7">
        <v>77.98183707435625</v>
      </c>
      <c r="H35" s="7"/>
      <c r="I35" s="122">
        <v>0.17617349549432926</v>
      </c>
      <c r="J35" s="6"/>
      <c r="K35" s="122">
        <f t="shared" si="0"/>
        <v>0.20595598498883197</v>
      </c>
    </row>
    <row r="36" spans="1:11" x14ac:dyDescent="0.25">
      <c r="A36" s="242">
        <v>1989</v>
      </c>
      <c r="B36" s="7">
        <v>1546.2239999999999</v>
      </c>
      <c r="C36" s="7">
        <v>79.014554165502545</v>
      </c>
      <c r="D36" s="242"/>
      <c r="E36" s="242"/>
      <c r="F36" s="7">
        <v>1652.13</v>
      </c>
      <c r="G36" s="7">
        <v>73.949507605333707</v>
      </c>
      <c r="H36" s="7"/>
      <c r="I36" s="122">
        <v>0.17475071952072149</v>
      </c>
      <c r="J36" s="6"/>
      <c r="K36" s="122">
        <f t="shared" si="0"/>
        <v>0.2090721488098953</v>
      </c>
    </row>
    <row r="37" spans="1:11" x14ac:dyDescent="0.25">
      <c r="A37" s="242">
        <v>1990</v>
      </c>
      <c r="B37" s="7">
        <v>1781.8009999999999</v>
      </c>
      <c r="C37" s="7">
        <v>76.360435312360934</v>
      </c>
      <c r="D37" s="242"/>
      <c r="E37" s="242"/>
      <c r="F37" s="7">
        <v>1960.653</v>
      </c>
      <c r="G37" s="7">
        <v>69.394788368977075</v>
      </c>
      <c r="H37" s="7"/>
      <c r="I37" s="122">
        <v>0.21389377383684904</v>
      </c>
      <c r="J37" s="6"/>
      <c r="K37" s="122">
        <f t="shared" si="0"/>
        <v>0.25984489138687911</v>
      </c>
    </row>
    <row r="38" spans="1:11" x14ac:dyDescent="0.25">
      <c r="A38" s="242">
        <v>1991</v>
      </c>
      <c r="B38" s="7">
        <v>2101.4160000000002</v>
      </c>
      <c r="C38" s="7">
        <v>75.33791500588174</v>
      </c>
      <c r="D38" s="242"/>
      <c r="E38" s="242"/>
      <c r="F38" s="7">
        <v>2784.41257</v>
      </c>
      <c r="G38" s="7">
        <v>56.858061088267533</v>
      </c>
      <c r="H38" s="7"/>
      <c r="I38" s="122">
        <v>0.32998959098730957</v>
      </c>
      <c r="J38" s="6"/>
      <c r="K38" s="122">
        <f t="shared" si="0"/>
        <v>0.39140940259875701</v>
      </c>
    </row>
    <row r="39" spans="1:11" x14ac:dyDescent="0.25">
      <c r="A39" s="242">
        <v>1992</v>
      </c>
      <c r="B39" s="7">
        <v>2357.453</v>
      </c>
      <c r="C39" s="7">
        <v>77.179990438833769</v>
      </c>
      <c r="D39" s="242"/>
      <c r="E39" s="242"/>
      <c r="F39" s="7">
        <v>2425.3829999999998</v>
      </c>
      <c r="G39" s="7">
        <v>75.018337310024847</v>
      </c>
      <c r="H39" s="7"/>
      <c r="I39" s="122">
        <v>0.24910828182484854</v>
      </c>
      <c r="J39" s="6"/>
      <c r="K39" s="122">
        <f t="shared" si="0"/>
        <v>0.30436266081637098</v>
      </c>
    </row>
    <row r="40" spans="1:11" x14ac:dyDescent="0.25">
      <c r="A40" s="242">
        <v>1993</v>
      </c>
      <c r="B40" s="7">
        <v>2651.4140000000002</v>
      </c>
      <c r="C40" s="7">
        <v>73.668993223992899</v>
      </c>
      <c r="D40" s="242">
        <v>510</v>
      </c>
      <c r="E40" s="7">
        <v>0</v>
      </c>
      <c r="F40" s="7">
        <v>3367.1170000000002</v>
      </c>
      <c r="G40" s="7">
        <v>58.010161215069147</v>
      </c>
      <c r="H40" s="7">
        <v>0</v>
      </c>
      <c r="I40" s="122">
        <v>0.28372421649924967</v>
      </c>
      <c r="J40" s="122">
        <v>0.13489999999999999</v>
      </c>
      <c r="K40" s="122">
        <f>(F40+(100-C40)/100*B40+E40/100*D40)/F40*I40</f>
        <v>0.34255209785996643</v>
      </c>
    </row>
    <row r="41" spans="1:11" x14ac:dyDescent="0.25">
      <c r="A41" s="242">
        <v>1994</v>
      </c>
      <c r="B41" s="7">
        <v>2840.3429999999998</v>
      </c>
      <c r="C41" s="7">
        <v>70.849013657857512</v>
      </c>
      <c r="D41" s="242">
        <v>1691</v>
      </c>
      <c r="E41" s="7">
        <v>0.88704908338261379</v>
      </c>
      <c r="F41" s="7">
        <v>3487.72</v>
      </c>
      <c r="G41" s="7">
        <v>57.698295734749351</v>
      </c>
      <c r="H41" s="7">
        <v>0.43008039636209328</v>
      </c>
      <c r="I41" s="122">
        <v>0.255011062577778</v>
      </c>
      <c r="J41" s="644">
        <v>0.3075</v>
      </c>
      <c r="K41" s="122">
        <f>(F41+(100-C41)/100*B41+E41/100*D41)/F41*I41</f>
        <v>0.31664768066074223</v>
      </c>
    </row>
    <row r="42" spans="1:11" x14ac:dyDescent="0.25">
      <c r="A42" s="242">
        <v>1995</v>
      </c>
      <c r="B42" s="7">
        <v>3351.3020000000001</v>
      </c>
      <c r="C42" s="7">
        <v>78.901394144723454</v>
      </c>
      <c r="D42" s="242">
        <v>1953</v>
      </c>
      <c r="E42" s="7">
        <v>1.1264720942140296</v>
      </c>
      <c r="F42" s="7">
        <v>3738.8009999999999</v>
      </c>
      <c r="G42" s="7">
        <v>70.723849704758294</v>
      </c>
      <c r="H42" s="7">
        <v>0.58842393590886488</v>
      </c>
      <c r="I42" s="122">
        <v>0.25442570496479772</v>
      </c>
      <c r="J42" s="644">
        <v>0.38219178082191779</v>
      </c>
      <c r="K42" s="122">
        <f>(F42+(100-C42)/100*B42+E42/100*D42)/F42*I42</f>
        <v>0.30403952076412072</v>
      </c>
    </row>
    <row r="43" spans="1:11" x14ac:dyDescent="0.25">
      <c r="A43" s="242">
        <v>1996</v>
      </c>
      <c r="B43" s="7">
        <v>3513.585</v>
      </c>
      <c r="C43" s="7">
        <v>78.396623391777922</v>
      </c>
      <c r="D43" s="242">
        <v>2431</v>
      </c>
      <c r="E43" s="7">
        <v>1.3986013986013985</v>
      </c>
      <c r="F43" s="7">
        <v>4133.3130000000001</v>
      </c>
      <c r="G43" s="7">
        <v>66.642231062588294</v>
      </c>
      <c r="H43" s="7">
        <v>0.82258469174727389</v>
      </c>
      <c r="I43" s="122">
        <v>0.22947857399832111</v>
      </c>
      <c r="J43" s="644">
        <v>0.34028555431131019</v>
      </c>
      <c r="K43" s="122">
        <f>(F43+(100-C43)/100*B43+E43/100*D43)/F43*I43</f>
        <v>0.27350830790550174</v>
      </c>
    </row>
    <row r="44" spans="1:11" x14ac:dyDescent="0.25">
      <c r="A44" s="242">
        <v>1997</v>
      </c>
      <c r="B44" s="7">
        <v>3933.92</v>
      </c>
      <c r="C44" s="7">
        <v>78.215266197584086</v>
      </c>
      <c r="D44" s="242">
        <v>2718</v>
      </c>
      <c r="E44" s="7">
        <v>7.0640176600441498</v>
      </c>
      <c r="F44" s="7">
        <v>4608.5429999999997</v>
      </c>
      <c r="G44" s="7">
        <v>66.765700135596006</v>
      </c>
      <c r="H44" s="7">
        <v>4.1661757305942464</v>
      </c>
      <c r="I44" s="122">
        <v>0.22615319386572849</v>
      </c>
      <c r="J44" s="644">
        <v>0.37671517671517674</v>
      </c>
      <c r="K44" s="122">
        <f>(F44+(100-C44)/100*B44+E44/100*D44)/F44*I44</f>
        <v>0.27763005834241583</v>
      </c>
    </row>
    <row r="45" spans="1:11" x14ac:dyDescent="0.25">
      <c r="A45" s="242">
        <v>1998</v>
      </c>
      <c r="B45" s="7">
        <v>4031.9609999999998</v>
      </c>
      <c r="C45" s="7">
        <v>77.951051609874213</v>
      </c>
      <c r="D45" s="242">
        <v>2498</v>
      </c>
      <c r="E45" s="7">
        <v>7.205764611689351</v>
      </c>
      <c r="F45" s="7">
        <v>5245.7830000000004</v>
      </c>
      <c r="G45" s="7">
        <v>59.913953741510085</v>
      </c>
      <c r="H45" s="7">
        <v>3.4313276016182899</v>
      </c>
      <c r="I45" s="122">
        <v>0.22087507368421053</v>
      </c>
      <c r="J45" s="644" t="s">
        <v>8</v>
      </c>
      <c r="K45" s="644" t="s">
        <v>8</v>
      </c>
    </row>
    <row r="46" spans="1:11" x14ac:dyDescent="0.25">
      <c r="A46" s="242">
        <v>1999</v>
      </c>
      <c r="B46" s="7">
        <v>4590.6450000000004</v>
      </c>
      <c r="C46" s="7">
        <v>76.484415588659104</v>
      </c>
      <c r="D46" s="242">
        <v>2724</v>
      </c>
      <c r="E46" s="7">
        <v>9.9486049926578559</v>
      </c>
      <c r="F46" s="7">
        <v>5632.8440000000001</v>
      </c>
      <c r="G46" s="7">
        <v>62.33313047547562</v>
      </c>
      <c r="H46" s="7">
        <v>4.8110687957983567</v>
      </c>
      <c r="I46" s="122">
        <v>0.21714895913646876</v>
      </c>
      <c r="J46" s="644" t="s">
        <v>8</v>
      </c>
      <c r="K46" s="644" t="s">
        <v>8</v>
      </c>
    </row>
    <row r="47" spans="1:11" x14ac:dyDescent="0.25">
      <c r="A47" s="242">
        <v>2000</v>
      </c>
      <c r="B47" s="7">
        <v>5999.4740000000002</v>
      </c>
      <c r="C47" s="7">
        <v>69.398200575583786</v>
      </c>
      <c r="D47" s="242">
        <v>3100</v>
      </c>
      <c r="E47" s="7">
        <v>68.806451612903231</v>
      </c>
      <c r="F47" s="7">
        <v>9369.2710000000006</v>
      </c>
      <c r="G47" s="7">
        <v>44.438110499738976</v>
      </c>
      <c r="H47" s="7">
        <v>22.765912097109801</v>
      </c>
      <c r="I47" s="122">
        <v>0.30162468273825699</v>
      </c>
      <c r="J47" s="644" t="s">
        <v>8</v>
      </c>
      <c r="K47" s="644" t="s">
        <v>8</v>
      </c>
    </row>
    <row r="48" spans="1:11" x14ac:dyDescent="0.25">
      <c r="A48" s="242">
        <v>2001</v>
      </c>
      <c r="B48" s="7">
        <v>5902.2120000000004</v>
      </c>
      <c r="C48" s="7">
        <v>67.689639070911042</v>
      </c>
      <c r="D48" s="242">
        <v>5469</v>
      </c>
      <c r="E48" s="7">
        <v>48.857195099652593</v>
      </c>
      <c r="F48" s="7">
        <v>10808.569</v>
      </c>
      <c r="G48" s="7">
        <v>36.963135452991054</v>
      </c>
      <c r="H48" s="7">
        <v>24.721126358170086</v>
      </c>
      <c r="I48" s="122">
        <v>0.30165564170733461</v>
      </c>
      <c r="J48" s="122">
        <v>0.36039538714991765</v>
      </c>
      <c r="K48" s="122">
        <f t="shared" ref="K48:K60" si="1">(F48+(100-C48)/100*B48+E48/100*D48)/F48*I48</f>
        <v>0.42945137733381483</v>
      </c>
    </row>
    <row r="49" spans="1:11" x14ac:dyDescent="0.25">
      <c r="A49" s="242">
        <v>2002</v>
      </c>
      <c r="B49" s="7">
        <v>6271.9179999999997</v>
      </c>
      <c r="C49" s="7">
        <v>67.185396875405587</v>
      </c>
      <c r="D49" s="242">
        <v>5986</v>
      </c>
      <c r="E49" s="7">
        <v>55.14533912462413</v>
      </c>
      <c r="F49" s="7">
        <v>12159.27</v>
      </c>
      <c r="G49" s="7">
        <v>34.655147883055484</v>
      </c>
      <c r="H49" s="7">
        <v>27.148011352655221</v>
      </c>
      <c r="I49" s="122">
        <v>0.30014447788634258</v>
      </c>
      <c r="J49" s="122">
        <v>0.37941306965836341</v>
      </c>
      <c r="K49" s="122">
        <f t="shared" si="1"/>
        <v>0.43243085463125308</v>
      </c>
    </row>
    <row r="50" spans="1:11" x14ac:dyDescent="0.25">
      <c r="A50" s="242">
        <v>2003</v>
      </c>
      <c r="B50" s="7">
        <v>7988.2960000000003</v>
      </c>
      <c r="C50" s="7">
        <v>59.628937135028551</v>
      </c>
      <c r="D50" s="242">
        <v>5866</v>
      </c>
      <c r="E50" s="7">
        <v>52.676440504602795</v>
      </c>
      <c r="F50" s="7">
        <v>14593.784</v>
      </c>
      <c r="G50" s="7">
        <v>32.639485413789878</v>
      </c>
      <c r="H50" s="7">
        <v>21.173398208442716</v>
      </c>
      <c r="I50" s="122">
        <v>0.32276649972973381</v>
      </c>
      <c r="J50" s="122">
        <v>0.42792529909541877</v>
      </c>
      <c r="K50" s="122">
        <f t="shared" si="1"/>
        <v>0.46243264355735797</v>
      </c>
    </row>
    <row r="51" spans="1:11" x14ac:dyDescent="0.25">
      <c r="A51" s="242">
        <v>2004</v>
      </c>
      <c r="B51" s="7">
        <v>7987.1729999999998</v>
      </c>
      <c r="C51" s="7">
        <v>66.001086992857182</v>
      </c>
      <c r="D51" s="242">
        <v>7305</v>
      </c>
      <c r="E51" s="7">
        <v>46.132785763175903</v>
      </c>
      <c r="F51" s="7">
        <v>14231.825999999999</v>
      </c>
      <c r="G51" s="7">
        <v>37.041072593214679</v>
      </c>
      <c r="H51" s="7">
        <v>23.679322667379438</v>
      </c>
      <c r="I51" s="122">
        <v>0.31873555040000323</v>
      </c>
      <c r="J51" s="122">
        <v>0.4325556608242539</v>
      </c>
      <c r="K51" s="122">
        <f t="shared" si="1"/>
        <v>0.4550273913913026</v>
      </c>
    </row>
    <row r="52" spans="1:11" x14ac:dyDescent="0.25">
      <c r="A52" s="242">
        <v>2005</v>
      </c>
      <c r="B52" s="7">
        <v>8595.2309999999998</v>
      </c>
      <c r="C52" s="7">
        <v>64.60083504445663</v>
      </c>
      <c r="D52" s="242">
        <v>5892</v>
      </c>
      <c r="E52" s="7">
        <v>55.26137135098439</v>
      </c>
      <c r="F52" s="7">
        <v>16886.404999999999</v>
      </c>
      <c r="G52" s="7">
        <v>32.882019589131019</v>
      </c>
      <c r="H52" s="7">
        <v>19.281783185941592</v>
      </c>
      <c r="I52" s="122">
        <v>0.35090164973432603</v>
      </c>
      <c r="J52" s="122">
        <v>0.39066436812093885</v>
      </c>
      <c r="K52" s="122">
        <f t="shared" si="1"/>
        <v>0.48178819231592435</v>
      </c>
    </row>
    <row r="53" spans="1:11" x14ac:dyDescent="0.25">
      <c r="A53" s="242">
        <v>2006</v>
      </c>
      <c r="B53" s="7">
        <v>10857.799000000001</v>
      </c>
      <c r="C53" s="7">
        <v>68.287771766635217</v>
      </c>
      <c r="D53" s="242">
        <v>9127</v>
      </c>
      <c r="E53" s="7">
        <v>62.024761696066612</v>
      </c>
      <c r="F53" s="7">
        <v>24555.844000000001</v>
      </c>
      <c r="G53" s="7">
        <v>30.194641243037712</v>
      </c>
      <c r="H53" s="7">
        <v>23.053575352571876</v>
      </c>
      <c r="I53" s="122">
        <v>0.5273545771214796</v>
      </c>
      <c r="J53" s="122">
        <v>0.66257713248638839</v>
      </c>
      <c r="K53" s="122">
        <f t="shared" si="1"/>
        <v>0.7228749554378685</v>
      </c>
    </row>
    <row r="54" spans="1:11" x14ac:dyDescent="0.25">
      <c r="A54" s="242">
        <v>2007</v>
      </c>
      <c r="B54" s="7">
        <v>11645.209000000001</v>
      </c>
      <c r="C54" s="7">
        <v>77.177661646089803</v>
      </c>
      <c r="D54" s="242">
        <v>0</v>
      </c>
      <c r="E54" s="242">
        <v>0</v>
      </c>
      <c r="F54" s="7">
        <v>28348.303</v>
      </c>
      <c r="G54" s="7">
        <v>31.703837792336277</v>
      </c>
      <c r="H54" s="242">
        <v>0</v>
      </c>
      <c r="I54" s="122">
        <v>0.57668927179822682</v>
      </c>
      <c r="J54" s="122">
        <v>0</v>
      </c>
      <c r="K54" s="122">
        <f t="shared" si="1"/>
        <v>0.63075502197246458</v>
      </c>
    </row>
    <row r="55" spans="1:11" x14ac:dyDescent="0.25">
      <c r="A55" s="242">
        <v>2008</v>
      </c>
      <c r="B55" s="7">
        <v>12949.476000000001</v>
      </c>
      <c r="C55" s="7">
        <v>72.874570368716064</v>
      </c>
      <c r="D55" s="242">
        <v>0</v>
      </c>
      <c r="E55" s="242">
        <v>0</v>
      </c>
      <c r="F55" s="7">
        <v>23421.751</v>
      </c>
      <c r="G55" s="7">
        <v>40.291073882563254</v>
      </c>
      <c r="H55" s="242">
        <v>0</v>
      </c>
      <c r="I55" s="122">
        <v>0.48736647843491732</v>
      </c>
      <c r="J55" s="122">
        <v>0</v>
      </c>
      <c r="K55" s="122">
        <f t="shared" si="1"/>
        <v>0.56045768239814664</v>
      </c>
    </row>
    <row r="56" spans="1:11" x14ac:dyDescent="0.25">
      <c r="A56" s="242">
        <v>2009</v>
      </c>
      <c r="B56" s="7">
        <v>15080.803</v>
      </c>
      <c r="C56" s="7">
        <v>67.662968609828013</v>
      </c>
      <c r="D56" s="242">
        <v>0</v>
      </c>
      <c r="E56" s="242">
        <v>0</v>
      </c>
      <c r="F56" s="7">
        <v>26162.149000000001</v>
      </c>
      <c r="G56" s="7">
        <v>39.003367039917094</v>
      </c>
      <c r="H56" s="242">
        <v>0</v>
      </c>
      <c r="I56" s="122">
        <v>0.58397654017857148</v>
      </c>
      <c r="J56" s="122">
        <v>0</v>
      </c>
      <c r="K56" s="122">
        <f t="shared" si="1"/>
        <v>0.69283109374999996</v>
      </c>
    </row>
    <row r="57" spans="1:11" x14ac:dyDescent="0.25">
      <c r="A57" s="242">
        <v>2010</v>
      </c>
      <c r="B57" s="7">
        <v>14950.601000000001</v>
      </c>
      <c r="C57" s="7">
        <v>68.896086518528577</v>
      </c>
      <c r="D57" s="242">
        <v>0</v>
      </c>
      <c r="E57" s="242">
        <v>0</v>
      </c>
      <c r="F57" s="7">
        <v>28092.685000000001</v>
      </c>
      <c r="G57" s="7">
        <v>36.665697849813924</v>
      </c>
      <c r="H57" s="242">
        <v>0</v>
      </c>
      <c r="I57" s="122">
        <v>0.65536054215462147</v>
      </c>
      <c r="J57" s="122">
        <v>0</v>
      </c>
      <c r="K57" s="122">
        <f t="shared" si="1"/>
        <v>0.76384330238417408</v>
      </c>
    </row>
    <row r="58" spans="1:11" x14ac:dyDescent="0.25">
      <c r="A58" s="242">
        <v>2011</v>
      </c>
      <c r="B58" s="7">
        <v>14816.609</v>
      </c>
      <c r="C58" s="7">
        <v>68.962790338869027</v>
      </c>
      <c r="D58" s="242">
        <v>0</v>
      </c>
      <c r="E58" s="242">
        <v>0</v>
      </c>
      <c r="F58" s="7">
        <v>25215.93</v>
      </c>
      <c r="G58" s="7">
        <v>40.521793168048923</v>
      </c>
      <c r="H58" s="242">
        <v>0</v>
      </c>
      <c r="I58" s="122">
        <v>0.58805806902985069</v>
      </c>
      <c r="J58" s="122">
        <v>0</v>
      </c>
      <c r="K58" s="122">
        <f t="shared" si="1"/>
        <v>0.69530298507462684</v>
      </c>
    </row>
    <row r="59" spans="1:11" x14ac:dyDescent="0.25">
      <c r="A59" s="242">
        <v>2012</v>
      </c>
      <c r="B59" s="7">
        <v>15287.352000000001</v>
      </c>
      <c r="C59" s="7">
        <v>65.618865844130482</v>
      </c>
      <c r="D59" s="242">
        <v>0</v>
      </c>
      <c r="E59" s="242">
        <v>0</v>
      </c>
      <c r="F59" s="7">
        <v>22468.745999999999</v>
      </c>
      <c r="G59" s="7">
        <v>44.6459584348855</v>
      </c>
      <c r="H59" s="242">
        <v>0</v>
      </c>
      <c r="I59" s="122">
        <v>0.51526730266477094</v>
      </c>
      <c r="J59" s="122">
        <v>0</v>
      </c>
      <c r="K59" s="122">
        <f t="shared" si="1"/>
        <v>0.63580037150850821</v>
      </c>
    </row>
    <row r="60" spans="1:11" x14ac:dyDescent="0.25">
      <c r="A60" s="243">
        <v>2013</v>
      </c>
      <c r="B60" s="67">
        <v>14504.558000000001</v>
      </c>
      <c r="C60" s="67">
        <v>68.053345713809406</v>
      </c>
      <c r="D60" s="243">
        <v>0</v>
      </c>
      <c r="E60" s="243">
        <v>0</v>
      </c>
      <c r="F60" s="67">
        <v>20939.04</v>
      </c>
      <c r="G60" s="67">
        <v>47.140828805905137</v>
      </c>
      <c r="H60" s="243">
        <v>0</v>
      </c>
      <c r="I60" s="645">
        <v>0.49971457209679732</v>
      </c>
      <c r="J60" s="645">
        <v>0</v>
      </c>
      <c r="K60" s="645">
        <f t="shared" si="1"/>
        <v>0.61029929358980484</v>
      </c>
    </row>
    <row r="61" spans="1:11" x14ac:dyDescent="0.25">
      <c r="A61" s="41">
        <v>2014</v>
      </c>
      <c r="B61" s="40">
        <v>14133.710999999999</v>
      </c>
      <c r="C61" s="40">
        <v>59.007708591183167</v>
      </c>
      <c r="D61" s="41">
        <v>0</v>
      </c>
      <c r="E61" s="41">
        <v>0</v>
      </c>
      <c r="F61" s="40">
        <v>25166.643</v>
      </c>
      <c r="G61" s="40">
        <v>33.139020567820666</v>
      </c>
      <c r="H61" s="41">
        <v>0</v>
      </c>
      <c r="I61" s="40"/>
      <c r="J61" s="201">
        <v>0</v>
      </c>
      <c r="K61" s="201"/>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D24" sqref="D24"/>
    </sheetView>
  </sheetViews>
  <sheetFormatPr defaultRowHeight="15" x14ac:dyDescent="0.25"/>
  <cols>
    <col min="1" max="1" width="11.42578125" customWidth="1"/>
    <col min="2" max="2" width="8.42578125" customWidth="1"/>
    <col min="3" max="3" width="7.85546875" customWidth="1"/>
    <col min="4" max="4" width="8.140625" customWidth="1"/>
    <col min="5" max="5" width="8.42578125" customWidth="1"/>
    <col min="6" max="6" width="7.85546875" customWidth="1"/>
    <col min="7" max="8" width="7.7109375" customWidth="1"/>
    <col min="9" max="9" width="8.5703125" customWidth="1"/>
    <col min="10" max="10" width="8" customWidth="1"/>
    <col min="11" max="11" width="7.85546875" customWidth="1"/>
    <col min="12" max="12" width="8.28515625" customWidth="1"/>
    <col min="13" max="13" width="7.28515625" customWidth="1"/>
    <col min="14" max="14" width="7.140625" customWidth="1"/>
    <col min="15" max="15" width="8.140625" customWidth="1"/>
    <col min="16" max="16" width="7.85546875" customWidth="1"/>
  </cols>
  <sheetData>
    <row r="1" spans="1:16" ht="18" x14ac:dyDescent="0.25">
      <c r="A1" s="163" t="s">
        <v>897</v>
      </c>
      <c r="E1" s="547"/>
      <c r="F1" s="547"/>
      <c r="J1" s="547"/>
      <c r="K1" s="547"/>
      <c r="O1" s="547"/>
      <c r="P1" s="547"/>
    </row>
    <row r="2" spans="1:16" x14ac:dyDescent="0.25">
      <c r="A2" s="163"/>
      <c r="E2" s="547"/>
      <c r="F2" s="547"/>
      <c r="J2" s="547"/>
      <c r="K2" s="547"/>
      <c r="O2" s="547"/>
      <c r="P2" s="547"/>
    </row>
    <row r="3" spans="1:16" x14ac:dyDescent="0.25">
      <c r="A3" s="165"/>
      <c r="B3" s="820" t="s">
        <v>878</v>
      </c>
      <c r="C3" s="820"/>
      <c r="D3" s="820"/>
      <c r="E3" s="820"/>
      <c r="F3" s="820"/>
      <c r="G3" s="820" t="s">
        <v>879</v>
      </c>
      <c r="H3" s="820"/>
      <c r="I3" s="820"/>
      <c r="J3" s="820"/>
      <c r="K3" s="820"/>
      <c r="L3" s="820" t="s">
        <v>880</v>
      </c>
      <c r="M3" s="820"/>
      <c r="N3" s="820"/>
      <c r="O3" s="820"/>
      <c r="P3" s="820"/>
    </row>
    <row r="4" spans="1:16" ht="38.25" x14ac:dyDescent="0.25">
      <c r="A4" s="165"/>
      <c r="B4" s="259" t="s">
        <v>881</v>
      </c>
      <c r="C4" s="259" t="s">
        <v>882</v>
      </c>
      <c r="D4" s="259" t="s">
        <v>883</v>
      </c>
      <c r="E4" s="259" t="s">
        <v>884</v>
      </c>
      <c r="F4" s="259" t="s">
        <v>885</v>
      </c>
      <c r="G4" s="259" t="s">
        <v>881</v>
      </c>
      <c r="H4" s="259" t="s">
        <v>882</v>
      </c>
      <c r="I4" s="259" t="s">
        <v>883</v>
      </c>
      <c r="J4" s="259" t="s">
        <v>884</v>
      </c>
      <c r="K4" s="259" t="s">
        <v>885</v>
      </c>
      <c r="L4" s="259" t="s">
        <v>881</v>
      </c>
      <c r="M4" s="259" t="s">
        <v>882</v>
      </c>
      <c r="N4" s="259" t="s">
        <v>886</v>
      </c>
      <c r="O4" s="259" t="s">
        <v>884</v>
      </c>
      <c r="P4" s="259" t="s">
        <v>885</v>
      </c>
    </row>
    <row r="5" spans="1:16" x14ac:dyDescent="0.25">
      <c r="A5" s="551" t="s">
        <v>887</v>
      </c>
      <c r="B5" s="262">
        <v>21.7</v>
      </c>
      <c r="C5" s="262">
        <v>5.3</v>
      </c>
      <c r="D5" s="262">
        <v>15.5</v>
      </c>
      <c r="E5" s="262">
        <v>0.71</v>
      </c>
      <c r="F5" s="262">
        <v>2.94</v>
      </c>
      <c r="G5" s="262">
        <v>20.9</v>
      </c>
      <c r="H5" s="262">
        <v>4.5999999999999996</v>
      </c>
      <c r="I5" s="262">
        <v>14</v>
      </c>
      <c r="J5" s="262">
        <v>0.67</v>
      </c>
      <c r="K5" s="262">
        <v>3.07</v>
      </c>
      <c r="L5" s="262">
        <v>18.899999999999999</v>
      </c>
      <c r="M5" s="262">
        <v>4.7</v>
      </c>
      <c r="N5" s="262">
        <v>11.7</v>
      </c>
      <c r="O5" s="262">
        <v>0.62</v>
      </c>
      <c r="P5" s="262">
        <v>2.42</v>
      </c>
    </row>
    <row r="6" spans="1:16" x14ac:dyDescent="0.25">
      <c r="A6" s="551" t="s">
        <v>888</v>
      </c>
      <c r="B6" s="262">
        <v>23.3</v>
      </c>
      <c r="C6" s="262">
        <v>4.2</v>
      </c>
      <c r="D6" s="262">
        <v>10.5</v>
      </c>
      <c r="E6" s="262">
        <v>0.45</v>
      </c>
      <c r="F6" s="262">
        <v>2.4900000000000002</v>
      </c>
      <c r="G6" s="262">
        <v>19.600000000000001</v>
      </c>
      <c r="H6" s="262">
        <v>3.8</v>
      </c>
      <c r="I6" s="262">
        <v>10.9</v>
      </c>
      <c r="J6" s="262">
        <v>0.56999999999999995</v>
      </c>
      <c r="K6" s="262">
        <v>2.87</v>
      </c>
      <c r="L6" s="262">
        <v>17.3</v>
      </c>
      <c r="M6" s="262">
        <v>3.9</v>
      </c>
      <c r="N6" s="262">
        <v>11.6</v>
      </c>
      <c r="O6" s="262">
        <v>0.67</v>
      </c>
      <c r="P6" s="262">
        <v>2.94</v>
      </c>
    </row>
    <row r="7" spans="1:16" x14ac:dyDescent="0.25">
      <c r="A7" s="551" t="s">
        <v>889</v>
      </c>
      <c r="B7" s="262">
        <v>10.1</v>
      </c>
      <c r="C7" s="262">
        <v>2.1</v>
      </c>
      <c r="D7" s="262">
        <v>14.2</v>
      </c>
      <c r="E7" s="262">
        <v>1.41</v>
      </c>
      <c r="F7" s="262">
        <v>6.72</v>
      </c>
      <c r="G7" s="262">
        <v>12.7</v>
      </c>
      <c r="H7" s="262">
        <v>1.9</v>
      </c>
      <c r="I7" s="262">
        <v>15.2</v>
      </c>
      <c r="J7" s="262">
        <v>1.2</v>
      </c>
      <c r="K7" s="262">
        <v>7.88</v>
      </c>
      <c r="L7" s="262">
        <v>13.6</v>
      </c>
      <c r="M7" s="262">
        <v>2.4</v>
      </c>
      <c r="N7" s="262">
        <v>16.600000000000001</v>
      </c>
      <c r="O7" s="262">
        <v>1.22</v>
      </c>
      <c r="P7" s="262">
        <v>6.93</v>
      </c>
    </row>
    <row r="8" spans="1:16" x14ac:dyDescent="0.25">
      <c r="A8" s="552" t="s">
        <v>890</v>
      </c>
      <c r="B8" s="548">
        <v>6.7</v>
      </c>
      <c r="C8" s="548">
        <v>25.8</v>
      </c>
      <c r="D8" s="548">
        <v>25.9</v>
      </c>
      <c r="E8" s="548">
        <v>3.87</v>
      </c>
      <c r="F8" s="548">
        <v>1</v>
      </c>
      <c r="G8" s="548">
        <v>8.1</v>
      </c>
      <c r="H8" s="548">
        <v>29.7</v>
      </c>
      <c r="I8" s="548">
        <v>21.5</v>
      </c>
      <c r="J8" s="548">
        <v>2.65</v>
      </c>
      <c r="K8" s="548">
        <v>0.72</v>
      </c>
      <c r="L8" s="548">
        <v>8.4</v>
      </c>
      <c r="M8" s="548">
        <v>28.8</v>
      </c>
      <c r="N8" s="548">
        <v>18.100000000000001</v>
      </c>
      <c r="O8" s="548">
        <v>2.15</v>
      </c>
      <c r="P8" s="548">
        <v>0.63</v>
      </c>
    </row>
    <row r="9" spans="1:16" x14ac:dyDescent="0.25">
      <c r="A9" s="552" t="s">
        <v>891</v>
      </c>
      <c r="B9" s="548">
        <v>5.8</v>
      </c>
      <c r="C9" s="548">
        <v>0.9</v>
      </c>
      <c r="D9" s="548">
        <v>1.1000000000000001</v>
      </c>
      <c r="E9" s="548">
        <v>0.19</v>
      </c>
      <c r="F9" s="548">
        <v>1.1399999999999999</v>
      </c>
      <c r="G9" s="548">
        <v>5.2</v>
      </c>
      <c r="H9" s="548">
        <v>0.9</v>
      </c>
      <c r="I9" s="548">
        <v>0.8</v>
      </c>
      <c r="J9" s="548">
        <v>0.15</v>
      </c>
      <c r="K9" s="548">
        <v>0.83</v>
      </c>
      <c r="L9" s="548">
        <v>5.2</v>
      </c>
      <c r="M9" s="548">
        <v>0.4</v>
      </c>
      <c r="N9" s="548">
        <v>1.1000000000000001</v>
      </c>
      <c r="O9" s="548">
        <v>0.21</v>
      </c>
      <c r="P9" s="548">
        <v>2.84</v>
      </c>
    </row>
    <row r="10" spans="1:16" x14ac:dyDescent="0.25">
      <c r="A10" s="553" t="s">
        <v>7</v>
      </c>
      <c r="B10" s="549">
        <v>2</v>
      </c>
      <c r="C10" s="549">
        <v>1.3</v>
      </c>
      <c r="D10" s="549">
        <v>5.6</v>
      </c>
      <c r="E10" s="549">
        <v>2.8</v>
      </c>
      <c r="F10" s="549">
        <v>4.1900000000000004</v>
      </c>
      <c r="G10" s="549">
        <v>3</v>
      </c>
      <c r="H10" s="549">
        <v>1.3</v>
      </c>
      <c r="I10" s="549">
        <v>4.9000000000000004</v>
      </c>
      <c r="J10" s="549">
        <v>1.63</v>
      </c>
      <c r="K10" s="549">
        <v>3.73</v>
      </c>
      <c r="L10" s="549">
        <v>4.7</v>
      </c>
      <c r="M10" s="549">
        <v>1.5</v>
      </c>
      <c r="N10" s="549">
        <v>6.8</v>
      </c>
      <c r="O10" s="549">
        <v>1.45</v>
      </c>
      <c r="P10" s="549">
        <v>4.45</v>
      </c>
    </row>
    <row r="11" spans="1:16" x14ac:dyDescent="0.25">
      <c r="A11" s="551" t="s">
        <v>892</v>
      </c>
      <c r="B11" s="262">
        <v>3.9</v>
      </c>
      <c r="C11" s="262">
        <v>8.1999999999999993</v>
      </c>
      <c r="D11" s="262">
        <v>5.0999999999999996</v>
      </c>
      <c r="E11" s="262">
        <v>1.31</v>
      </c>
      <c r="F11" s="262">
        <v>0.62</v>
      </c>
      <c r="G11" s="262">
        <v>3.8</v>
      </c>
      <c r="H11" s="262">
        <v>6.7</v>
      </c>
      <c r="I11" s="262">
        <v>5.7</v>
      </c>
      <c r="J11" s="262">
        <v>1.5</v>
      </c>
      <c r="K11" s="262">
        <v>0.86</v>
      </c>
      <c r="L11" s="262">
        <v>3.3</v>
      </c>
      <c r="M11" s="262">
        <v>6.3</v>
      </c>
      <c r="N11" s="262">
        <v>4.5999999999999996</v>
      </c>
      <c r="O11" s="262">
        <v>1.39</v>
      </c>
      <c r="P11" s="262">
        <v>0.73</v>
      </c>
    </row>
    <row r="12" spans="1:16" x14ac:dyDescent="0.25">
      <c r="A12" s="552" t="s">
        <v>893</v>
      </c>
      <c r="B12" s="548">
        <v>3.2</v>
      </c>
      <c r="C12" s="548">
        <v>0.5</v>
      </c>
      <c r="D12" s="548">
        <v>1.3</v>
      </c>
      <c r="E12" s="548">
        <v>0.41</v>
      </c>
      <c r="F12" s="548">
        <v>2.4700000000000002</v>
      </c>
      <c r="G12" s="548">
        <v>3.6</v>
      </c>
      <c r="H12" s="548">
        <v>0.4</v>
      </c>
      <c r="I12" s="548">
        <v>1.2</v>
      </c>
      <c r="J12" s="548">
        <v>0.33</v>
      </c>
      <c r="K12" s="548">
        <v>2.75</v>
      </c>
      <c r="L12" s="548">
        <v>3.3</v>
      </c>
      <c r="M12" s="548">
        <v>0.5</v>
      </c>
      <c r="N12" s="548">
        <v>1.7</v>
      </c>
      <c r="O12" s="548">
        <v>0.52</v>
      </c>
      <c r="P12" s="548">
        <v>3.48</v>
      </c>
    </row>
    <row r="13" spans="1:16" x14ac:dyDescent="0.25">
      <c r="A13" s="551" t="s">
        <v>894</v>
      </c>
      <c r="B13" s="262">
        <v>1.3</v>
      </c>
      <c r="C13" s="262">
        <v>0.2</v>
      </c>
      <c r="D13" s="262">
        <v>0.4</v>
      </c>
      <c r="E13" s="262">
        <v>0.27</v>
      </c>
      <c r="F13" s="262">
        <v>1.63</v>
      </c>
      <c r="G13" s="262">
        <v>2</v>
      </c>
      <c r="H13" s="262">
        <v>0.2</v>
      </c>
      <c r="I13" s="262">
        <v>0.7</v>
      </c>
      <c r="J13" s="262">
        <v>0.36</v>
      </c>
      <c r="K13" s="262">
        <v>2.97</v>
      </c>
      <c r="L13" s="262">
        <v>2.6</v>
      </c>
      <c r="M13" s="262">
        <v>0.2</v>
      </c>
      <c r="N13" s="262">
        <v>1.3</v>
      </c>
      <c r="O13" s="262">
        <v>0.5</v>
      </c>
      <c r="P13" s="262">
        <v>5.42</v>
      </c>
    </row>
    <row r="14" spans="1:16" x14ac:dyDescent="0.25">
      <c r="A14" s="551" t="s">
        <v>819</v>
      </c>
      <c r="B14" s="262">
        <v>2.7</v>
      </c>
      <c r="C14" s="262">
        <v>0.4</v>
      </c>
      <c r="D14" s="262">
        <v>2.7</v>
      </c>
      <c r="E14" s="262">
        <v>1</v>
      </c>
      <c r="F14" s="262">
        <v>7.16</v>
      </c>
      <c r="G14" s="262">
        <v>2.2999999999999998</v>
      </c>
      <c r="H14" s="262">
        <v>0.4</v>
      </c>
      <c r="I14" s="262">
        <v>3.7</v>
      </c>
      <c r="J14" s="262">
        <v>1.61</v>
      </c>
      <c r="K14" s="262">
        <v>9.92</v>
      </c>
      <c r="L14" s="262">
        <v>2.5</v>
      </c>
      <c r="M14" s="262">
        <v>0.4</v>
      </c>
      <c r="N14" s="262">
        <v>4.4000000000000004</v>
      </c>
      <c r="O14" s="262">
        <v>1.76</v>
      </c>
      <c r="P14" s="262">
        <v>10.65</v>
      </c>
    </row>
    <row r="15" spans="1:16" x14ac:dyDescent="0.25">
      <c r="A15" s="247" t="s">
        <v>895</v>
      </c>
      <c r="B15" s="249">
        <v>19.3</v>
      </c>
      <c r="C15" s="249">
        <v>51</v>
      </c>
      <c r="D15" s="249">
        <v>17.7</v>
      </c>
      <c r="E15" s="249">
        <v>0.92</v>
      </c>
      <c r="F15" s="249">
        <v>0.35</v>
      </c>
      <c r="G15" s="249">
        <v>18.8</v>
      </c>
      <c r="H15" s="249">
        <v>50.1</v>
      </c>
      <c r="I15" s="249">
        <v>21.4</v>
      </c>
      <c r="J15" s="249">
        <v>1.1399999999999999</v>
      </c>
      <c r="K15" s="249">
        <v>0.43</v>
      </c>
      <c r="L15" s="249">
        <v>20.2</v>
      </c>
      <c r="M15" s="249">
        <v>50.9</v>
      </c>
      <c r="N15" s="249">
        <v>22.1</v>
      </c>
      <c r="O15" s="249">
        <v>1.0900000000000001</v>
      </c>
      <c r="P15" s="249">
        <v>0.44</v>
      </c>
    </row>
    <row r="16" spans="1:16" x14ac:dyDescent="0.25">
      <c r="A16" s="554" t="s">
        <v>49</v>
      </c>
      <c r="B16" s="550">
        <v>100</v>
      </c>
      <c r="C16" s="550">
        <v>100</v>
      </c>
      <c r="D16" s="550">
        <v>100</v>
      </c>
      <c r="E16" s="550">
        <v>1</v>
      </c>
      <c r="F16" s="550">
        <v>1</v>
      </c>
      <c r="G16" s="550">
        <v>100</v>
      </c>
      <c r="H16" s="550">
        <v>100</v>
      </c>
      <c r="I16" s="550">
        <v>100</v>
      </c>
      <c r="J16" s="550">
        <v>1</v>
      </c>
      <c r="K16" s="550">
        <v>1</v>
      </c>
      <c r="L16" s="550">
        <v>100</v>
      </c>
      <c r="M16" s="550">
        <v>100</v>
      </c>
      <c r="N16" s="550">
        <v>100</v>
      </c>
      <c r="O16" s="550">
        <v>1</v>
      </c>
      <c r="P16" s="550">
        <v>1</v>
      </c>
    </row>
    <row r="17" spans="1:16" x14ac:dyDescent="0.25">
      <c r="A17" s="163"/>
      <c r="E17" s="547"/>
      <c r="F17" s="547"/>
      <c r="J17" s="547"/>
      <c r="K17" s="547"/>
      <c r="O17" s="547"/>
      <c r="P17" s="547"/>
    </row>
    <row r="18" spans="1:16" ht="18" x14ac:dyDescent="0.25">
      <c r="A18" s="821" t="s">
        <v>896</v>
      </c>
      <c r="B18" s="821"/>
      <c r="C18" s="821"/>
      <c r="D18" s="821"/>
      <c r="E18" s="821"/>
      <c r="F18" s="821"/>
      <c r="G18" s="821"/>
      <c r="H18" s="821"/>
      <c r="I18" s="821"/>
      <c r="J18" s="821"/>
      <c r="K18" s="821"/>
      <c r="L18" s="821"/>
      <c r="M18" s="821"/>
      <c r="N18" s="821"/>
      <c r="O18" s="821"/>
      <c r="P18" s="821"/>
    </row>
  </sheetData>
  <mergeCells count="4">
    <mergeCell ref="B3:F3"/>
    <mergeCell ref="G3:K3"/>
    <mergeCell ref="L3:P3"/>
    <mergeCell ref="A18:P18"/>
  </mergeCell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opLeftCell="A19" zoomScaleNormal="100" workbookViewId="0">
      <selection activeCell="Q31" sqref="Q31"/>
    </sheetView>
  </sheetViews>
  <sheetFormatPr defaultRowHeight="15" x14ac:dyDescent="0.25"/>
  <cols>
    <col min="1" max="1" width="11" customWidth="1"/>
    <col min="2" max="2" width="7.140625" customWidth="1"/>
    <col min="3" max="3" width="1.7109375" customWidth="1"/>
    <col min="5" max="5" width="2.7109375" customWidth="1"/>
    <col min="7" max="7" width="1.7109375" customWidth="1"/>
    <col min="9" max="9" width="2" customWidth="1"/>
    <col min="11" max="11" width="1.42578125" customWidth="1"/>
    <col min="13" max="13" width="1.85546875" customWidth="1"/>
    <col min="14" max="14" width="7.7109375" customWidth="1"/>
    <col min="16" max="16" width="12.140625" customWidth="1"/>
    <col min="23" max="23" width="9.85546875" customWidth="1"/>
  </cols>
  <sheetData>
    <row r="1" spans="1:28" x14ac:dyDescent="0.25">
      <c r="A1" s="163" t="s">
        <v>1070</v>
      </c>
      <c r="O1" s="163" t="s">
        <v>1069</v>
      </c>
    </row>
    <row r="2" spans="1:28" ht="15.75" x14ac:dyDescent="0.25">
      <c r="A2" s="582"/>
      <c r="O2" s="582"/>
    </row>
    <row r="3" spans="1:28" ht="16.5" thickBot="1" x14ac:dyDescent="0.3">
      <c r="A3" s="640" t="s">
        <v>1071</v>
      </c>
      <c r="C3" s="639"/>
      <c r="D3" s="648"/>
      <c r="E3" s="648"/>
      <c r="F3" s="648"/>
      <c r="G3" s="648"/>
      <c r="H3" s="648"/>
      <c r="I3" s="648"/>
      <c r="J3" s="648"/>
      <c r="K3" s="648"/>
      <c r="L3" s="648"/>
      <c r="M3" s="648"/>
      <c r="N3" s="640"/>
      <c r="O3" s="242" t="s">
        <v>1066</v>
      </c>
      <c r="P3" s="601"/>
      <c r="Q3" s="601"/>
      <c r="R3" s="601"/>
      <c r="S3" s="601"/>
      <c r="T3" s="601"/>
      <c r="U3" s="601"/>
      <c r="V3" s="601"/>
      <c r="W3" s="602"/>
      <c r="X3" s="601"/>
      <c r="Y3" s="601"/>
      <c r="Z3" s="601"/>
      <c r="AA3" s="601"/>
      <c r="AB3" s="601"/>
    </row>
    <row r="4" spans="1:28" ht="15.75" thickBot="1" x14ac:dyDescent="0.3">
      <c r="A4" s="584"/>
      <c r="B4" s="826" t="s">
        <v>903</v>
      </c>
      <c r="C4" s="826"/>
      <c r="D4" s="826"/>
      <c r="E4" s="826"/>
      <c r="F4" s="826"/>
      <c r="G4" s="826"/>
      <c r="H4" s="826"/>
      <c r="I4" s="826"/>
      <c r="J4" s="826"/>
      <c r="K4" s="826"/>
      <c r="L4" s="826"/>
      <c r="M4" s="833"/>
      <c r="N4" s="833"/>
      <c r="P4" s="60"/>
      <c r="Q4" s="60"/>
      <c r="R4" s="60"/>
      <c r="S4" s="60"/>
      <c r="T4" s="60"/>
      <c r="U4" s="60"/>
      <c r="V4" s="60"/>
    </row>
    <row r="5" spans="1:28" ht="15.75" thickBot="1" x14ac:dyDescent="0.3">
      <c r="A5" s="834"/>
      <c r="B5" s="835" t="s">
        <v>904</v>
      </c>
      <c r="C5" s="835" t="s">
        <v>905</v>
      </c>
      <c r="D5" s="835"/>
      <c r="E5" s="835" t="s">
        <v>906</v>
      </c>
      <c r="F5" s="835"/>
      <c r="G5" s="835" t="s">
        <v>907</v>
      </c>
      <c r="H5" s="835"/>
      <c r="I5" s="828" t="s">
        <v>54</v>
      </c>
      <c r="J5" s="828"/>
      <c r="K5" s="828" t="s">
        <v>265</v>
      </c>
      <c r="L5" s="828"/>
      <c r="M5" s="836" t="s">
        <v>908</v>
      </c>
      <c r="N5" s="836"/>
      <c r="P5" s="584"/>
      <c r="Q5" s="826"/>
      <c r="R5" s="826"/>
      <c r="S5" s="826"/>
      <c r="T5" s="826"/>
      <c r="U5" s="826"/>
      <c r="V5" s="585"/>
    </row>
    <row r="6" spans="1:28" ht="51.75" thickBot="1" x14ac:dyDescent="0.3">
      <c r="A6" s="834"/>
      <c r="B6" s="836"/>
      <c r="C6" s="836"/>
      <c r="D6" s="836"/>
      <c r="E6" s="836"/>
      <c r="F6" s="836"/>
      <c r="G6" s="836"/>
      <c r="H6" s="836"/>
      <c r="I6" s="825"/>
      <c r="J6" s="825"/>
      <c r="K6" s="825"/>
      <c r="L6" s="825"/>
      <c r="M6" s="829" t="s">
        <v>1065</v>
      </c>
      <c r="N6" s="829"/>
      <c r="P6" s="60"/>
      <c r="Q6" s="597" t="s">
        <v>936</v>
      </c>
      <c r="R6" s="597" t="s">
        <v>937</v>
      </c>
      <c r="S6" s="597" t="s">
        <v>907</v>
      </c>
      <c r="T6" s="593" t="s">
        <v>54</v>
      </c>
      <c r="U6" s="593" t="s">
        <v>265</v>
      </c>
      <c r="V6" s="597" t="s">
        <v>938</v>
      </c>
    </row>
    <row r="7" spans="1:28" ht="15.75" thickBot="1" x14ac:dyDescent="0.3">
      <c r="A7" s="834"/>
      <c r="B7" s="830"/>
      <c r="C7" s="830"/>
      <c r="D7" s="830"/>
      <c r="E7" s="830"/>
      <c r="F7" s="830"/>
      <c r="G7" s="830"/>
      <c r="H7" s="830"/>
      <c r="I7" s="827"/>
      <c r="J7" s="827"/>
      <c r="K7" s="827"/>
      <c r="L7" s="827"/>
      <c r="M7" s="830"/>
      <c r="N7" s="830"/>
      <c r="P7" s="60"/>
      <c r="Q7" s="598">
        <v>7.5</v>
      </c>
      <c r="R7" s="599">
        <v>20</v>
      </c>
      <c r="S7" s="599">
        <v>25</v>
      </c>
      <c r="T7" s="599">
        <v>2</v>
      </c>
      <c r="U7" s="599">
        <v>15</v>
      </c>
      <c r="V7" s="593"/>
    </row>
    <row r="8" spans="1:28" ht="15.75" thickBot="1" x14ac:dyDescent="0.3">
      <c r="A8" s="60"/>
      <c r="B8" s="588">
        <v>2.5</v>
      </c>
      <c r="C8" s="822">
        <v>7.5</v>
      </c>
      <c r="D8" s="822"/>
      <c r="E8" s="831">
        <v>20</v>
      </c>
      <c r="F8" s="831"/>
      <c r="G8" s="831">
        <v>25</v>
      </c>
      <c r="H8" s="831"/>
      <c r="I8" s="831">
        <v>2</v>
      </c>
      <c r="J8" s="831"/>
      <c r="K8" s="831">
        <v>15</v>
      </c>
      <c r="L8" s="831"/>
      <c r="M8" s="832"/>
      <c r="N8" s="832"/>
      <c r="P8" s="591" t="s">
        <v>939</v>
      </c>
      <c r="Q8" s="587">
        <v>0</v>
      </c>
      <c r="R8" s="587">
        <v>0</v>
      </c>
      <c r="S8" s="587">
        <v>0</v>
      </c>
      <c r="T8" s="587">
        <v>8</v>
      </c>
      <c r="U8" s="587">
        <v>10</v>
      </c>
      <c r="V8" s="587">
        <v>4.47</v>
      </c>
    </row>
    <row r="9" spans="1:28" x14ac:dyDescent="0.25">
      <c r="A9" s="591" t="s">
        <v>891</v>
      </c>
      <c r="B9" s="587">
        <v>0</v>
      </c>
      <c r="C9" s="828">
        <v>0</v>
      </c>
      <c r="D9" s="828"/>
      <c r="E9" s="828">
        <v>0</v>
      </c>
      <c r="F9" s="828"/>
      <c r="G9" s="828">
        <v>0</v>
      </c>
      <c r="H9" s="828"/>
      <c r="I9" s="828">
        <v>8</v>
      </c>
      <c r="J9" s="828"/>
      <c r="K9" s="828">
        <v>20</v>
      </c>
      <c r="L9" s="828"/>
      <c r="M9" s="828">
        <v>21</v>
      </c>
      <c r="N9" s="828"/>
      <c r="P9" s="552" t="s">
        <v>940</v>
      </c>
      <c r="Q9" s="587">
        <v>22</v>
      </c>
      <c r="R9" s="587">
        <v>58</v>
      </c>
      <c r="S9" s="587">
        <v>73</v>
      </c>
      <c r="T9" s="587">
        <v>54</v>
      </c>
      <c r="U9" s="587">
        <v>86</v>
      </c>
      <c r="V9" s="587">
        <v>1</v>
      </c>
    </row>
    <row r="10" spans="1:28" x14ac:dyDescent="0.25">
      <c r="A10" s="552" t="s">
        <v>7</v>
      </c>
      <c r="B10" s="587">
        <v>29</v>
      </c>
      <c r="C10" s="825">
        <v>29</v>
      </c>
      <c r="D10" s="825"/>
      <c r="E10" s="825">
        <v>29</v>
      </c>
      <c r="F10" s="825"/>
      <c r="G10" s="825">
        <v>29</v>
      </c>
      <c r="H10" s="825"/>
      <c r="I10" s="825">
        <v>107.1</v>
      </c>
      <c r="J10" s="825"/>
      <c r="K10" s="825">
        <v>184.4</v>
      </c>
      <c r="L10" s="825"/>
      <c r="M10" s="825">
        <v>10</v>
      </c>
      <c r="N10" s="825"/>
      <c r="P10" s="591" t="s">
        <v>909</v>
      </c>
      <c r="Q10" s="587">
        <v>0</v>
      </c>
      <c r="R10" s="587">
        <v>0</v>
      </c>
      <c r="S10" s="587">
        <v>0</v>
      </c>
      <c r="T10" s="587">
        <v>8</v>
      </c>
      <c r="U10" s="587">
        <v>16</v>
      </c>
      <c r="V10" s="587">
        <v>0.79</v>
      </c>
    </row>
    <row r="11" spans="1:28" x14ac:dyDescent="0.25">
      <c r="A11" s="591" t="s">
        <v>909</v>
      </c>
      <c r="B11" s="587">
        <v>0</v>
      </c>
      <c r="C11" s="825">
        <v>0</v>
      </c>
      <c r="D11" s="825"/>
      <c r="E11" s="825">
        <v>0</v>
      </c>
      <c r="F11" s="825"/>
      <c r="G11" s="825">
        <v>0</v>
      </c>
      <c r="H11" s="825"/>
      <c r="I11" s="825">
        <v>15.8</v>
      </c>
      <c r="J11" s="825"/>
      <c r="K11" s="825">
        <v>33.6</v>
      </c>
      <c r="L11" s="825"/>
      <c r="M11" s="825">
        <v>20</v>
      </c>
      <c r="N11" s="825"/>
      <c r="P11" s="591" t="s">
        <v>910</v>
      </c>
      <c r="Q11" s="587">
        <v>6</v>
      </c>
      <c r="R11" s="587">
        <v>6</v>
      </c>
      <c r="S11" s="587">
        <v>20</v>
      </c>
      <c r="T11" s="587">
        <v>7</v>
      </c>
      <c r="U11" s="587">
        <v>28</v>
      </c>
      <c r="V11" s="587">
        <v>0.79</v>
      </c>
    </row>
    <row r="12" spans="1:28" x14ac:dyDescent="0.25">
      <c r="A12" s="591" t="s">
        <v>910</v>
      </c>
      <c r="B12" s="587">
        <v>23.7</v>
      </c>
      <c r="C12" s="825">
        <v>7.9</v>
      </c>
      <c r="D12" s="825"/>
      <c r="E12" s="825">
        <v>3</v>
      </c>
      <c r="F12" s="825"/>
      <c r="G12" s="825">
        <v>8.1</v>
      </c>
      <c r="H12" s="825"/>
      <c r="I12" s="825">
        <v>13.5</v>
      </c>
      <c r="J12" s="825"/>
      <c r="K12" s="825">
        <v>58.9</v>
      </c>
      <c r="L12" s="825"/>
      <c r="M12" s="825">
        <v>21</v>
      </c>
      <c r="N12" s="825"/>
      <c r="P12" s="552" t="s">
        <v>911</v>
      </c>
      <c r="Q12" s="587">
        <v>6</v>
      </c>
      <c r="R12" s="587">
        <v>6</v>
      </c>
      <c r="S12" s="587">
        <v>6</v>
      </c>
      <c r="T12" s="587">
        <v>37</v>
      </c>
      <c r="U12" s="587">
        <v>14</v>
      </c>
      <c r="V12" s="587">
        <v>1.04</v>
      </c>
    </row>
    <row r="13" spans="1:28" x14ac:dyDescent="0.25">
      <c r="A13" s="552" t="s">
        <v>911</v>
      </c>
      <c r="B13" s="587">
        <v>23.7</v>
      </c>
      <c r="C13" s="825">
        <v>7.9</v>
      </c>
      <c r="D13" s="825"/>
      <c r="E13" s="825">
        <v>3</v>
      </c>
      <c r="F13" s="825"/>
      <c r="G13" s="825">
        <v>2.4</v>
      </c>
      <c r="H13" s="825"/>
      <c r="I13" s="825">
        <v>74.7</v>
      </c>
      <c r="J13" s="825"/>
      <c r="K13" s="825">
        <v>29.9</v>
      </c>
      <c r="L13" s="825"/>
      <c r="M13" s="825" t="s">
        <v>912</v>
      </c>
      <c r="N13" s="825"/>
      <c r="P13" s="552" t="s">
        <v>941</v>
      </c>
      <c r="Q13" s="587">
        <v>11</v>
      </c>
      <c r="R13" s="587">
        <v>30</v>
      </c>
      <c r="S13" s="587">
        <v>38</v>
      </c>
      <c r="T13" s="587">
        <v>8</v>
      </c>
      <c r="U13" s="587">
        <v>13</v>
      </c>
      <c r="V13" s="587">
        <v>533.62</v>
      </c>
    </row>
    <row r="14" spans="1:28" x14ac:dyDescent="0.25">
      <c r="A14" s="552" t="s">
        <v>894</v>
      </c>
      <c r="B14" s="587">
        <v>15</v>
      </c>
      <c r="C14" s="825">
        <v>15</v>
      </c>
      <c r="D14" s="825"/>
      <c r="E14" s="825">
        <v>15</v>
      </c>
      <c r="F14" s="825"/>
      <c r="G14" s="825">
        <v>15</v>
      </c>
      <c r="H14" s="825"/>
      <c r="I14" s="825">
        <v>15</v>
      </c>
      <c r="J14" s="825"/>
      <c r="K14" s="825">
        <v>27</v>
      </c>
      <c r="L14" s="825"/>
      <c r="M14" s="825">
        <v>19</v>
      </c>
      <c r="N14" s="825"/>
      <c r="P14" s="552" t="s">
        <v>913</v>
      </c>
      <c r="Q14" s="587">
        <v>0</v>
      </c>
      <c r="R14" s="587">
        <v>0</v>
      </c>
      <c r="S14" s="587">
        <v>11</v>
      </c>
      <c r="T14" s="587">
        <v>2</v>
      </c>
      <c r="U14" s="587">
        <v>17</v>
      </c>
      <c r="V14" s="587">
        <v>20.440000000000001</v>
      </c>
    </row>
    <row r="15" spans="1:28" x14ac:dyDescent="0.25">
      <c r="A15" s="552" t="s">
        <v>913</v>
      </c>
      <c r="B15" s="587">
        <v>0</v>
      </c>
      <c r="C15" s="825">
        <v>0</v>
      </c>
      <c r="D15" s="825"/>
      <c r="E15" s="825">
        <v>0</v>
      </c>
      <c r="F15" s="825"/>
      <c r="G15" s="825">
        <v>4.5999999999999996</v>
      </c>
      <c r="H15" s="825"/>
      <c r="I15" s="825">
        <v>3.9</v>
      </c>
      <c r="J15" s="825"/>
      <c r="K15" s="825">
        <v>37.200000000000003</v>
      </c>
      <c r="L15" s="825"/>
      <c r="M15" s="825">
        <v>20</v>
      </c>
      <c r="N15" s="825"/>
      <c r="P15" s="591" t="s">
        <v>914</v>
      </c>
      <c r="Q15" s="587">
        <v>18</v>
      </c>
      <c r="R15" s="587">
        <v>18</v>
      </c>
      <c r="S15" s="587">
        <v>24</v>
      </c>
      <c r="T15" s="587">
        <v>13</v>
      </c>
      <c r="U15" s="587">
        <v>32</v>
      </c>
      <c r="V15" s="587">
        <v>5.91</v>
      </c>
    </row>
    <row r="16" spans="1:28" x14ac:dyDescent="0.25">
      <c r="A16" s="591" t="s">
        <v>914</v>
      </c>
      <c r="B16" s="587">
        <v>71.900000000000006</v>
      </c>
      <c r="C16" s="825">
        <v>24</v>
      </c>
      <c r="D16" s="825"/>
      <c r="E16" s="825">
        <v>9</v>
      </c>
      <c r="F16" s="825"/>
      <c r="G16" s="825">
        <v>9.6</v>
      </c>
      <c r="H16" s="825"/>
      <c r="I16" s="825">
        <v>26.9</v>
      </c>
      <c r="J16" s="825"/>
      <c r="K16" s="825">
        <v>67.7</v>
      </c>
      <c r="L16" s="825"/>
      <c r="M16" s="825">
        <v>25</v>
      </c>
      <c r="N16" s="825"/>
      <c r="P16" s="552" t="s">
        <v>915</v>
      </c>
      <c r="Q16" s="587">
        <v>9</v>
      </c>
      <c r="R16" s="587">
        <v>9</v>
      </c>
      <c r="S16" s="587">
        <v>9</v>
      </c>
      <c r="T16" s="587">
        <v>9</v>
      </c>
      <c r="U16" s="587">
        <v>22</v>
      </c>
      <c r="V16" s="587">
        <v>0.79</v>
      </c>
    </row>
    <row r="17" spans="1:22" x14ac:dyDescent="0.25">
      <c r="A17" s="552" t="s">
        <v>915</v>
      </c>
      <c r="B17" s="587">
        <v>36.799999999999997</v>
      </c>
      <c r="C17" s="825">
        <v>12.3</v>
      </c>
      <c r="D17" s="825"/>
      <c r="E17" s="825">
        <v>4.5999999999999996</v>
      </c>
      <c r="F17" s="825"/>
      <c r="G17" s="825">
        <v>3.7</v>
      </c>
      <c r="H17" s="825"/>
      <c r="I17" s="825">
        <v>17.100000000000001</v>
      </c>
      <c r="J17" s="825"/>
      <c r="K17" s="825">
        <v>47.7</v>
      </c>
      <c r="L17" s="825"/>
      <c r="M17" s="825">
        <v>20</v>
      </c>
      <c r="N17" s="825"/>
      <c r="P17" s="591" t="s">
        <v>916</v>
      </c>
      <c r="Q17" s="587">
        <v>39</v>
      </c>
      <c r="R17" s="587">
        <v>39</v>
      </c>
      <c r="S17" s="587">
        <v>39</v>
      </c>
      <c r="T17" s="587">
        <v>47</v>
      </c>
      <c r="U17" s="587">
        <v>68</v>
      </c>
      <c r="V17" s="587">
        <v>0.79</v>
      </c>
    </row>
    <row r="18" spans="1:22" x14ac:dyDescent="0.25">
      <c r="A18" s="591" t="s">
        <v>916</v>
      </c>
      <c r="B18" s="587">
        <v>157.4</v>
      </c>
      <c r="C18" s="825">
        <v>52.5</v>
      </c>
      <c r="D18" s="825"/>
      <c r="E18" s="825">
        <v>19.7</v>
      </c>
      <c r="F18" s="825"/>
      <c r="G18" s="825">
        <v>15.7</v>
      </c>
      <c r="H18" s="825"/>
      <c r="I18" s="825">
        <v>94.3</v>
      </c>
      <c r="J18" s="825"/>
      <c r="K18" s="825">
        <v>145.9</v>
      </c>
      <c r="L18" s="825"/>
      <c r="M18" s="825">
        <v>23</v>
      </c>
      <c r="N18" s="825"/>
      <c r="P18" s="591" t="s">
        <v>887</v>
      </c>
      <c r="Q18" s="587">
        <v>1</v>
      </c>
      <c r="R18" s="587">
        <v>1</v>
      </c>
      <c r="S18" s="587">
        <v>1</v>
      </c>
      <c r="T18" s="587">
        <v>4</v>
      </c>
      <c r="U18" s="587">
        <v>26</v>
      </c>
      <c r="V18" s="587">
        <v>0.79</v>
      </c>
    </row>
    <row r="19" spans="1:22" x14ac:dyDescent="0.25">
      <c r="A19" s="591" t="s">
        <v>887</v>
      </c>
      <c r="B19" s="587">
        <v>2</v>
      </c>
      <c r="C19" s="825">
        <v>0.7</v>
      </c>
      <c r="D19" s="825"/>
      <c r="E19" s="825">
        <v>0.3</v>
      </c>
      <c r="F19" s="825"/>
      <c r="G19" s="825">
        <v>0.5</v>
      </c>
      <c r="H19" s="825"/>
      <c r="I19" s="825">
        <v>8.6999999999999993</v>
      </c>
      <c r="J19" s="825"/>
      <c r="K19" s="825">
        <v>55.8</v>
      </c>
      <c r="L19" s="825"/>
      <c r="M19" s="825">
        <v>20</v>
      </c>
      <c r="N19" s="825"/>
      <c r="P19" s="591" t="s">
        <v>892</v>
      </c>
      <c r="Q19" s="587">
        <v>0</v>
      </c>
      <c r="R19" s="587">
        <v>0</v>
      </c>
      <c r="S19" s="587">
        <v>17</v>
      </c>
      <c r="T19" s="587">
        <v>3</v>
      </c>
      <c r="U19" s="587">
        <v>21</v>
      </c>
      <c r="V19" s="587">
        <v>0.79</v>
      </c>
    </row>
    <row r="20" spans="1:22" x14ac:dyDescent="0.25">
      <c r="A20" s="591" t="s">
        <v>892</v>
      </c>
      <c r="B20" s="587">
        <v>0</v>
      </c>
      <c r="C20" s="825">
        <v>0</v>
      </c>
      <c r="D20" s="825"/>
      <c r="E20" s="825">
        <v>0</v>
      </c>
      <c r="F20" s="825"/>
      <c r="G20" s="825">
        <v>6.9</v>
      </c>
      <c r="H20" s="825"/>
      <c r="I20" s="825">
        <v>6.2</v>
      </c>
      <c r="J20" s="825"/>
      <c r="K20" s="825">
        <v>43.8</v>
      </c>
      <c r="L20" s="825"/>
      <c r="M20" s="825">
        <v>19</v>
      </c>
      <c r="N20" s="825"/>
      <c r="P20" s="591" t="s">
        <v>917</v>
      </c>
      <c r="Q20" s="587">
        <v>0</v>
      </c>
      <c r="R20" s="587">
        <v>0</v>
      </c>
      <c r="S20" s="587">
        <v>0</v>
      </c>
      <c r="T20" s="587">
        <v>10</v>
      </c>
      <c r="U20" s="587">
        <v>39</v>
      </c>
      <c r="V20" s="587">
        <v>0.79</v>
      </c>
    </row>
    <row r="21" spans="1:22" x14ac:dyDescent="0.25">
      <c r="A21" s="591" t="s">
        <v>917</v>
      </c>
      <c r="B21" s="587">
        <v>0</v>
      </c>
      <c r="C21" s="825">
        <v>0</v>
      </c>
      <c r="D21" s="825"/>
      <c r="E21" s="825">
        <v>0</v>
      </c>
      <c r="F21" s="825"/>
      <c r="G21" s="825">
        <v>0</v>
      </c>
      <c r="H21" s="825"/>
      <c r="I21" s="825">
        <v>20.5</v>
      </c>
      <c r="J21" s="825"/>
      <c r="K21" s="825">
        <v>82.4</v>
      </c>
      <c r="L21" s="825"/>
      <c r="M21" s="825">
        <v>23</v>
      </c>
      <c r="N21" s="825"/>
      <c r="P21" s="552" t="s">
        <v>918</v>
      </c>
      <c r="Q21" s="587">
        <v>0</v>
      </c>
      <c r="R21" s="587">
        <v>0</v>
      </c>
      <c r="S21" s="587">
        <v>6</v>
      </c>
      <c r="T21" s="587">
        <v>7</v>
      </c>
      <c r="U21" s="587">
        <v>14</v>
      </c>
      <c r="V21" s="587">
        <v>250.94</v>
      </c>
    </row>
    <row r="22" spans="1:22" x14ac:dyDescent="0.25">
      <c r="A22" s="552" t="s">
        <v>918</v>
      </c>
      <c r="B22" s="587">
        <v>0</v>
      </c>
      <c r="C22" s="825">
        <v>0</v>
      </c>
      <c r="D22" s="825"/>
      <c r="E22" s="825">
        <v>0</v>
      </c>
      <c r="F22" s="825"/>
      <c r="G22" s="825">
        <v>2.4</v>
      </c>
      <c r="H22" s="825"/>
      <c r="I22" s="825">
        <v>14.6</v>
      </c>
      <c r="J22" s="825"/>
      <c r="K22" s="825">
        <v>30.8</v>
      </c>
      <c r="L22" s="825"/>
      <c r="M22" s="825">
        <v>27</v>
      </c>
      <c r="N22" s="825"/>
      <c r="P22" s="591" t="s">
        <v>919</v>
      </c>
      <c r="Q22" s="587">
        <v>33</v>
      </c>
      <c r="R22" s="587">
        <v>33</v>
      </c>
      <c r="S22" s="587">
        <v>66</v>
      </c>
      <c r="T22" s="587">
        <v>25</v>
      </c>
      <c r="U22" s="587">
        <v>49</v>
      </c>
      <c r="V22" s="587">
        <v>0.79</v>
      </c>
    </row>
    <row r="23" spans="1:22" x14ac:dyDescent="0.25">
      <c r="A23" s="591" t="s">
        <v>919</v>
      </c>
      <c r="B23" s="587">
        <v>132.1</v>
      </c>
      <c r="C23" s="825">
        <v>44</v>
      </c>
      <c r="D23" s="825"/>
      <c r="E23" s="825">
        <v>16.5</v>
      </c>
      <c r="F23" s="825"/>
      <c r="G23" s="825">
        <v>26.4</v>
      </c>
      <c r="H23" s="825"/>
      <c r="I23" s="825">
        <v>49.5</v>
      </c>
      <c r="J23" s="825"/>
      <c r="K23" s="825">
        <v>104.7</v>
      </c>
      <c r="L23" s="825"/>
      <c r="M23" s="825">
        <v>23</v>
      </c>
      <c r="N23" s="825"/>
      <c r="P23" s="552" t="s">
        <v>920</v>
      </c>
      <c r="Q23" s="587">
        <v>0</v>
      </c>
      <c r="R23" s="587">
        <v>0</v>
      </c>
      <c r="S23" s="587">
        <v>0</v>
      </c>
      <c r="T23" s="587">
        <v>69</v>
      </c>
      <c r="U23" s="587">
        <v>17</v>
      </c>
      <c r="V23" s="587">
        <v>3.97</v>
      </c>
    </row>
    <row r="24" spans="1:22" x14ac:dyDescent="0.25">
      <c r="A24" s="552" t="s">
        <v>920</v>
      </c>
      <c r="B24" s="587">
        <v>0</v>
      </c>
      <c r="C24" s="825">
        <v>0</v>
      </c>
      <c r="D24" s="825"/>
      <c r="E24" s="825">
        <v>0</v>
      </c>
      <c r="F24" s="825"/>
      <c r="G24" s="825">
        <v>0</v>
      </c>
      <c r="H24" s="825"/>
      <c r="I24" s="825">
        <v>137.4</v>
      </c>
      <c r="J24" s="825"/>
      <c r="K24" s="825">
        <v>110.3</v>
      </c>
      <c r="L24" s="825"/>
      <c r="M24" s="825">
        <v>16</v>
      </c>
      <c r="N24" s="825"/>
      <c r="P24" s="591" t="s">
        <v>888</v>
      </c>
      <c r="Q24" s="587">
        <v>0</v>
      </c>
      <c r="R24" s="587">
        <v>0</v>
      </c>
      <c r="S24" s="587">
        <v>0</v>
      </c>
      <c r="T24" s="587">
        <v>9</v>
      </c>
      <c r="U24" s="587">
        <v>13</v>
      </c>
      <c r="V24" s="587">
        <v>0.79</v>
      </c>
    </row>
    <row r="25" spans="1:22" x14ac:dyDescent="0.25">
      <c r="A25" s="591" t="s">
        <v>888</v>
      </c>
      <c r="B25" s="587">
        <v>0</v>
      </c>
      <c r="C25" s="825">
        <v>0</v>
      </c>
      <c r="D25" s="825"/>
      <c r="E25" s="825">
        <v>0</v>
      </c>
      <c r="F25" s="825"/>
      <c r="G25" s="825">
        <v>0</v>
      </c>
      <c r="H25" s="825"/>
      <c r="I25" s="825">
        <v>18.5</v>
      </c>
      <c r="J25" s="825"/>
      <c r="K25" s="825">
        <v>26.9</v>
      </c>
      <c r="L25" s="825"/>
      <c r="M25" s="825">
        <v>21</v>
      </c>
      <c r="N25" s="825"/>
      <c r="P25" s="552" t="s">
        <v>921</v>
      </c>
      <c r="Q25" s="587">
        <v>10</v>
      </c>
      <c r="R25" s="587">
        <v>10</v>
      </c>
      <c r="S25" s="587">
        <v>10</v>
      </c>
      <c r="T25" s="587">
        <v>17</v>
      </c>
      <c r="U25" s="587">
        <v>6</v>
      </c>
      <c r="V25" s="587">
        <v>79.09</v>
      </c>
    </row>
    <row r="26" spans="1:22" x14ac:dyDescent="0.25">
      <c r="A26" s="552" t="s">
        <v>921</v>
      </c>
      <c r="B26" s="587">
        <v>40.5</v>
      </c>
      <c r="C26" s="825">
        <v>13.5</v>
      </c>
      <c r="D26" s="825"/>
      <c r="E26" s="825">
        <v>5.0999999999999996</v>
      </c>
      <c r="F26" s="825"/>
      <c r="G26" s="825">
        <v>4</v>
      </c>
      <c r="H26" s="825"/>
      <c r="I26" s="825">
        <v>34.799999999999997</v>
      </c>
      <c r="J26" s="825"/>
      <c r="K26" s="825">
        <v>13.5</v>
      </c>
      <c r="L26" s="825"/>
      <c r="M26" s="825">
        <v>5</v>
      </c>
      <c r="N26" s="825"/>
      <c r="P26" s="552" t="s">
        <v>942</v>
      </c>
      <c r="Q26" s="587">
        <v>25</v>
      </c>
      <c r="R26" s="587">
        <v>66</v>
      </c>
      <c r="S26" s="587">
        <v>83</v>
      </c>
      <c r="T26" s="587">
        <v>47</v>
      </c>
      <c r="U26" s="587">
        <v>43</v>
      </c>
      <c r="V26" s="587">
        <v>1184.17</v>
      </c>
    </row>
    <row r="27" spans="1:22" x14ac:dyDescent="0.25">
      <c r="A27" s="552" t="s">
        <v>922</v>
      </c>
      <c r="B27" s="587">
        <v>33</v>
      </c>
      <c r="C27" s="825">
        <v>33</v>
      </c>
      <c r="D27" s="825"/>
      <c r="E27" s="825">
        <v>33</v>
      </c>
      <c r="F27" s="825"/>
      <c r="G27" s="825">
        <v>33</v>
      </c>
      <c r="H27" s="825"/>
      <c r="I27" s="825">
        <v>94</v>
      </c>
      <c r="J27" s="825"/>
      <c r="K27" s="825">
        <v>91</v>
      </c>
      <c r="L27" s="825"/>
      <c r="M27" s="825">
        <v>10</v>
      </c>
      <c r="N27" s="825"/>
      <c r="P27" s="591" t="s">
        <v>923</v>
      </c>
      <c r="Q27" s="587">
        <v>0</v>
      </c>
      <c r="R27" s="587">
        <v>0</v>
      </c>
      <c r="S27" s="587">
        <v>0</v>
      </c>
      <c r="T27" s="587">
        <v>3</v>
      </c>
      <c r="U27" s="587">
        <v>16</v>
      </c>
      <c r="V27" s="587">
        <v>0.79</v>
      </c>
    </row>
    <row r="28" spans="1:22" x14ac:dyDescent="0.25">
      <c r="A28" s="591" t="s">
        <v>923</v>
      </c>
      <c r="B28" s="587">
        <v>0</v>
      </c>
      <c r="C28" s="825">
        <v>0</v>
      </c>
      <c r="D28" s="825"/>
      <c r="E28" s="825">
        <v>0</v>
      </c>
      <c r="F28" s="825"/>
      <c r="G28" s="825">
        <v>0</v>
      </c>
      <c r="H28" s="825"/>
      <c r="I28" s="825">
        <v>6.2</v>
      </c>
      <c r="J28" s="825"/>
      <c r="K28" s="825">
        <v>35</v>
      </c>
      <c r="L28" s="825"/>
      <c r="M28" s="825">
        <v>15</v>
      </c>
      <c r="N28" s="825"/>
      <c r="P28" s="552" t="s">
        <v>943</v>
      </c>
      <c r="Q28" s="587">
        <v>19</v>
      </c>
      <c r="R28" s="587">
        <v>50</v>
      </c>
      <c r="S28" s="587">
        <v>63</v>
      </c>
      <c r="T28" s="587">
        <v>13</v>
      </c>
      <c r="U28" s="587">
        <v>23</v>
      </c>
      <c r="V28" s="587">
        <v>14.19</v>
      </c>
    </row>
    <row r="29" spans="1:22" x14ac:dyDescent="0.25">
      <c r="A29" s="552" t="s">
        <v>924</v>
      </c>
      <c r="B29" s="587">
        <v>25</v>
      </c>
      <c r="C29" s="825">
        <v>25</v>
      </c>
      <c r="D29" s="825"/>
      <c r="E29" s="825">
        <v>25</v>
      </c>
      <c r="F29" s="825"/>
      <c r="G29" s="825">
        <v>25</v>
      </c>
      <c r="H29" s="825"/>
      <c r="I29" s="825">
        <v>25</v>
      </c>
      <c r="J29" s="825"/>
      <c r="K29" s="825">
        <v>50</v>
      </c>
      <c r="L29" s="825"/>
      <c r="M29" s="825">
        <v>16</v>
      </c>
      <c r="N29" s="825"/>
      <c r="P29" s="591" t="s">
        <v>925</v>
      </c>
      <c r="Q29" s="587">
        <v>9</v>
      </c>
      <c r="R29" s="587">
        <v>9</v>
      </c>
      <c r="S29" s="587">
        <v>30</v>
      </c>
      <c r="T29" s="587">
        <v>9</v>
      </c>
      <c r="U29" s="587">
        <v>24</v>
      </c>
      <c r="V29" s="587">
        <v>0.79</v>
      </c>
    </row>
    <row r="30" spans="1:22" x14ac:dyDescent="0.25">
      <c r="A30" s="591" t="s">
        <v>925</v>
      </c>
      <c r="B30" s="587">
        <v>35.799999999999997</v>
      </c>
      <c r="C30" s="825">
        <v>11.9</v>
      </c>
      <c r="D30" s="825"/>
      <c r="E30" s="825">
        <v>4.5</v>
      </c>
      <c r="F30" s="825"/>
      <c r="G30" s="825">
        <v>12.2</v>
      </c>
      <c r="H30" s="825"/>
      <c r="I30" s="825">
        <v>17.3</v>
      </c>
      <c r="J30" s="825"/>
      <c r="K30" s="825">
        <v>50.6</v>
      </c>
      <c r="L30" s="825"/>
      <c r="M30" s="825">
        <v>19</v>
      </c>
      <c r="N30" s="825"/>
      <c r="P30" s="552" t="s">
        <v>926</v>
      </c>
      <c r="Q30" s="587">
        <v>22</v>
      </c>
      <c r="R30" s="587">
        <v>22</v>
      </c>
      <c r="S30" s="587">
        <v>22</v>
      </c>
      <c r="T30" s="587">
        <v>26</v>
      </c>
      <c r="U30" s="587">
        <v>118</v>
      </c>
      <c r="V30" s="587">
        <v>1.31</v>
      </c>
    </row>
    <row r="31" spans="1:22" x14ac:dyDescent="0.25">
      <c r="A31" s="552" t="s">
        <v>926</v>
      </c>
      <c r="B31" s="587">
        <v>86.1</v>
      </c>
      <c r="C31" s="825">
        <v>28.7</v>
      </c>
      <c r="D31" s="825"/>
      <c r="E31" s="825">
        <v>10.8</v>
      </c>
      <c r="F31" s="825"/>
      <c r="G31" s="825">
        <v>8.6</v>
      </c>
      <c r="H31" s="825"/>
      <c r="I31" s="825">
        <v>51.8</v>
      </c>
      <c r="J31" s="825"/>
      <c r="K31" s="825">
        <v>251.5</v>
      </c>
      <c r="L31" s="825"/>
      <c r="M31" s="825">
        <v>15</v>
      </c>
      <c r="N31" s="825"/>
      <c r="P31" s="552" t="s">
        <v>927</v>
      </c>
      <c r="Q31" s="587">
        <v>86</v>
      </c>
      <c r="R31" s="587">
        <v>86</v>
      </c>
      <c r="S31" s="587">
        <v>86</v>
      </c>
      <c r="T31" s="587">
        <v>89</v>
      </c>
      <c r="U31" s="587">
        <v>137</v>
      </c>
      <c r="V31" s="587">
        <v>6.13</v>
      </c>
    </row>
    <row r="32" spans="1:22" x14ac:dyDescent="0.25">
      <c r="A32" s="552" t="s">
        <v>927</v>
      </c>
      <c r="B32" s="587">
        <v>343.1</v>
      </c>
      <c r="C32" s="825">
        <v>114.4</v>
      </c>
      <c r="D32" s="825"/>
      <c r="E32" s="825">
        <v>42.9</v>
      </c>
      <c r="F32" s="825"/>
      <c r="G32" s="825">
        <v>34.299999999999997</v>
      </c>
      <c r="H32" s="825"/>
      <c r="I32" s="825">
        <v>178.7</v>
      </c>
      <c r="J32" s="825"/>
      <c r="K32" s="825">
        <v>292.39999999999998</v>
      </c>
      <c r="L32" s="825"/>
      <c r="M32" s="825">
        <v>25</v>
      </c>
      <c r="N32" s="825"/>
      <c r="P32" s="552" t="s">
        <v>928</v>
      </c>
      <c r="Q32" s="587">
        <v>4</v>
      </c>
      <c r="R32" s="587">
        <v>4</v>
      </c>
      <c r="S32" s="587">
        <v>4</v>
      </c>
      <c r="T32" s="587">
        <v>7</v>
      </c>
      <c r="U32" s="587">
        <v>17</v>
      </c>
      <c r="V32" s="587">
        <v>3.54</v>
      </c>
    </row>
    <row r="33" spans="1:22" x14ac:dyDescent="0.25">
      <c r="A33" s="552" t="s">
        <v>928</v>
      </c>
      <c r="B33" s="587">
        <v>17.8</v>
      </c>
      <c r="C33" s="825">
        <v>5.9</v>
      </c>
      <c r="D33" s="825"/>
      <c r="E33" s="825">
        <v>2.2000000000000002</v>
      </c>
      <c r="F33" s="825"/>
      <c r="G33" s="825">
        <v>1.8</v>
      </c>
      <c r="H33" s="825"/>
      <c r="I33" s="825">
        <v>13.7</v>
      </c>
      <c r="J33" s="825"/>
      <c r="K33" s="825">
        <v>37.299999999999997</v>
      </c>
      <c r="L33" s="825"/>
      <c r="M33" s="825">
        <v>23</v>
      </c>
      <c r="N33" s="825"/>
      <c r="P33" s="591" t="s">
        <v>819</v>
      </c>
      <c r="Q33" s="587">
        <v>0</v>
      </c>
      <c r="R33" s="587">
        <v>0</v>
      </c>
      <c r="S33" s="587">
        <v>0</v>
      </c>
      <c r="T33" s="587">
        <v>29</v>
      </c>
      <c r="U33" s="587">
        <v>17</v>
      </c>
      <c r="V33" s="587">
        <v>0.79</v>
      </c>
    </row>
    <row r="34" spans="1:22" x14ac:dyDescent="0.25">
      <c r="A34" s="591" t="s">
        <v>819</v>
      </c>
      <c r="B34" s="587">
        <v>0</v>
      </c>
      <c r="C34" s="825">
        <v>0</v>
      </c>
      <c r="D34" s="825"/>
      <c r="E34" s="825">
        <v>0</v>
      </c>
      <c r="F34" s="825"/>
      <c r="G34" s="825">
        <v>0</v>
      </c>
      <c r="H34" s="825"/>
      <c r="I34" s="825">
        <v>58.09</v>
      </c>
      <c r="J34" s="825"/>
      <c r="K34" s="825">
        <v>37.299999999999997</v>
      </c>
      <c r="L34" s="825"/>
      <c r="M34" s="825">
        <v>23</v>
      </c>
      <c r="N34" s="825"/>
      <c r="P34" s="552" t="s">
        <v>929</v>
      </c>
      <c r="Q34" s="587">
        <v>0</v>
      </c>
      <c r="R34" s="587">
        <v>0</v>
      </c>
      <c r="S34" s="587">
        <v>10</v>
      </c>
      <c r="T34" s="587">
        <v>6</v>
      </c>
      <c r="U34" s="587">
        <v>17</v>
      </c>
      <c r="V34" s="587">
        <v>0.79</v>
      </c>
    </row>
    <row r="35" spans="1:22" x14ac:dyDescent="0.25">
      <c r="A35" s="552" t="s">
        <v>929</v>
      </c>
      <c r="B35" s="587">
        <v>0</v>
      </c>
      <c r="C35" s="825">
        <v>0</v>
      </c>
      <c r="D35" s="825"/>
      <c r="E35" s="825">
        <v>0</v>
      </c>
      <c r="F35" s="825"/>
      <c r="G35" s="825">
        <v>4</v>
      </c>
      <c r="H35" s="825"/>
      <c r="I35" s="825">
        <v>11.3</v>
      </c>
      <c r="J35" s="825"/>
      <c r="K35" s="825">
        <v>36.299999999999997</v>
      </c>
      <c r="L35" s="825"/>
      <c r="M35" s="825">
        <v>20</v>
      </c>
      <c r="N35" s="825"/>
      <c r="P35" s="552" t="s">
        <v>930</v>
      </c>
      <c r="Q35" s="587">
        <v>0</v>
      </c>
      <c r="R35" s="587">
        <v>0</v>
      </c>
      <c r="S35" s="587">
        <v>0</v>
      </c>
      <c r="T35" s="587">
        <v>16</v>
      </c>
      <c r="U35" s="587">
        <v>16</v>
      </c>
      <c r="V35" s="587">
        <v>0.79</v>
      </c>
    </row>
    <row r="36" spans="1:22" x14ac:dyDescent="0.25">
      <c r="A36" s="552" t="s">
        <v>930</v>
      </c>
      <c r="B36" s="587">
        <v>0</v>
      </c>
      <c r="C36" s="825">
        <v>0</v>
      </c>
      <c r="D36" s="825"/>
      <c r="E36" s="825">
        <v>0</v>
      </c>
      <c r="F36" s="825"/>
      <c r="G36" s="825">
        <v>0</v>
      </c>
      <c r="H36" s="825"/>
      <c r="I36" s="825">
        <v>31.5</v>
      </c>
      <c r="J36" s="825"/>
      <c r="K36" s="825">
        <v>33.6</v>
      </c>
      <c r="L36" s="825"/>
      <c r="M36" s="825">
        <v>20</v>
      </c>
      <c r="N36" s="825"/>
      <c r="P36" s="552" t="s">
        <v>893</v>
      </c>
      <c r="Q36" s="587">
        <v>3</v>
      </c>
      <c r="R36" s="587">
        <v>3</v>
      </c>
      <c r="S36" s="587">
        <v>9</v>
      </c>
      <c r="T36" s="587">
        <v>9</v>
      </c>
      <c r="U36" s="587">
        <v>17</v>
      </c>
      <c r="V36" s="587">
        <v>8.33</v>
      </c>
    </row>
    <row r="37" spans="1:22" x14ac:dyDescent="0.25">
      <c r="A37" s="552" t="s">
        <v>893</v>
      </c>
      <c r="B37" s="587">
        <v>12</v>
      </c>
      <c r="C37" s="825">
        <v>4</v>
      </c>
      <c r="D37" s="825"/>
      <c r="E37" s="825">
        <v>1.5</v>
      </c>
      <c r="F37" s="825"/>
      <c r="G37" s="825">
        <v>3.6</v>
      </c>
      <c r="H37" s="825"/>
      <c r="I37" s="825">
        <v>17.8</v>
      </c>
      <c r="J37" s="825"/>
      <c r="K37" s="825">
        <v>35.700000000000003</v>
      </c>
      <c r="L37" s="825"/>
      <c r="M37" s="825">
        <v>10</v>
      </c>
      <c r="N37" s="825"/>
      <c r="P37" s="591" t="s">
        <v>889</v>
      </c>
      <c r="Q37" s="587">
        <v>0</v>
      </c>
      <c r="R37" s="587">
        <v>0</v>
      </c>
      <c r="S37" s="587">
        <v>0</v>
      </c>
      <c r="T37" s="587">
        <v>16</v>
      </c>
      <c r="U37" s="587">
        <v>13</v>
      </c>
      <c r="V37" s="587">
        <v>0.79</v>
      </c>
    </row>
    <row r="38" spans="1:22" x14ac:dyDescent="0.25">
      <c r="A38" s="591" t="s">
        <v>889</v>
      </c>
      <c r="B38" s="587">
        <v>0</v>
      </c>
      <c r="C38" s="825">
        <v>0</v>
      </c>
      <c r="D38" s="825"/>
      <c r="E38" s="825">
        <v>0</v>
      </c>
      <c r="F38" s="825"/>
      <c r="G38" s="825">
        <v>0</v>
      </c>
      <c r="H38" s="825"/>
      <c r="I38" s="825">
        <v>31.4</v>
      </c>
      <c r="J38" s="825"/>
      <c r="K38" s="825">
        <v>27.9</v>
      </c>
      <c r="L38" s="825"/>
      <c r="M38" s="825">
        <v>18</v>
      </c>
      <c r="N38" s="825"/>
      <c r="P38" s="591" t="s">
        <v>931</v>
      </c>
      <c r="Q38" s="587">
        <v>31</v>
      </c>
      <c r="R38" s="587">
        <v>31</v>
      </c>
      <c r="S38" s="587">
        <v>31</v>
      </c>
      <c r="T38" s="587">
        <v>29</v>
      </c>
      <c r="U38" s="587">
        <v>89</v>
      </c>
      <c r="V38" s="587">
        <v>7.07</v>
      </c>
    </row>
    <row r="39" spans="1:22" x14ac:dyDescent="0.25">
      <c r="A39" s="591" t="s">
        <v>931</v>
      </c>
      <c r="B39" s="587">
        <v>122</v>
      </c>
      <c r="C39" s="825">
        <v>40.700000000000003</v>
      </c>
      <c r="D39" s="825"/>
      <c r="E39" s="825">
        <v>15.3</v>
      </c>
      <c r="F39" s="825"/>
      <c r="G39" s="825">
        <v>12.2</v>
      </c>
      <c r="H39" s="825"/>
      <c r="I39" s="825">
        <v>58.7</v>
      </c>
      <c r="J39" s="825"/>
      <c r="K39" s="825">
        <v>189</v>
      </c>
      <c r="L39" s="825"/>
      <c r="M39" s="825">
        <v>25</v>
      </c>
      <c r="N39" s="825"/>
      <c r="P39" s="591" t="s">
        <v>932</v>
      </c>
      <c r="Q39" s="587">
        <v>0</v>
      </c>
      <c r="R39" s="587">
        <v>0</v>
      </c>
      <c r="S39" s="587">
        <v>0</v>
      </c>
      <c r="T39" s="587">
        <v>22</v>
      </c>
      <c r="U39" s="587">
        <v>38</v>
      </c>
      <c r="V39" s="587">
        <v>0.97</v>
      </c>
    </row>
    <row r="40" spans="1:22" x14ac:dyDescent="0.25">
      <c r="A40" s="591" t="s">
        <v>932</v>
      </c>
      <c r="B40" s="587">
        <v>0</v>
      </c>
      <c r="C40" s="825">
        <v>0</v>
      </c>
      <c r="D40" s="825"/>
      <c r="E40" s="825">
        <v>0</v>
      </c>
      <c r="F40" s="825"/>
      <c r="G40" s="825">
        <v>0</v>
      </c>
      <c r="H40" s="825"/>
      <c r="I40" s="825">
        <v>43.7</v>
      </c>
      <c r="J40" s="825"/>
      <c r="K40" s="825">
        <v>80</v>
      </c>
      <c r="L40" s="825"/>
      <c r="M40" s="825">
        <v>8</v>
      </c>
      <c r="N40" s="825"/>
      <c r="P40" s="552" t="s">
        <v>944</v>
      </c>
      <c r="Q40" s="587">
        <v>10</v>
      </c>
      <c r="R40" s="587">
        <v>10</v>
      </c>
      <c r="S40" s="587">
        <v>64</v>
      </c>
      <c r="T40" s="587">
        <v>32</v>
      </c>
      <c r="U40" s="587">
        <v>42</v>
      </c>
      <c r="V40" s="587">
        <v>1.94</v>
      </c>
    </row>
    <row r="41" spans="1:22" x14ac:dyDescent="0.25">
      <c r="A41" s="552" t="s">
        <v>933</v>
      </c>
      <c r="B41" s="587">
        <v>40.299999999999997</v>
      </c>
      <c r="C41" s="825">
        <v>13.4</v>
      </c>
      <c r="D41" s="825"/>
      <c r="E41" s="825">
        <v>5</v>
      </c>
      <c r="F41" s="825"/>
      <c r="G41" s="825">
        <v>25.5</v>
      </c>
      <c r="H41" s="825"/>
      <c r="I41" s="825">
        <v>63</v>
      </c>
      <c r="J41" s="825"/>
      <c r="K41" s="825">
        <v>90.6</v>
      </c>
      <c r="L41" s="825"/>
      <c r="M41" s="825">
        <v>18</v>
      </c>
      <c r="N41" s="825"/>
      <c r="P41" s="591" t="s">
        <v>934</v>
      </c>
      <c r="Q41" s="587">
        <v>36</v>
      </c>
      <c r="R41" s="587">
        <v>36</v>
      </c>
      <c r="S41" s="587">
        <v>47</v>
      </c>
      <c r="T41" s="587">
        <v>35</v>
      </c>
      <c r="U41" s="587">
        <v>48</v>
      </c>
      <c r="V41" s="587">
        <v>0.66</v>
      </c>
    </row>
    <row r="42" spans="1:22" ht="15.75" thickBot="1" x14ac:dyDescent="0.3">
      <c r="A42" s="591" t="s">
        <v>934</v>
      </c>
      <c r="B42" s="587">
        <v>145.5</v>
      </c>
      <c r="C42" s="825">
        <v>48.5</v>
      </c>
      <c r="D42" s="825"/>
      <c r="E42" s="825">
        <v>18.2</v>
      </c>
      <c r="F42" s="825"/>
      <c r="G42" s="825">
        <v>18.7</v>
      </c>
      <c r="H42" s="825"/>
      <c r="I42" s="825">
        <v>70.099999999999994</v>
      </c>
      <c r="J42" s="825"/>
      <c r="K42" s="825">
        <v>102.7</v>
      </c>
      <c r="L42" s="825"/>
      <c r="M42" s="825">
        <v>20</v>
      </c>
      <c r="N42" s="825"/>
      <c r="P42" s="592" t="s">
        <v>935</v>
      </c>
      <c r="Q42" s="593">
        <v>5</v>
      </c>
      <c r="R42" s="593">
        <v>5</v>
      </c>
      <c r="S42" s="593">
        <v>12</v>
      </c>
      <c r="T42" s="593">
        <v>28</v>
      </c>
      <c r="U42" s="593">
        <v>13</v>
      </c>
      <c r="V42" s="593">
        <v>1.03</v>
      </c>
    </row>
    <row r="43" spans="1:22" ht="15.75" thickBot="1" x14ac:dyDescent="0.3">
      <c r="A43" s="592" t="s">
        <v>935</v>
      </c>
      <c r="B43" s="593">
        <v>18.3</v>
      </c>
      <c r="C43" s="827">
        <v>6.1</v>
      </c>
      <c r="D43" s="827"/>
      <c r="E43" s="827">
        <v>2.2999999999999998</v>
      </c>
      <c r="F43" s="827"/>
      <c r="G43" s="827">
        <v>4.5</v>
      </c>
      <c r="H43" s="827"/>
      <c r="I43" s="827">
        <v>53.4</v>
      </c>
      <c r="J43" s="827"/>
      <c r="K43" s="827">
        <v>25.2</v>
      </c>
      <c r="L43" s="827"/>
      <c r="M43" s="827">
        <v>0</v>
      </c>
      <c r="N43" s="827"/>
    </row>
    <row r="44" spans="1:22" x14ac:dyDescent="0.25">
      <c r="A44" s="823"/>
      <c r="B44" s="823"/>
      <c r="C44" s="823"/>
      <c r="D44" s="823"/>
      <c r="E44" s="823"/>
      <c r="F44" s="823"/>
      <c r="G44" s="824"/>
      <c r="H44" s="824"/>
      <c r="I44" s="824"/>
      <c r="J44" s="824"/>
      <c r="K44" s="824"/>
      <c r="L44" s="824"/>
      <c r="M44" s="824"/>
      <c r="N44" s="824"/>
    </row>
    <row r="45" spans="1:22" x14ac:dyDescent="0.25">
      <c r="A45" s="551"/>
      <c r="B45" s="551"/>
      <c r="C45" s="551"/>
      <c r="D45" s="551"/>
      <c r="E45" s="551"/>
      <c r="F45" s="551"/>
      <c r="G45" s="551"/>
      <c r="H45" s="551"/>
      <c r="I45" s="551"/>
      <c r="J45" s="551"/>
      <c r="K45" s="551"/>
      <c r="L45" s="551"/>
      <c r="M45" s="551"/>
      <c r="N45" s="551"/>
    </row>
    <row r="46" spans="1:22" ht="18.75" x14ac:dyDescent="0.25">
      <c r="A46" s="583"/>
    </row>
    <row r="47" spans="1:22" x14ac:dyDescent="0.25">
      <c r="A47" s="594"/>
    </row>
    <row r="48" spans="1:22" ht="15.75" x14ac:dyDescent="0.25">
      <c r="A48" s="595"/>
    </row>
  </sheetData>
  <mergeCells count="234">
    <mergeCell ref="B4:L4"/>
    <mergeCell ref="M4:N4"/>
    <mergeCell ref="A5:A7"/>
    <mergeCell ref="B5:B7"/>
    <mergeCell ref="C5:D7"/>
    <mergeCell ref="E5:F7"/>
    <mergeCell ref="G5:H7"/>
    <mergeCell ref="I5:J7"/>
    <mergeCell ref="K5:L7"/>
    <mergeCell ref="M5:N5"/>
    <mergeCell ref="M6:N6"/>
    <mergeCell ref="M7:N7"/>
    <mergeCell ref="E8:F8"/>
    <mergeCell ref="G8:H8"/>
    <mergeCell ref="I8:J8"/>
    <mergeCell ref="K8:L8"/>
    <mergeCell ref="M8:N8"/>
    <mergeCell ref="C9:D9"/>
    <mergeCell ref="E9:F9"/>
    <mergeCell ref="G9:H9"/>
    <mergeCell ref="I9:J9"/>
    <mergeCell ref="K9:L9"/>
    <mergeCell ref="M9:N9"/>
    <mergeCell ref="C10:D10"/>
    <mergeCell ref="E10:F10"/>
    <mergeCell ref="G10:H10"/>
    <mergeCell ref="I10:J10"/>
    <mergeCell ref="K10:L10"/>
    <mergeCell ref="M10:N10"/>
    <mergeCell ref="C11:D11"/>
    <mergeCell ref="E11:F11"/>
    <mergeCell ref="G11:H11"/>
    <mergeCell ref="I11:J11"/>
    <mergeCell ref="K11:L11"/>
    <mergeCell ref="M11:N11"/>
    <mergeCell ref="C12:D12"/>
    <mergeCell ref="E12:F12"/>
    <mergeCell ref="G12:H12"/>
    <mergeCell ref="I12:J12"/>
    <mergeCell ref="K12:L12"/>
    <mergeCell ref="M12:N12"/>
    <mergeCell ref="C13:D13"/>
    <mergeCell ref="E13:F13"/>
    <mergeCell ref="G13:H13"/>
    <mergeCell ref="I13:J13"/>
    <mergeCell ref="K13:L13"/>
    <mergeCell ref="M13:N13"/>
    <mergeCell ref="C14:D14"/>
    <mergeCell ref="E14:F14"/>
    <mergeCell ref="G14:H14"/>
    <mergeCell ref="I14:J14"/>
    <mergeCell ref="K14:L14"/>
    <mergeCell ref="M14:N14"/>
    <mergeCell ref="C15:D15"/>
    <mergeCell ref="E15:F15"/>
    <mergeCell ref="G15:H15"/>
    <mergeCell ref="I15:J15"/>
    <mergeCell ref="K15:L15"/>
    <mergeCell ref="M15:N15"/>
    <mergeCell ref="C16:D16"/>
    <mergeCell ref="E16:F16"/>
    <mergeCell ref="G16:H16"/>
    <mergeCell ref="I16:J16"/>
    <mergeCell ref="K16:L16"/>
    <mergeCell ref="M16:N16"/>
    <mergeCell ref="C17:D17"/>
    <mergeCell ref="E17:F17"/>
    <mergeCell ref="G17:H17"/>
    <mergeCell ref="I17:J17"/>
    <mergeCell ref="K17:L17"/>
    <mergeCell ref="M17:N17"/>
    <mergeCell ref="C18:D18"/>
    <mergeCell ref="E18:F18"/>
    <mergeCell ref="G18:H18"/>
    <mergeCell ref="I18:J18"/>
    <mergeCell ref="K18:L18"/>
    <mergeCell ref="M18:N18"/>
    <mergeCell ref="C19:D19"/>
    <mergeCell ref="E19:F19"/>
    <mergeCell ref="G19:H19"/>
    <mergeCell ref="I19:J19"/>
    <mergeCell ref="K19:L19"/>
    <mergeCell ref="M19:N19"/>
    <mergeCell ref="C20:D20"/>
    <mergeCell ref="E20:F20"/>
    <mergeCell ref="G20:H20"/>
    <mergeCell ref="I20:J20"/>
    <mergeCell ref="K20:L20"/>
    <mergeCell ref="M20:N20"/>
    <mergeCell ref="C21:D21"/>
    <mergeCell ref="E21:F21"/>
    <mergeCell ref="G21:H21"/>
    <mergeCell ref="I21:J21"/>
    <mergeCell ref="K21:L21"/>
    <mergeCell ref="M21:N21"/>
    <mergeCell ref="C22:D22"/>
    <mergeCell ref="E22:F22"/>
    <mergeCell ref="G22:H22"/>
    <mergeCell ref="I22:J22"/>
    <mergeCell ref="K22:L22"/>
    <mergeCell ref="M22:N22"/>
    <mergeCell ref="C23:D23"/>
    <mergeCell ref="E23:F23"/>
    <mergeCell ref="G23:H23"/>
    <mergeCell ref="I23:J23"/>
    <mergeCell ref="K23:L23"/>
    <mergeCell ref="M23:N23"/>
    <mergeCell ref="C24:D24"/>
    <mergeCell ref="E24:F24"/>
    <mergeCell ref="G24:H24"/>
    <mergeCell ref="I24:J24"/>
    <mergeCell ref="K24:L24"/>
    <mergeCell ref="M24:N24"/>
    <mergeCell ref="C25:D25"/>
    <mergeCell ref="E25:F25"/>
    <mergeCell ref="G25:H25"/>
    <mergeCell ref="I25:J25"/>
    <mergeCell ref="K25:L25"/>
    <mergeCell ref="M25:N25"/>
    <mergeCell ref="C26:D26"/>
    <mergeCell ref="E26:F26"/>
    <mergeCell ref="G26:H26"/>
    <mergeCell ref="I26:J26"/>
    <mergeCell ref="K26:L26"/>
    <mergeCell ref="M26:N26"/>
    <mergeCell ref="C27:D27"/>
    <mergeCell ref="E27:F27"/>
    <mergeCell ref="G27:H27"/>
    <mergeCell ref="I27:J27"/>
    <mergeCell ref="K27:L27"/>
    <mergeCell ref="M27:N27"/>
    <mergeCell ref="C28:D28"/>
    <mergeCell ref="E28:F28"/>
    <mergeCell ref="G28:H28"/>
    <mergeCell ref="I28:J28"/>
    <mergeCell ref="K28:L28"/>
    <mergeCell ref="M28:N28"/>
    <mergeCell ref="C29:D29"/>
    <mergeCell ref="E29:F29"/>
    <mergeCell ref="G29:H29"/>
    <mergeCell ref="I29:J29"/>
    <mergeCell ref="K29:L29"/>
    <mergeCell ref="M29:N29"/>
    <mergeCell ref="C30:D30"/>
    <mergeCell ref="E30:F30"/>
    <mergeCell ref="G30:H30"/>
    <mergeCell ref="I30:J30"/>
    <mergeCell ref="K30:L30"/>
    <mergeCell ref="M30:N30"/>
    <mergeCell ref="C31:D31"/>
    <mergeCell ref="E31:F31"/>
    <mergeCell ref="G31:H31"/>
    <mergeCell ref="I31:J31"/>
    <mergeCell ref="K31:L31"/>
    <mergeCell ref="M31:N31"/>
    <mergeCell ref="C32:D32"/>
    <mergeCell ref="E32:F32"/>
    <mergeCell ref="G32:H32"/>
    <mergeCell ref="I32:J32"/>
    <mergeCell ref="K32:L32"/>
    <mergeCell ref="M32:N32"/>
    <mergeCell ref="C33:D33"/>
    <mergeCell ref="E33:F33"/>
    <mergeCell ref="G33:H33"/>
    <mergeCell ref="I33:J33"/>
    <mergeCell ref="K33:L33"/>
    <mergeCell ref="M33:N33"/>
    <mergeCell ref="C34:D34"/>
    <mergeCell ref="E34:F34"/>
    <mergeCell ref="G34:H34"/>
    <mergeCell ref="I34:J34"/>
    <mergeCell ref="K34:L34"/>
    <mergeCell ref="M34:N34"/>
    <mergeCell ref="C35:D35"/>
    <mergeCell ref="E35:F35"/>
    <mergeCell ref="G35:H35"/>
    <mergeCell ref="I35:J35"/>
    <mergeCell ref="K35:L35"/>
    <mergeCell ref="M35:N35"/>
    <mergeCell ref="C36:D36"/>
    <mergeCell ref="E36:F36"/>
    <mergeCell ref="G36:H36"/>
    <mergeCell ref="I36:J36"/>
    <mergeCell ref="K36:L36"/>
    <mergeCell ref="M36:N36"/>
    <mergeCell ref="C37:D37"/>
    <mergeCell ref="E37:F37"/>
    <mergeCell ref="G37:H37"/>
    <mergeCell ref="I37:J37"/>
    <mergeCell ref="K37:L37"/>
    <mergeCell ref="M37:N37"/>
    <mergeCell ref="C38:D38"/>
    <mergeCell ref="E38:F38"/>
    <mergeCell ref="G38:H38"/>
    <mergeCell ref="I38:J38"/>
    <mergeCell ref="K38:L38"/>
    <mergeCell ref="M38:N38"/>
    <mergeCell ref="M40:N40"/>
    <mergeCell ref="C39:D39"/>
    <mergeCell ref="E39:F39"/>
    <mergeCell ref="G39:H39"/>
    <mergeCell ref="I39:J39"/>
    <mergeCell ref="K39:L39"/>
    <mergeCell ref="M39:N39"/>
    <mergeCell ref="E41:F41"/>
    <mergeCell ref="G41:H41"/>
    <mergeCell ref="I41:J41"/>
    <mergeCell ref="K41:L41"/>
    <mergeCell ref="M41:N41"/>
    <mergeCell ref="C40:D40"/>
    <mergeCell ref="E40:F40"/>
    <mergeCell ref="G40:H40"/>
    <mergeCell ref="I40:J40"/>
    <mergeCell ref="K40:L40"/>
    <mergeCell ref="Q5:U5"/>
    <mergeCell ref="C43:D43"/>
    <mergeCell ref="E43:F43"/>
    <mergeCell ref="G43:H43"/>
    <mergeCell ref="I43:J43"/>
    <mergeCell ref="K43:L43"/>
    <mergeCell ref="M43:N43"/>
    <mergeCell ref="C42:D42"/>
    <mergeCell ref="E42:F42"/>
    <mergeCell ref="G42:H42"/>
    <mergeCell ref="C8:D8"/>
    <mergeCell ref="A44:F44"/>
    <mergeCell ref="G44:H44"/>
    <mergeCell ref="I44:J44"/>
    <mergeCell ref="K44:L44"/>
    <mergeCell ref="M44:N44"/>
    <mergeCell ref="I42:J42"/>
    <mergeCell ref="K42:L42"/>
    <mergeCell ref="M42:N42"/>
    <mergeCell ref="C41:D41"/>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BreakPreview" zoomScale="60" zoomScaleNormal="100" workbookViewId="0">
      <selection activeCell="A2" sqref="A2"/>
    </sheetView>
  </sheetViews>
  <sheetFormatPr defaultRowHeight="15" x14ac:dyDescent="0.25"/>
  <cols>
    <col min="3" max="3" width="10.42578125" customWidth="1"/>
    <col min="12" max="12" width="10.42578125" customWidth="1"/>
    <col min="18" max="18" width="8.85546875" customWidth="1"/>
  </cols>
  <sheetData>
    <row r="1" spans="1:18" x14ac:dyDescent="0.25">
      <c r="A1" s="552" t="s">
        <v>1068</v>
      </c>
      <c r="B1" s="390"/>
      <c r="C1" s="390"/>
      <c r="D1" s="390"/>
      <c r="E1" s="390"/>
      <c r="F1" s="390"/>
      <c r="G1" s="390"/>
      <c r="H1" s="390"/>
      <c r="I1" s="390"/>
      <c r="J1" s="640" t="s">
        <v>1067</v>
      </c>
      <c r="K1" s="390"/>
      <c r="L1" s="390"/>
      <c r="M1" s="390"/>
      <c r="N1" s="390"/>
      <c r="O1" s="390"/>
      <c r="P1" s="390"/>
      <c r="Q1" s="390"/>
      <c r="R1" s="390"/>
    </row>
    <row r="2" spans="1:18" x14ac:dyDescent="0.25">
      <c r="A2" s="390" t="s">
        <v>1064</v>
      </c>
      <c r="B2" s="390"/>
      <c r="C2" s="390"/>
      <c r="D2" s="390"/>
      <c r="E2" s="390"/>
      <c r="F2" s="390"/>
      <c r="G2" s="390"/>
      <c r="H2" s="390"/>
      <c r="I2" s="390"/>
      <c r="J2" s="640" t="s">
        <v>1066</v>
      </c>
      <c r="K2" s="390"/>
      <c r="L2" s="390"/>
      <c r="M2" s="390"/>
      <c r="N2" s="390"/>
      <c r="O2" s="390"/>
      <c r="P2" s="390"/>
      <c r="Q2" s="390"/>
      <c r="R2" s="390"/>
    </row>
    <row r="3" spans="1:18" ht="16.5" thickBot="1" x14ac:dyDescent="0.3">
      <c r="A3" s="60"/>
      <c r="B3" s="600"/>
      <c r="C3" s="838"/>
      <c r="D3" s="838"/>
      <c r="E3" s="838"/>
      <c r="F3" s="838"/>
      <c r="G3" s="838"/>
      <c r="H3" s="839"/>
      <c r="I3" s="4"/>
      <c r="K3" s="601"/>
      <c r="L3" s="601"/>
      <c r="M3" s="601"/>
      <c r="N3" s="601"/>
      <c r="O3" s="601"/>
      <c r="P3" s="601"/>
      <c r="Q3" s="601"/>
      <c r="R3" s="602"/>
    </row>
    <row r="4" spans="1:18" x14ac:dyDescent="0.25">
      <c r="A4" s="834"/>
      <c r="B4" s="835" t="s">
        <v>904</v>
      </c>
      <c r="C4" s="835" t="s">
        <v>936</v>
      </c>
      <c r="D4" s="835" t="s">
        <v>937</v>
      </c>
      <c r="E4" s="835" t="s">
        <v>907</v>
      </c>
      <c r="F4" s="828" t="s">
        <v>54</v>
      </c>
      <c r="G4" s="828" t="s">
        <v>265</v>
      </c>
      <c r="H4" s="604"/>
      <c r="I4" s="191"/>
      <c r="J4" s="4"/>
      <c r="K4" s="4"/>
      <c r="L4" s="4"/>
      <c r="M4" s="4"/>
      <c r="N4" s="4"/>
      <c r="O4" s="4"/>
      <c r="P4" s="4"/>
      <c r="Q4" s="4"/>
    </row>
    <row r="5" spans="1:18" x14ac:dyDescent="0.25">
      <c r="A5" s="834"/>
      <c r="B5" s="836"/>
      <c r="C5" s="836"/>
      <c r="D5" s="836"/>
      <c r="E5" s="836"/>
      <c r="F5" s="825"/>
      <c r="G5" s="825"/>
      <c r="H5" s="586"/>
      <c r="J5" s="605"/>
      <c r="K5" s="837"/>
      <c r="L5" s="837"/>
      <c r="M5" s="837"/>
      <c r="N5" s="837"/>
      <c r="O5" s="837"/>
      <c r="P5" s="837"/>
      <c r="Q5" s="606"/>
    </row>
    <row r="6" spans="1:18" ht="51.75" thickBot="1" x14ac:dyDescent="0.3">
      <c r="A6" s="834"/>
      <c r="B6" s="836"/>
      <c r="C6" s="836"/>
      <c r="D6" s="836"/>
      <c r="E6" s="836"/>
      <c r="F6" s="825"/>
      <c r="G6" s="825"/>
      <c r="H6" s="586"/>
      <c r="J6" s="60"/>
      <c r="K6" s="646" t="s">
        <v>904</v>
      </c>
      <c r="L6" s="646" t="s">
        <v>936</v>
      </c>
      <c r="M6" s="646" t="s">
        <v>937</v>
      </c>
      <c r="N6" s="646" t="s">
        <v>907</v>
      </c>
      <c r="O6" s="647" t="s">
        <v>54</v>
      </c>
      <c r="P6" s="647" t="s">
        <v>265</v>
      </c>
      <c r="Q6" s="646" t="s">
        <v>938</v>
      </c>
    </row>
    <row r="7" spans="1:18" ht="15.75" thickBot="1" x14ac:dyDescent="0.3">
      <c r="A7" s="60"/>
      <c r="B7" s="589">
        <v>2.5</v>
      </c>
      <c r="C7" s="589">
        <v>7.5</v>
      </c>
      <c r="D7" s="590">
        <v>20</v>
      </c>
      <c r="E7" s="590">
        <v>25</v>
      </c>
      <c r="F7" s="590">
        <v>2</v>
      </c>
      <c r="G7" s="590">
        <v>15</v>
      </c>
      <c r="H7" s="60"/>
      <c r="J7" s="60"/>
      <c r="K7" s="598">
        <v>2.5</v>
      </c>
      <c r="L7" s="598">
        <v>7.5</v>
      </c>
      <c r="M7" s="599">
        <v>20</v>
      </c>
      <c r="N7" s="599">
        <v>25</v>
      </c>
      <c r="O7" s="599">
        <v>2</v>
      </c>
      <c r="P7" s="599">
        <v>15</v>
      </c>
      <c r="Q7" s="593"/>
    </row>
    <row r="8" spans="1:18" x14ac:dyDescent="0.25">
      <c r="A8" s="591" t="s">
        <v>891</v>
      </c>
      <c r="B8" s="587">
        <v>0</v>
      </c>
      <c r="C8" s="587">
        <v>0</v>
      </c>
      <c r="D8" s="587">
        <v>0</v>
      </c>
      <c r="E8" s="587">
        <v>0</v>
      </c>
      <c r="F8" s="587">
        <v>8</v>
      </c>
      <c r="G8" s="587">
        <v>20</v>
      </c>
      <c r="H8" s="587"/>
      <c r="J8" s="591" t="s">
        <v>939</v>
      </c>
      <c r="K8" s="587">
        <v>0</v>
      </c>
      <c r="L8" s="587">
        <v>0</v>
      </c>
      <c r="M8" s="587">
        <v>0</v>
      </c>
      <c r="N8" s="587">
        <v>0</v>
      </c>
      <c r="O8" s="587">
        <v>8</v>
      </c>
      <c r="P8" s="587">
        <v>10</v>
      </c>
      <c r="Q8" s="587">
        <v>7.72</v>
      </c>
    </row>
    <row r="9" spans="1:18" x14ac:dyDescent="0.25">
      <c r="A9" s="552" t="s">
        <v>7</v>
      </c>
      <c r="B9" s="587">
        <v>29</v>
      </c>
      <c r="C9" s="587">
        <v>29</v>
      </c>
      <c r="D9" s="587">
        <v>29</v>
      </c>
      <c r="E9" s="587">
        <v>29</v>
      </c>
      <c r="F9" s="587">
        <v>116.9</v>
      </c>
      <c r="G9" s="587">
        <v>211.3</v>
      </c>
      <c r="H9" s="587"/>
      <c r="J9" s="552" t="s">
        <v>946</v>
      </c>
      <c r="K9" s="587">
        <v>7</v>
      </c>
      <c r="L9" s="587">
        <v>22</v>
      </c>
      <c r="M9" s="587">
        <v>58</v>
      </c>
      <c r="N9" s="587">
        <v>73</v>
      </c>
      <c r="O9" s="587">
        <v>58</v>
      </c>
      <c r="P9" s="587">
        <v>99</v>
      </c>
      <c r="Q9" s="587">
        <v>1</v>
      </c>
    </row>
    <row r="10" spans="1:18" x14ac:dyDescent="0.25">
      <c r="A10" s="591" t="s">
        <v>909</v>
      </c>
      <c r="B10" s="587">
        <v>0</v>
      </c>
      <c r="C10" s="587">
        <v>0</v>
      </c>
      <c r="D10" s="587">
        <v>0</v>
      </c>
      <c r="E10" s="587">
        <v>5.8</v>
      </c>
      <c r="F10" s="587">
        <v>18.100000000000001</v>
      </c>
      <c r="G10" s="587">
        <v>46.3</v>
      </c>
      <c r="H10" s="587"/>
      <c r="J10" s="591" t="s">
        <v>909</v>
      </c>
      <c r="K10" s="587">
        <v>0</v>
      </c>
      <c r="L10" s="587">
        <v>0</v>
      </c>
      <c r="M10" s="587">
        <v>0</v>
      </c>
      <c r="N10" s="587">
        <v>14</v>
      </c>
      <c r="O10" s="587">
        <v>9</v>
      </c>
      <c r="P10" s="587">
        <v>22</v>
      </c>
      <c r="Q10" s="587">
        <v>0.69</v>
      </c>
    </row>
    <row r="11" spans="1:18" x14ac:dyDescent="0.25">
      <c r="A11" s="591" t="s">
        <v>910</v>
      </c>
      <c r="B11" s="587">
        <v>33</v>
      </c>
      <c r="C11" s="587">
        <v>11</v>
      </c>
      <c r="D11" s="587">
        <v>4.0999999999999996</v>
      </c>
      <c r="E11" s="587">
        <v>11.3</v>
      </c>
      <c r="F11" s="587">
        <v>16.7</v>
      </c>
      <c r="G11" s="587">
        <v>81.8</v>
      </c>
      <c r="H11" s="587"/>
      <c r="J11" s="591" t="s">
        <v>910</v>
      </c>
      <c r="K11" s="587">
        <v>8</v>
      </c>
      <c r="L11" s="587">
        <v>8</v>
      </c>
      <c r="M11" s="587">
        <v>8</v>
      </c>
      <c r="N11" s="587">
        <v>28</v>
      </c>
      <c r="O11" s="587">
        <v>8</v>
      </c>
      <c r="P11" s="587">
        <v>38</v>
      </c>
      <c r="Q11" s="587">
        <v>0.69</v>
      </c>
    </row>
    <row r="12" spans="1:18" x14ac:dyDescent="0.25">
      <c r="A12" s="552" t="s">
        <v>894</v>
      </c>
      <c r="B12" s="587">
        <v>15</v>
      </c>
      <c r="C12" s="587">
        <v>15</v>
      </c>
      <c r="D12" s="587">
        <v>15</v>
      </c>
      <c r="E12" s="587">
        <v>15</v>
      </c>
      <c r="F12" s="587">
        <v>15</v>
      </c>
      <c r="G12" s="603">
        <v>27</v>
      </c>
      <c r="H12" s="587"/>
      <c r="J12" s="552" t="s">
        <v>941</v>
      </c>
      <c r="K12" s="587">
        <v>4</v>
      </c>
      <c r="L12" s="587">
        <v>11</v>
      </c>
      <c r="M12" s="587">
        <v>30</v>
      </c>
      <c r="N12" s="587">
        <v>38</v>
      </c>
      <c r="O12" s="587">
        <v>8</v>
      </c>
      <c r="P12" s="587">
        <v>13</v>
      </c>
      <c r="Q12" s="587">
        <v>523.83000000000004</v>
      </c>
    </row>
    <row r="13" spans="1:18" x14ac:dyDescent="0.25">
      <c r="A13" s="552" t="s">
        <v>913</v>
      </c>
      <c r="B13" s="587">
        <v>0</v>
      </c>
      <c r="C13" s="587">
        <v>0</v>
      </c>
      <c r="D13" s="587">
        <v>0</v>
      </c>
      <c r="E13" s="587">
        <v>4.9000000000000004</v>
      </c>
      <c r="F13" s="587">
        <v>4.2</v>
      </c>
      <c r="G13" s="587">
        <v>39.9</v>
      </c>
      <c r="H13" s="587"/>
      <c r="J13" s="552" t="s">
        <v>913</v>
      </c>
      <c r="K13" s="587">
        <v>0</v>
      </c>
      <c r="L13" s="587">
        <v>0</v>
      </c>
      <c r="M13" s="587">
        <v>0</v>
      </c>
      <c r="N13" s="587">
        <v>12</v>
      </c>
      <c r="O13" s="587">
        <v>2</v>
      </c>
      <c r="P13" s="587">
        <v>19</v>
      </c>
      <c r="Q13" s="587">
        <v>19.03</v>
      </c>
    </row>
    <row r="14" spans="1:18" x14ac:dyDescent="0.25">
      <c r="A14" s="591" t="s">
        <v>914</v>
      </c>
      <c r="B14" s="587">
        <v>85.2</v>
      </c>
      <c r="C14" s="587">
        <v>28.4</v>
      </c>
      <c r="D14" s="587">
        <v>10.6</v>
      </c>
      <c r="E14" s="587">
        <v>11</v>
      </c>
      <c r="F14" s="587">
        <v>27.1</v>
      </c>
      <c r="G14" s="587">
        <v>77.400000000000006</v>
      </c>
      <c r="H14" s="587"/>
      <c r="J14" s="591" t="s">
        <v>914</v>
      </c>
      <c r="K14" s="587">
        <v>21</v>
      </c>
      <c r="L14" s="587">
        <v>21</v>
      </c>
      <c r="M14" s="587">
        <v>21</v>
      </c>
      <c r="N14" s="587">
        <v>27</v>
      </c>
      <c r="O14" s="587">
        <v>14</v>
      </c>
      <c r="P14" s="587">
        <v>36</v>
      </c>
      <c r="Q14" s="587">
        <v>5.17</v>
      </c>
    </row>
    <row r="15" spans="1:18" x14ac:dyDescent="0.25">
      <c r="A15" s="552" t="s">
        <v>915</v>
      </c>
      <c r="B15" s="587">
        <v>49.2</v>
      </c>
      <c r="C15" s="587">
        <v>16.399999999999999</v>
      </c>
      <c r="D15" s="587">
        <v>6.2</v>
      </c>
      <c r="E15" s="587">
        <v>4.9000000000000004</v>
      </c>
      <c r="F15" s="587">
        <v>22.7</v>
      </c>
      <c r="G15" s="587">
        <v>63.4</v>
      </c>
      <c r="H15" s="587"/>
      <c r="J15" s="552" t="s">
        <v>915</v>
      </c>
      <c r="K15" s="587">
        <v>12</v>
      </c>
      <c r="L15" s="587">
        <v>12</v>
      </c>
      <c r="M15" s="587">
        <v>12</v>
      </c>
      <c r="N15" s="587">
        <v>12</v>
      </c>
      <c r="O15" s="587">
        <v>11</v>
      </c>
      <c r="P15" s="587">
        <v>30</v>
      </c>
      <c r="Q15" s="587">
        <v>0.69</v>
      </c>
    </row>
    <row r="16" spans="1:18" x14ac:dyDescent="0.25">
      <c r="A16" s="591" t="s">
        <v>916</v>
      </c>
      <c r="B16" s="587">
        <v>196.3</v>
      </c>
      <c r="C16" s="587">
        <v>65.400000000000006</v>
      </c>
      <c r="D16" s="587">
        <v>24.5</v>
      </c>
      <c r="E16" s="587">
        <v>19.600000000000001</v>
      </c>
      <c r="F16" s="587">
        <v>116</v>
      </c>
      <c r="G16" s="587">
        <v>175.8</v>
      </c>
      <c r="H16" s="587"/>
      <c r="J16" s="591" t="s">
        <v>916</v>
      </c>
      <c r="K16" s="587">
        <v>49</v>
      </c>
      <c r="L16" s="587">
        <v>49</v>
      </c>
      <c r="M16" s="587">
        <v>49</v>
      </c>
      <c r="N16" s="587">
        <v>49</v>
      </c>
      <c r="O16" s="587">
        <v>58</v>
      </c>
      <c r="P16" s="587">
        <v>82</v>
      </c>
      <c r="Q16" s="587">
        <v>0.69</v>
      </c>
    </row>
    <row r="17" spans="1:17" x14ac:dyDescent="0.25">
      <c r="A17" s="591" t="s">
        <v>887</v>
      </c>
      <c r="B17" s="587">
        <v>2.2999999999999998</v>
      </c>
      <c r="C17" s="587">
        <v>0.8</v>
      </c>
      <c r="D17" s="587">
        <v>0.3</v>
      </c>
      <c r="E17" s="587">
        <v>0.5</v>
      </c>
      <c r="F17" s="587">
        <v>26.5</v>
      </c>
      <c r="G17" s="587">
        <v>66.400000000000006</v>
      </c>
      <c r="H17" s="587"/>
      <c r="J17" s="591" t="s">
        <v>887</v>
      </c>
      <c r="K17" s="587">
        <v>1</v>
      </c>
      <c r="L17" s="587">
        <v>1</v>
      </c>
      <c r="M17" s="587">
        <v>1</v>
      </c>
      <c r="N17" s="587">
        <v>1</v>
      </c>
      <c r="O17" s="587">
        <v>13</v>
      </c>
      <c r="P17" s="587">
        <v>31</v>
      </c>
      <c r="Q17" s="587">
        <v>0.69</v>
      </c>
    </row>
    <row r="18" spans="1:17" x14ac:dyDescent="0.25">
      <c r="A18" s="591" t="s">
        <v>892</v>
      </c>
      <c r="B18" s="587">
        <v>0</v>
      </c>
      <c r="C18" s="587">
        <v>0</v>
      </c>
      <c r="D18" s="587">
        <v>0</v>
      </c>
      <c r="E18" s="587">
        <v>7.9</v>
      </c>
      <c r="F18" s="587">
        <v>7.1</v>
      </c>
      <c r="G18" s="587">
        <v>50.3</v>
      </c>
      <c r="H18" s="587"/>
      <c r="J18" s="591" t="s">
        <v>892</v>
      </c>
      <c r="K18" s="587">
        <v>0</v>
      </c>
      <c r="L18" s="587">
        <v>0</v>
      </c>
      <c r="M18" s="587">
        <v>0</v>
      </c>
      <c r="N18" s="587">
        <v>20</v>
      </c>
      <c r="O18" s="587">
        <v>4</v>
      </c>
      <c r="P18" s="587">
        <v>24</v>
      </c>
      <c r="Q18" s="587">
        <v>0.69</v>
      </c>
    </row>
    <row r="19" spans="1:17" x14ac:dyDescent="0.25">
      <c r="A19" s="591" t="s">
        <v>917</v>
      </c>
      <c r="B19" s="587">
        <v>0</v>
      </c>
      <c r="C19" s="587">
        <v>0</v>
      </c>
      <c r="D19" s="587">
        <v>0</v>
      </c>
      <c r="E19" s="587">
        <v>0</v>
      </c>
      <c r="F19" s="587">
        <v>23.5</v>
      </c>
      <c r="G19" s="587">
        <v>94.6</v>
      </c>
      <c r="H19" s="587"/>
      <c r="J19" s="591" t="s">
        <v>917</v>
      </c>
      <c r="K19" s="587">
        <v>0</v>
      </c>
      <c r="L19" s="587">
        <v>0</v>
      </c>
      <c r="M19" s="587">
        <v>0</v>
      </c>
      <c r="N19" s="587">
        <v>0</v>
      </c>
      <c r="O19" s="587">
        <v>12</v>
      </c>
      <c r="P19" s="587">
        <v>44</v>
      </c>
      <c r="Q19" s="587">
        <v>0.69</v>
      </c>
    </row>
    <row r="20" spans="1:17" x14ac:dyDescent="0.25">
      <c r="A20" s="552" t="s">
        <v>918</v>
      </c>
      <c r="B20" s="587">
        <v>0</v>
      </c>
      <c r="C20" s="587">
        <v>0</v>
      </c>
      <c r="D20" s="587">
        <v>0</v>
      </c>
      <c r="E20" s="587">
        <v>3</v>
      </c>
      <c r="F20" s="587">
        <v>18.7</v>
      </c>
      <c r="G20" s="587">
        <v>41.1</v>
      </c>
      <c r="H20" s="587"/>
      <c r="J20" s="552" t="s">
        <v>918</v>
      </c>
      <c r="K20" s="587">
        <v>0</v>
      </c>
      <c r="L20" s="587">
        <v>0</v>
      </c>
      <c r="M20" s="587">
        <v>0</v>
      </c>
      <c r="N20" s="587">
        <v>8</v>
      </c>
      <c r="O20" s="587">
        <v>9</v>
      </c>
      <c r="P20" s="587">
        <v>19</v>
      </c>
      <c r="Q20" s="587">
        <v>216.17</v>
      </c>
    </row>
    <row r="21" spans="1:17" x14ac:dyDescent="0.25">
      <c r="A21" s="591" t="s">
        <v>919</v>
      </c>
      <c r="B21" s="587">
        <v>246.1</v>
      </c>
      <c r="C21" s="587">
        <v>82</v>
      </c>
      <c r="D21" s="587">
        <v>30.8</v>
      </c>
      <c r="E21" s="587">
        <v>49.2</v>
      </c>
      <c r="F21" s="587">
        <v>81.599999999999994</v>
      </c>
      <c r="G21" s="587">
        <v>164.3</v>
      </c>
      <c r="H21" s="587"/>
      <c r="J21" s="591" t="s">
        <v>919</v>
      </c>
      <c r="K21" s="587">
        <v>62</v>
      </c>
      <c r="L21" s="587">
        <v>62</v>
      </c>
      <c r="M21" s="587">
        <v>62</v>
      </c>
      <c r="N21" s="587">
        <v>123</v>
      </c>
      <c r="O21" s="587">
        <v>41</v>
      </c>
      <c r="P21" s="587">
        <v>77</v>
      </c>
      <c r="Q21" s="587">
        <v>0.69</v>
      </c>
    </row>
    <row r="22" spans="1:17" x14ac:dyDescent="0.25">
      <c r="A22" s="591" t="s">
        <v>888</v>
      </c>
      <c r="B22" s="587">
        <v>0</v>
      </c>
      <c r="C22" s="587">
        <v>0</v>
      </c>
      <c r="D22" s="587">
        <v>0</v>
      </c>
      <c r="E22" s="587">
        <v>0</v>
      </c>
      <c r="F22" s="587">
        <v>24.4</v>
      </c>
      <c r="G22" s="587">
        <v>36.4</v>
      </c>
      <c r="H22" s="587"/>
      <c r="J22" s="591" t="s">
        <v>888</v>
      </c>
      <c r="K22" s="587">
        <v>0</v>
      </c>
      <c r="L22" s="587">
        <v>0</v>
      </c>
      <c r="M22" s="587">
        <v>0</v>
      </c>
      <c r="N22" s="587">
        <v>0</v>
      </c>
      <c r="O22" s="587">
        <v>12</v>
      </c>
      <c r="P22" s="587">
        <v>17</v>
      </c>
      <c r="Q22" s="587">
        <v>0.69</v>
      </c>
    </row>
    <row r="23" spans="1:17" x14ac:dyDescent="0.25">
      <c r="A23" s="591" t="s">
        <v>923</v>
      </c>
      <c r="B23" s="587">
        <v>0</v>
      </c>
      <c r="C23" s="587">
        <v>0</v>
      </c>
      <c r="D23" s="587">
        <v>0</v>
      </c>
      <c r="E23" s="587">
        <v>0</v>
      </c>
      <c r="F23" s="587">
        <v>7.2</v>
      </c>
      <c r="G23" s="587">
        <v>40.200000000000003</v>
      </c>
      <c r="H23" s="587"/>
      <c r="J23" s="591" t="s">
        <v>923</v>
      </c>
      <c r="K23" s="587">
        <v>0</v>
      </c>
      <c r="L23" s="587">
        <v>0</v>
      </c>
      <c r="M23" s="587">
        <v>0</v>
      </c>
      <c r="N23" s="587">
        <v>0</v>
      </c>
      <c r="O23" s="587">
        <v>4</v>
      </c>
      <c r="P23" s="587">
        <v>19</v>
      </c>
      <c r="Q23" s="587">
        <v>0.69</v>
      </c>
    </row>
    <row r="24" spans="1:17" x14ac:dyDescent="0.25">
      <c r="A24" s="591" t="s">
        <v>925</v>
      </c>
      <c r="B24" s="587">
        <v>51</v>
      </c>
      <c r="C24" s="587">
        <v>17</v>
      </c>
      <c r="D24" s="587">
        <v>6.4</v>
      </c>
      <c r="E24" s="587">
        <v>14.7</v>
      </c>
      <c r="F24" s="587">
        <v>17.2</v>
      </c>
      <c r="G24" s="587">
        <v>65.099999999999994</v>
      </c>
      <c r="H24" s="587"/>
      <c r="J24" s="591" t="s">
        <v>925</v>
      </c>
      <c r="K24" s="587">
        <v>13</v>
      </c>
      <c r="L24" s="587">
        <v>13</v>
      </c>
      <c r="M24" s="587">
        <v>13</v>
      </c>
      <c r="N24" s="587">
        <v>37</v>
      </c>
      <c r="O24" s="587">
        <v>9</v>
      </c>
      <c r="P24" s="587">
        <v>31</v>
      </c>
      <c r="Q24" s="587">
        <v>0.69</v>
      </c>
    </row>
    <row r="25" spans="1:17" x14ac:dyDescent="0.25">
      <c r="A25" s="552" t="s">
        <v>926</v>
      </c>
      <c r="B25" s="587">
        <v>104.8</v>
      </c>
      <c r="C25" s="587">
        <v>34.9</v>
      </c>
      <c r="D25" s="587">
        <v>13.1</v>
      </c>
      <c r="E25" s="587">
        <v>10.5</v>
      </c>
      <c r="F25" s="587">
        <v>65.5</v>
      </c>
      <c r="G25" s="587">
        <v>127.3</v>
      </c>
      <c r="H25" s="587"/>
      <c r="J25" s="552" t="s">
        <v>926</v>
      </c>
      <c r="K25" s="587">
        <v>26</v>
      </c>
      <c r="L25" s="587">
        <v>26</v>
      </c>
      <c r="M25" s="587">
        <v>26</v>
      </c>
      <c r="N25" s="587">
        <v>26</v>
      </c>
      <c r="O25" s="587">
        <v>33</v>
      </c>
      <c r="P25" s="587">
        <v>60</v>
      </c>
      <c r="Q25" s="587">
        <v>1.08</v>
      </c>
    </row>
    <row r="26" spans="1:17" x14ac:dyDescent="0.25">
      <c r="A26" s="552" t="s">
        <v>928</v>
      </c>
      <c r="B26" s="587">
        <v>21.9</v>
      </c>
      <c r="C26" s="587">
        <v>7.3</v>
      </c>
      <c r="D26" s="587">
        <v>2.7</v>
      </c>
      <c r="E26" s="587">
        <v>2.2000000000000002</v>
      </c>
      <c r="F26" s="587">
        <v>16.899999999999999</v>
      </c>
      <c r="G26" s="587">
        <v>52.7</v>
      </c>
      <c r="H26" s="587"/>
      <c r="J26" s="552" t="s">
        <v>928</v>
      </c>
      <c r="K26" s="587">
        <v>5</v>
      </c>
      <c r="L26" s="587">
        <v>5</v>
      </c>
      <c r="M26" s="587">
        <v>5</v>
      </c>
      <c r="N26" s="587">
        <v>5</v>
      </c>
      <c r="O26" s="587">
        <v>8</v>
      </c>
      <c r="P26" s="587">
        <v>25</v>
      </c>
      <c r="Q26" s="587">
        <v>2.88</v>
      </c>
    </row>
    <row r="27" spans="1:17" x14ac:dyDescent="0.25">
      <c r="A27" s="591" t="s">
        <v>819</v>
      </c>
      <c r="B27" s="587">
        <v>0</v>
      </c>
      <c r="C27" s="587">
        <v>0</v>
      </c>
      <c r="D27" s="587">
        <v>0</v>
      </c>
      <c r="E27" s="587">
        <v>0</v>
      </c>
      <c r="F27" s="587">
        <v>68.3</v>
      </c>
      <c r="G27" s="587">
        <v>48.3</v>
      </c>
      <c r="H27" s="587"/>
      <c r="J27" s="591" t="s">
        <v>819</v>
      </c>
      <c r="K27" s="587">
        <v>0</v>
      </c>
      <c r="L27" s="587">
        <v>0</v>
      </c>
      <c r="M27" s="587">
        <v>0</v>
      </c>
      <c r="N27" s="587">
        <v>0</v>
      </c>
      <c r="O27" s="587">
        <v>34</v>
      </c>
      <c r="P27" s="587">
        <v>23</v>
      </c>
      <c r="Q27" s="587">
        <v>0.69</v>
      </c>
    </row>
    <row r="28" spans="1:17" x14ac:dyDescent="0.25">
      <c r="A28" s="552" t="s">
        <v>929</v>
      </c>
      <c r="B28" s="587">
        <v>0</v>
      </c>
      <c r="C28" s="587">
        <v>0</v>
      </c>
      <c r="D28" s="587">
        <v>0</v>
      </c>
      <c r="E28" s="587">
        <v>4.5999999999999996</v>
      </c>
      <c r="F28" s="587">
        <v>13</v>
      </c>
      <c r="G28" s="587">
        <v>41.7</v>
      </c>
      <c r="H28" s="587"/>
      <c r="J28" s="552" t="s">
        <v>929</v>
      </c>
      <c r="K28" s="587">
        <v>0</v>
      </c>
      <c r="L28" s="587">
        <v>0</v>
      </c>
      <c r="M28" s="587">
        <v>0</v>
      </c>
      <c r="N28" s="587">
        <v>12</v>
      </c>
      <c r="O28" s="587">
        <v>6</v>
      </c>
      <c r="P28" s="587">
        <v>20</v>
      </c>
      <c r="Q28" s="587">
        <v>0.69</v>
      </c>
    </row>
    <row r="29" spans="1:17" x14ac:dyDescent="0.25">
      <c r="A29" s="552" t="s">
        <v>930</v>
      </c>
      <c r="B29" s="587">
        <v>0</v>
      </c>
      <c r="C29" s="587">
        <v>0</v>
      </c>
      <c r="D29" s="587">
        <v>0</v>
      </c>
      <c r="E29" s="587">
        <v>0</v>
      </c>
      <c r="F29" s="587">
        <v>43.8</v>
      </c>
      <c r="G29" s="587">
        <v>51</v>
      </c>
      <c r="H29" s="587"/>
      <c r="J29" s="552" t="s">
        <v>930</v>
      </c>
      <c r="K29" s="587">
        <v>0</v>
      </c>
      <c r="L29" s="587">
        <v>0</v>
      </c>
      <c r="M29" s="587">
        <v>0</v>
      </c>
      <c r="N29" s="587">
        <v>0</v>
      </c>
      <c r="O29" s="587">
        <v>22</v>
      </c>
      <c r="P29" s="587">
        <v>24</v>
      </c>
      <c r="Q29" s="587">
        <v>0.69</v>
      </c>
    </row>
    <row r="30" spans="1:17" x14ac:dyDescent="0.25">
      <c r="A30" s="552" t="s">
        <v>893</v>
      </c>
      <c r="B30" s="587">
        <v>11.4</v>
      </c>
      <c r="C30" s="587">
        <v>3.8</v>
      </c>
      <c r="D30" s="587">
        <v>1.4</v>
      </c>
      <c r="E30" s="587">
        <v>3.6</v>
      </c>
      <c r="F30" s="587">
        <v>17.100000000000001</v>
      </c>
      <c r="G30" s="587">
        <v>36.5</v>
      </c>
      <c r="H30" s="587"/>
      <c r="J30" s="552" t="s">
        <v>893</v>
      </c>
      <c r="K30" s="587">
        <v>3</v>
      </c>
      <c r="L30" s="587">
        <v>3</v>
      </c>
      <c r="M30" s="587">
        <v>3</v>
      </c>
      <c r="N30" s="587">
        <v>9</v>
      </c>
      <c r="O30" s="587">
        <v>9</v>
      </c>
      <c r="P30" s="587">
        <v>17</v>
      </c>
      <c r="Q30" s="587">
        <v>10.06</v>
      </c>
    </row>
    <row r="31" spans="1:17" x14ac:dyDescent="0.25">
      <c r="A31" s="591" t="s">
        <v>889</v>
      </c>
      <c r="B31" s="587">
        <v>0</v>
      </c>
      <c r="C31" s="587">
        <v>0</v>
      </c>
      <c r="D31" s="587">
        <v>0</v>
      </c>
      <c r="E31" s="587">
        <v>0</v>
      </c>
      <c r="F31" s="587">
        <v>36</v>
      </c>
      <c r="G31" s="587">
        <v>35.200000000000003</v>
      </c>
      <c r="H31" s="587"/>
      <c r="J31" s="591" t="s">
        <v>889</v>
      </c>
      <c r="K31" s="587">
        <v>0</v>
      </c>
      <c r="L31" s="587">
        <v>0</v>
      </c>
      <c r="M31" s="587">
        <v>0</v>
      </c>
      <c r="N31" s="587">
        <v>0</v>
      </c>
      <c r="O31" s="587">
        <v>18</v>
      </c>
      <c r="P31" s="587">
        <v>17</v>
      </c>
      <c r="Q31" s="587">
        <v>0.69</v>
      </c>
    </row>
    <row r="32" spans="1:17" x14ac:dyDescent="0.25">
      <c r="A32" s="591" t="s">
        <v>931</v>
      </c>
      <c r="B32" s="587">
        <v>145.4</v>
      </c>
      <c r="C32" s="587">
        <v>48.5</v>
      </c>
      <c r="D32" s="587">
        <v>18.2</v>
      </c>
      <c r="E32" s="587">
        <v>14.5</v>
      </c>
      <c r="F32" s="587">
        <v>70.099999999999994</v>
      </c>
      <c r="G32" s="587">
        <v>212.6</v>
      </c>
      <c r="H32" s="587"/>
      <c r="J32" s="591" t="s">
        <v>931</v>
      </c>
      <c r="K32" s="587">
        <v>36</v>
      </c>
      <c r="L32" s="587">
        <v>36</v>
      </c>
      <c r="M32" s="587">
        <v>36</v>
      </c>
      <c r="N32" s="587">
        <v>36</v>
      </c>
      <c r="O32" s="587">
        <v>35</v>
      </c>
      <c r="P32" s="587">
        <v>100</v>
      </c>
      <c r="Q32" s="587">
        <v>6.35</v>
      </c>
    </row>
    <row r="33" spans="1:17" x14ac:dyDescent="0.25">
      <c r="A33" s="591" t="s">
        <v>934</v>
      </c>
      <c r="B33" s="587">
        <v>197.8</v>
      </c>
      <c r="C33" s="587">
        <v>65.900000000000006</v>
      </c>
      <c r="D33" s="587">
        <v>24.7</v>
      </c>
      <c r="E33" s="587">
        <v>25.3</v>
      </c>
      <c r="F33" s="587">
        <v>86.5</v>
      </c>
      <c r="G33" s="587">
        <v>136.19999999999999</v>
      </c>
      <c r="H33" s="587"/>
      <c r="J33" s="591" t="s">
        <v>934</v>
      </c>
      <c r="K33" s="587">
        <v>49</v>
      </c>
      <c r="L33" s="587">
        <v>49</v>
      </c>
      <c r="M33" s="587">
        <v>49</v>
      </c>
      <c r="N33" s="587">
        <v>63</v>
      </c>
      <c r="O33" s="587">
        <v>43</v>
      </c>
      <c r="P33" s="587">
        <v>64</v>
      </c>
      <c r="Q33" s="587">
        <v>0.55000000000000004</v>
      </c>
    </row>
    <row r="34" spans="1:17" ht="15.75" thickBot="1" x14ac:dyDescent="0.3">
      <c r="A34" s="592" t="s">
        <v>945</v>
      </c>
      <c r="B34" s="593">
        <v>19.899999999999999</v>
      </c>
      <c r="C34" s="593">
        <v>6.6</v>
      </c>
      <c r="D34" s="593">
        <v>2.5</v>
      </c>
      <c r="E34" s="593">
        <v>4.9000000000000004</v>
      </c>
      <c r="F34" s="593">
        <v>58.2</v>
      </c>
      <c r="G34" s="593">
        <v>27.5</v>
      </c>
      <c r="H34" s="607"/>
      <c r="J34" s="592" t="s">
        <v>945</v>
      </c>
      <c r="K34" s="597">
        <v>5</v>
      </c>
      <c r="L34" s="597">
        <v>5</v>
      </c>
      <c r="M34" s="597">
        <v>5</v>
      </c>
      <c r="N34" s="597">
        <v>12</v>
      </c>
      <c r="O34" s="593">
        <v>29</v>
      </c>
      <c r="P34" s="593">
        <v>13</v>
      </c>
      <c r="Q34" s="593">
        <v>0.95</v>
      </c>
    </row>
    <row r="35" spans="1:17" ht="15.75" x14ac:dyDescent="0.25">
      <c r="A35" s="596"/>
    </row>
  </sheetData>
  <mergeCells count="11">
    <mergeCell ref="F4:F6"/>
    <mergeCell ref="G4:G6"/>
    <mergeCell ref="K5:P5"/>
    <mergeCell ref="C3:D3"/>
    <mergeCell ref="E3:F3"/>
    <mergeCell ref="G3:H3"/>
    <mergeCell ref="A4:A6"/>
    <mergeCell ref="B4:B6"/>
    <mergeCell ref="C4:C6"/>
    <mergeCell ref="D4:D6"/>
    <mergeCell ref="E4:E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3"/>
  <sheetViews>
    <sheetView view="pageBreakPreview" zoomScale="60" zoomScaleNormal="100" workbookViewId="0">
      <selection activeCell="L57" sqref="L57"/>
    </sheetView>
  </sheetViews>
  <sheetFormatPr defaultRowHeight="15" x14ac:dyDescent="0.25"/>
  <cols>
    <col min="1" max="8" width="9.140625" style="1"/>
    <col min="9" max="9" width="10.85546875" style="1" customWidth="1"/>
    <col min="10" max="16384" width="9.140625" style="1"/>
  </cols>
  <sheetData>
    <row r="1" spans="1:16" x14ac:dyDescent="0.25">
      <c r="A1" s="693" t="s">
        <v>267</v>
      </c>
      <c r="B1" s="694"/>
      <c r="C1" s="694"/>
      <c r="D1" s="694"/>
      <c r="E1" s="694"/>
      <c r="F1" s="694"/>
      <c r="G1" s="694"/>
      <c r="H1" s="694"/>
      <c r="I1" s="202"/>
    </row>
    <row r="2" spans="1:16" x14ac:dyDescent="0.25">
      <c r="A2" s="42" t="s">
        <v>6</v>
      </c>
      <c r="B2" s="42" t="s">
        <v>0</v>
      </c>
      <c r="C2" s="42" t="s">
        <v>1</v>
      </c>
      <c r="D2" s="42" t="s">
        <v>13</v>
      </c>
      <c r="E2" s="42" t="s">
        <v>3</v>
      </c>
      <c r="F2" s="42" t="s">
        <v>5</v>
      </c>
      <c r="G2" s="42" t="s">
        <v>4</v>
      </c>
      <c r="H2" s="42" t="s">
        <v>11</v>
      </c>
      <c r="I2" s="211"/>
    </row>
    <row r="3" spans="1:16" x14ac:dyDescent="0.25">
      <c r="A3" s="1">
        <v>1843</v>
      </c>
      <c r="B3" s="6">
        <v>18.512543646050354</v>
      </c>
      <c r="C3" s="6">
        <v>80.884470884407321</v>
      </c>
      <c r="D3" s="6">
        <v>0.60298546954232379</v>
      </c>
      <c r="E3" s="6"/>
      <c r="F3" s="6"/>
      <c r="G3" s="6"/>
      <c r="H3" s="7">
        <v>100</v>
      </c>
      <c r="I3" s="6"/>
      <c r="J3" s="6"/>
    </row>
    <row r="4" spans="1:16" x14ac:dyDescent="0.25">
      <c r="A4" s="1">
        <v>1844</v>
      </c>
      <c r="B4" s="6">
        <v>19.566377825225125</v>
      </c>
      <c r="C4" s="6">
        <v>79.774756832047828</v>
      </c>
      <c r="D4" s="6">
        <v>0.65886534272704456</v>
      </c>
      <c r="E4" s="6"/>
      <c r="F4" s="6"/>
      <c r="G4" s="6"/>
      <c r="H4" s="7">
        <v>100</v>
      </c>
      <c r="I4" s="6"/>
      <c r="J4" s="6"/>
    </row>
    <row r="5" spans="1:16" x14ac:dyDescent="0.25">
      <c r="A5" s="1">
        <v>1845</v>
      </c>
      <c r="B5" s="6">
        <v>19.29202228101683</v>
      </c>
      <c r="C5" s="6">
        <v>79.218497581941463</v>
      </c>
      <c r="D5" s="6">
        <v>1.4894801370416932</v>
      </c>
      <c r="E5" s="6"/>
      <c r="F5" s="6"/>
      <c r="G5" s="6"/>
      <c r="H5" s="7">
        <v>100</v>
      </c>
      <c r="I5" s="6"/>
      <c r="J5" s="6"/>
    </row>
    <row r="6" spans="1:16" x14ac:dyDescent="0.25">
      <c r="A6" s="1">
        <v>1846</v>
      </c>
      <c r="B6" s="6">
        <v>15.079041856457149</v>
      </c>
      <c r="C6" s="6">
        <v>79.84514224156807</v>
      </c>
      <c r="D6" s="6">
        <v>5.0758159019747682</v>
      </c>
      <c r="E6" s="6"/>
      <c r="F6" s="6"/>
      <c r="G6" s="6"/>
      <c r="H6" s="7">
        <v>100</v>
      </c>
      <c r="I6" s="6"/>
      <c r="J6" s="6"/>
    </row>
    <row r="7" spans="1:16" x14ac:dyDescent="0.25">
      <c r="A7" s="1">
        <v>1847</v>
      </c>
      <c r="B7" s="6">
        <v>19.415837272926023</v>
      </c>
      <c r="C7" s="6">
        <v>72.935499558951605</v>
      </c>
      <c r="D7" s="6">
        <v>7.6486631681223729</v>
      </c>
      <c r="E7" s="6"/>
      <c r="F7" s="6"/>
      <c r="G7" s="6"/>
      <c r="H7" s="7">
        <v>100</v>
      </c>
      <c r="I7" s="6"/>
      <c r="J7" s="6"/>
    </row>
    <row r="8" spans="1:16" x14ac:dyDescent="0.25">
      <c r="A8" s="1">
        <v>1848</v>
      </c>
      <c r="B8" s="6">
        <v>16.578095542300712</v>
      </c>
      <c r="C8" s="6">
        <v>67.146430561554268</v>
      </c>
      <c r="D8" s="6">
        <v>7.6456057067231615</v>
      </c>
      <c r="E8" s="6">
        <v>8.6298681894218578</v>
      </c>
      <c r="F8" s="6"/>
      <c r="G8" s="6"/>
      <c r="H8" s="7">
        <v>100</v>
      </c>
      <c r="I8" s="6"/>
      <c r="J8" s="6"/>
    </row>
    <row r="9" spans="1:16" x14ac:dyDescent="0.25">
      <c r="A9" s="1">
        <v>1849</v>
      </c>
      <c r="B9" s="6">
        <v>15.291006931091403</v>
      </c>
      <c r="C9" s="6">
        <v>68.849733979264272</v>
      </c>
      <c r="D9" s="6">
        <v>8.3828870485171159</v>
      </c>
      <c r="E9" s="6">
        <v>7.4763720411272159</v>
      </c>
      <c r="F9" s="6"/>
      <c r="G9" s="6"/>
      <c r="H9" s="7">
        <v>100</v>
      </c>
      <c r="I9" s="6"/>
      <c r="J9" s="6"/>
    </row>
    <row r="10" spans="1:16" x14ac:dyDescent="0.25">
      <c r="A10" s="1">
        <v>1850</v>
      </c>
      <c r="B10" s="6">
        <v>18.774789107039851</v>
      </c>
      <c r="C10" s="6">
        <v>63.88864931566831</v>
      </c>
      <c r="D10" s="6">
        <v>10.946431811525001</v>
      </c>
      <c r="E10" s="6">
        <v>6.3901297657668357</v>
      </c>
      <c r="F10" s="6"/>
      <c r="G10" s="6"/>
      <c r="H10" s="7">
        <v>100</v>
      </c>
      <c r="I10" s="6"/>
      <c r="J10" s="6"/>
    </row>
    <row r="11" spans="1:16" x14ac:dyDescent="0.25">
      <c r="A11" s="1">
        <v>1851</v>
      </c>
      <c r="B11" s="6">
        <v>19.396039046365928</v>
      </c>
      <c r="C11" s="6">
        <v>66.071518561980952</v>
      </c>
      <c r="D11" s="6">
        <v>9.950700884637536</v>
      </c>
      <c r="E11" s="6">
        <v>6.1089886760207657</v>
      </c>
      <c r="F11" s="6"/>
      <c r="G11" s="6"/>
      <c r="H11" s="7">
        <v>100</v>
      </c>
      <c r="I11" s="6"/>
      <c r="J11" s="310"/>
      <c r="K11" s="310"/>
      <c r="L11" s="310"/>
      <c r="M11" s="310"/>
      <c r="N11" s="16"/>
      <c r="O11" s="16"/>
      <c r="P11" s="16"/>
    </row>
    <row r="12" spans="1:16" x14ac:dyDescent="0.25">
      <c r="A12" s="1">
        <v>1852</v>
      </c>
      <c r="B12" s="6">
        <v>20.468229845414548</v>
      </c>
      <c r="C12" s="6">
        <v>62.71701345938434</v>
      </c>
      <c r="D12" s="6">
        <v>10.235682816317865</v>
      </c>
      <c r="E12" s="6">
        <v>6.5790738788832472</v>
      </c>
      <c r="F12" s="6"/>
      <c r="G12" s="6"/>
      <c r="H12" s="7">
        <v>100</v>
      </c>
      <c r="I12" s="6"/>
      <c r="J12" s="310"/>
      <c r="K12" s="310"/>
      <c r="L12" s="310"/>
      <c r="M12" s="310"/>
      <c r="N12" s="16"/>
      <c r="O12" s="16"/>
      <c r="P12" s="16"/>
    </row>
    <row r="13" spans="1:16" x14ac:dyDescent="0.25">
      <c r="A13" s="1">
        <v>1853</v>
      </c>
      <c r="B13" s="6">
        <v>22.165842098497269</v>
      </c>
      <c r="C13" s="6">
        <v>64.258504376130446</v>
      </c>
      <c r="D13" s="6">
        <v>6.3319142774973542</v>
      </c>
      <c r="E13" s="6">
        <v>7.2437392478749238</v>
      </c>
      <c r="F13" s="6"/>
      <c r="G13" s="6"/>
      <c r="H13" s="7">
        <v>100</v>
      </c>
      <c r="I13" s="6"/>
      <c r="J13" s="310"/>
      <c r="K13" s="310"/>
      <c r="L13" s="310"/>
      <c r="M13" s="310"/>
      <c r="N13" s="16"/>
      <c r="O13" s="16"/>
      <c r="P13" s="16"/>
    </row>
    <row r="14" spans="1:16" x14ac:dyDescent="0.25">
      <c r="A14" s="1">
        <v>1854</v>
      </c>
      <c r="B14" s="6">
        <v>24.544704328300128</v>
      </c>
      <c r="C14" s="6">
        <v>57.606215769206706</v>
      </c>
      <c r="D14" s="6">
        <v>9.7129444398723539</v>
      </c>
      <c r="E14" s="6">
        <v>8.1361354626208104</v>
      </c>
      <c r="F14" s="6"/>
      <c r="G14" s="6"/>
      <c r="H14" s="7">
        <v>100</v>
      </c>
      <c r="I14" s="6"/>
      <c r="J14" s="310"/>
      <c r="K14" s="310"/>
      <c r="L14" s="310"/>
      <c r="M14" s="310"/>
      <c r="N14" s="16"/>
      <c r="O14" s="16"/>
      <c r="P14" s="16"/>
    </row>
    <row r="15" spans="1:16" x14ac:dyDescent="0.25">
      <c r="A15" s="1">
        <v>1855</v>
      </c>
      <c r="B15" s="6">
        <v>23.620933521923622</v>
      </c>
      <c r="C15" s="6">
        <v>52.261108633844245</v>
      </c>
      <c r="D15" s="6">
        <v>10.360426353868032</v>
      </c>
      <c r="E15" s="6">
        <v>8.7577084648718735</v>
      </c>
      <c r="F15" s="6"/>
      <c r="G15" s="6"/>
      <c r="H15" s="7">
        <v>100</v>
      </c>
      <c r="I15" s="6"/>
    </row>
    <row r="16" spans="1:16" x14ac:dyDescent="0.25">
      <c r="A16" s="1">
        <v>1856</v>
      </c>
      <c r="B16" s="6">
        <v>35.120927247157844</v>
      </c>
      <c r="C16" s="6">
        <v>48.041549862770452</v>
      </c>
      <c r="D16" s="6">
        <v>9.7013982302906125</v>
      </c>
      <c r="E16" s="6">
        <v>7.1361246597810766</v>
      </c>
      <c r="F16" s="6"/>
      <c r="G16" s="6"/>
      <c r="H16" s="7">
        <v>100</v>
      </c>
      <c r="I16" s="6"/>
      <c r="J16" s="6"/>
    </row>
    <row r="17" spans="1:10" x14ac:dyDescent="0.25">
      <c r="A17" s="1">
        <v>1857</v>
      </c>
      <c r="B17" s="6">
        <v>41.881699086939264</v>
      </c>
      <c r="C17" s="6">
        <v>40.45256053989678</v>
      </c>
      <c r="D17" s="6">
        <v>11.115522032552601</v>
      </c>
      <c r="E17" s="6">
        <v>6.5502183406113534</v>
      </c>
      <c r="F17" s="6"/>
      <c r="G17" s="6"/>
      <c r="H17" s="7">
        <v>100</v>
      </c>
      <c r="I17" s="6"/>
      <c r="J17" s="6"/>
    </row>
    <row r="18" spans="1:10" x14ac:dyDescent="0.25">
      <c r="A18" s="1">
        <v>1858</v>
      </c>
      <c r="B18" s="6">
        <v>48.177777777777777</v>
      </c>
      <c r="C18" s="6">
        <v>33.451851851851856</v>
      </c>
      <c r="D18" s="6">
        <v>11.881481481481481</v>
      </c>
      <c r="E18" s="6">
        <v>6.4888888888888898</v>
      </c>
      <c r="F18" s="6"/>
      <c r="G18" s="6"/>
      <c r="H18" s="7">
        <v>100</v>
      </c>
      <c r="I18" s="6"/>
      <c r="J18" s="6"/>
    </row>
    <row r="19" spans="1:10" x14ac:dyDescent="0.25">
      <c r="A19" s="1">
        <v>1859</v>
      </c>
      <c r="B19" s="6">
        <v>52.181128496917964</v>
      </c>
      <c r="C19" s="6">
        <v>27.975343764817453</v>
      </c>
      <c r="D19" s="6">
        <v>12.968231389284021</v>
      </c>
      <c r="E19" s="6">
        <v>6.8752963489805596</v>
      </c>
      <c r="F19" s="6"/>
      <c r="G19" s="6"/>
      <c r="H19" s="7">
        <v>100</v>
      </c>
      <c r="I19" s="6"/>
      <c r="J19" s="6"/>
    </row>
    <row r="20" spans="1:10" x14ac:dyDescent="0.25">
      <c r="A20" s="1">
        <v>1860</v>
      </c>
      <c r="B20" s="6">
        <v>51.574401604459361</v>
      </c>
      <c r="C20" s="6">
        <v>25.945704162102633</v>
      </c>
      <c r="D20" s="6">
        <v>15.529126254955894</v>
      </c>
      <c r="E20" s="6">
        <v>6.9507679784821068</v>
      </c>
      <c r="F20" s="6"/>
      <c r="G20" s="6"/>
      <c r="H20" s="7">
        <v>100</v>
      </c>
      <c r="I20" s="6"/>
      <c r="J20" s="6"/>
    </row>
    <row r="21" spans="1:10" x14ac:dyDescent="0.25">
      <c r="A21" s="1">
        <v>1861</v>
      </c>
      <c r="B21" s="6">
        <v>50.661137326021546</v>
      </c>
      <c r="C21" s="6">
        <v>25.234981611452245</v>
      </c>
      <c r="D21" s="6">
        <v>18.129677445601423</v>
      </c>
      <c r="E21" s="6">
        <v>5.3369437120179946</v>
      </c>
      <c r="F21" s="6"/>
      <c r="G21" s="6">
        <v>0.63725990490680851</v>
      </c>
      <c r="H21" s="7">
        <v>100</v>
      </c>
      <c r="I21" s="6"/>
      <c r="J21" s="6"/>
    </row>
    <row r="22" spans="1:10" x14ac:dyDescent="0.25">
      <c r="A22" s="1">
        <v>1862</v>
      </c>
      <c r="B22" s="6">
        <v>55.899557711513772</v>
      </c>
      <c r="C22" s="6">
        <v>16.122128691682125</v>
      </c>
      <c r="D22" s="6">
        <v>20.887430446568697</v>
      </c>
      <c r="E22" s="6">
        <v>6.520188329290912</v>
      </c>
      <c r="F22" s="6"/>
      <c r="G22" s="6">
        <v>0.57069482094450008</v>
      </c>
      <c r="H22" s="7">
        <v>100</v>
      </c>
      <c r="I22" s="6"/>
      <c r="J22" s="6"/>
    </row>
    <row r="23" spans="1:10" x14ac:dyDescent="0.25">
      <c r="A23" s="1">
        <v>1863</v>
      </c>
      <c r="B23" s="6">
        <v>54.142581888246632</v>
      </c>
      <c r="C23" s="6">
        <v>16.547659526238238</v>
      </c>
      <c r="D23" s="6">
        <v>22.747364841890512</v>
      </c>
      <c r="E23" s="6">
        <v>5.8710189278023348</v>
      </c>
      <c r="F23" s="6"/>
      <c r="G23" s="6">
        <v>0.69137481582228266</v>
      </c>
      <c r="H23" s="7">
        <v>100</v>
      </c>
      <c r="I23" s="6"/>
      <c r="J23" s="6"/>
    </row>
    <row r="24" spans="1:10" x14ac:dyDescent="0.25">
      <c r="A24" s="1">
        <v>1864</v>
      </c>
      <c r="B24" s="6">
        <v>52.166456038996209</v>
      </c>
      <c r="C24" s="6">
        <v>14.813143166636578</v>
      </c>
      <c r="D24" s="6">
        <v>27.766744899801409</v>
      </c>
      <c r="E24" s="6">
        <v>4.6669073840043334</v>
      </c>
      <c r="F24" s="6"/>
      <c r="G24" s="6">
        <v>0.58674851056147326</v>
      </c>
      <c r="H24" s="7">
        <v>100</v>
      </c>
      <c r="I24" s="6"/>
      <c r="J24" s="6"/>
    </row>
    <row r="25" spans="1:10" x14ac:dyDescent="0.25">
      <c r="A25" s="1">
        <v>1865</v>
      </c>
      <c r="B25" s="6">
        <v>51.03039050597387</v>
      </c>
      <c r="C25" s="6">
        <v>14.826397241600514</v>
      </c>
      <c r="D25" s="6">
        <v>28.818859754630743</v>
      </c>
      <c r="E25" s="6">
        <v>4.4423061502686236</v>
      </c>
      <c r="F25" s="6"/>
      <c r="G25" s="6">
        <v>0.88204634752626099</v>
      </c>
      <c r="H25" s="7">
        <v>100</v>
      </c>
      <c r="I25" s="6"/>
      <c r="J25" s="6"/>
    </row>
    <row r="26" spans="1:10" x14ac:dyDescent="0.25">
      <c r="A26" s="1">
        <v>1866</v>
      </c>
      <c r="B26" s="6">
        <v>48.82521912057156</v>
      </c>
      <c r="C26" s="6">
        <v>15.658834794137144</v>
      </c>
      <c r="D26" s="6">
        <v>30.036090447079623</v>
      </c>
      <c r="E26" s="6">
        <v>4.6696619282610294</v>
      </c>
      <c r="F26" s="6"/>
      <c r="G26" s="6">
        <v>0.81019370995065199</v>
      </c>
      <c r="H26" s="7">
        <v>100</v>
      </c>
      <c r="I26" s="6"/>
      <c r="J26" s="6"/>
    </row>
    <row r="27" spans="1:10" x14ac:dyDescent="0.25">
      <c r="A27" s="1">
        <v>1867</v>
      </c>
      <c r="B27" s="6">
        <v>46.772058823529413</v>
      </c>
      <c r="C27" s="6">
        <v>16.772058823529413</v>
      </c>
      <c r="D27" s="6">
        <v>30.227941176470591</v>
      </c>
      <c r="E27" s="6">
        <v>4.742647058823529</v>
      </c>
      <c r="F27" s="6"/>
      <c r="G27" s="6">
        <v>1.4852941176470589</v>
      </c>
      <c r="H27" s="7">
        <v>100</v>
      </c>
      <c r="I27" s="6"/>
      <c r="J27" s="6"/>
    </row>
    <row r="28" spans="1:10" x14ac:dyDescent="0.25">
      <c r="A28" s="1">
        <v>1868</v>
      </c>
      <c r="B28" s="6">
        <v>44.512151408703133</v>
      </c>
      <c r="C28" s="6">
        <v>18.151838841494012</v>
      </c>
      <c r="D28" s="6">
        <v>31.113341458169042</v>
      </c>
      <c r="E28" s="6">
        <v>4.8318875905082797</v>
      </c>
      <c r="F28" s="6"/>
      <c r="G28" s="6">
        <v>1.3907807011255287</v>
      </c>
      <c r="H28" s="7">
        <v>100</v>
      </c>
      <c r="I28" s="6"/>
      <c r="J28" s="6"/>
    </row>
    <row r="29" spans="1:10" x14ac:dyDescent="0.25">
      <c r="A29" s="1">
        <v>1869</v>
      </c>
      <c r="B29" s="6">
        <v>42.613157154905821</v>
      </c>
      <c r="C29" s="6">
        <v>21.907506325555243</v>
      </c>
      <c r="D29" s="6">
        <v>28.436885015462465</v>
      </c>
      <c r="E29" s="6">
        <v>4.6949676693843125</v>
      </c>
      <c r="F29" s="6"/>
      <c r="G29" s="6">
        <v>2.3474838346921563</v>
      </c>
      <c r="H29" s="7">
        <v>100</v>
      </c>
      <c r="I29" s="6"/>
      <c r="J29" s="6"/>
    </row>
    <row r="30" spans="1:10" x14ac:dyDescent="0.25">
      <c r="A30" s="1">
        <v>1870</v>
      </c>
      <c r="B30" s="6">
        <v>36.99491740787802</v>
      </c>
      <c r="C30" s="6">
        <v>24.822109275730622</v>
      </c>
      <c r="D30" s="6">
        <v>31.448538754764925</v>
      </c>
      <c r="E30" s="6">
        <v>4.6823379923761124</v>
      </c>
      <c r="F30" s="6"/>
      <c r="G30" s="6">
        <v>2.0520965692503177</v>
      </c>
      <c r="H30" s="7">
        <v>100</v>
      </c>
      <c r="I30" s="6"/>
      <c r="J30" s="6"/>
    </row>
    <row r="31" spans="1:10" x14ac:dyDescent="0.25">
      <c r="A31" s="1">
        <v>1871</v>
      </c>
      <c r="B31" s="6">
        <v>35.591547660513172</v>
      </c>
      <c r="C31" s="6">
        <v>26.146522698246834</v>
      </c>
      <c r="D31" s="6">
        <v>31.731104144897248</v>
      </c>
      <c r="E31" s="6">
        <v>4.1216765354696383</v>
      </c>
      <c r="F31" s="6"/>
      <c r="G31" s="6">
        <v>2.4091489608730989</v>
      </c>
      <c r="H31" s="7">
        <v>100</v>
      </c>
      <c r="I31" s="6"/>
      <c r="J31" s="6"/>
    </row>
    <row r="32" spans="1:10" x14ac:dyDescent="0.25">
      <c r="A32" s="1">
        <v>1872</v>
      </c>
      <c r="B32" s="6">
        <v>33.563034516704612</v>
      </c>
      <c r="C32" s="6">
        <v>25.546053036362515</v>
      </c>
      <c r="D32" s="6">
        <v>33.981418814988004</v>
      </c>
      <c r="E32" s="6">
        <v>4.2576755060604192</v>
      </c>
      <c r="F32" s="6"/>
      <c r="G32" s="6">
        <v>2.6518181258844522</v>
      </c>
      <c r="H32" s="7">
        <v>100</v>
      </c>
      <c r="I32" s="6"/>
      <c r="J32" s="6"/>
    </row>
    <row r="33" spans="1:10" x14ac:dyDescent="0.25">
      <c r="A33" s="1">
        <v>1873</v>
      </c>
      <c r="B33" s="6">
        <v>33.861905356473962</v>
      </c>
      <c r="C33" s="6">
        <v>25.533774503683354</v>
      </c>
      <c r="D33" s="6">
        <v>34.242726932201272</v>
      </c>
      <c r="E33" s="6">
        <v>3.9205893369958793</v>
      </c>
      <c r="F33" s="6"/>
      <c r="G33" s="6">
        <v>2.4410038706455235</v>
      </c>
      <c r="H33" s="7">
        <v>100</v>
      </c>
      <c r="I33" s="6"/>
      <c r="J33" s="6"/>
    </row>
    <row r="34" spans="1:10" x14ac:dyDescent="0.25">
      <c r="A34" s="1">
        <v>1874</v>
      </c>
      <c r="B34" s="6">
        <v>32.353488372093025</v>
      </c>
      <c r="C34" s="6">
        <v>28.198449612403099</v>
      </c>
      <c r="D34" s="6">
        <v>32.384496124031003</v>
      </c>
      <c r="E34" s="6">
        <v>4.8062015503875966</v>
      </c>
      <c r="F34" s="6"/>
      <c r="G34" s="6">
        <v>2.2573643410852715</v>
      </c>
      <c r="H34" s="7">
        <v>100</v>
      </c>
      <c r="I34" s="6"/>
      <c r="J34" s="6"/>
    </row>
    <row r="35" spans="1:10" x14ac:dyDescent="0.25">
      <c r="A35" s="1">
        <v>1875</v>
      </c>
      <c r="B35" s="6">
        <v>32.612345041322314</v>
      </c>
      <c r="C35" s="6">
        <v>27.815082644628099</v>
      </c>
      <c r="D35" s="6">
        <v>31.876291322314049</v>
      </c>
      <c r="E35" s="6">
        <v>5.0297004132231402</v>
      </c>
      <c r="F35" s="6"/>
      <c r="G35" s="6">
        <v>2.6665805785123968</v>
      </c>
      <c r="H35" s="7">
        <v>100</v>
      </c>
      <c r="I35" s="6"/>
      <c r="J35" s="6"/>
    </row>
    <row r="36" spans="1:10" x14ac:dyDescent="0.25">
      <c r="A36" s="1">
        <v>1876</v>
      </c>
      <c r="B36" s="6">
        <v>31.947567949624112</v>
      </c>
      <c r="C36" s="6">
        <v>28.651288312022103</v>
      </c>
      <c r="D36" s="6">
        <v>32.647947053909917</v>
      </c>
      <c r="E36" s="6">
        <v>4.3372100494763224</v>
      </c>
      <c r="F36" s="6"/>
      <c r="G36" s="6">
        <v>2.4159866349675512</v>
      </c>
      <c r="H36" s="7">
        <v>100</v>
      </c>
      <c r="I36" s="6"/>
      <c r="J36" s="6"/>
    </row>
    <row r="37" spans="1:10" x14ac:dyDescent="0.25">
      <c r="A37" s="1">
        <v>1877</v>
      </c>
      <c r="B37" s="6">
        <v>30.192932440495923</v>
      </c>
      <c r="C37" s="6">
        <v>29.549824305509514</v>
      </c>
      <c r="D37" s="6">
        <v>31.591858383610688</v>
      </c>
      <c r="E37" s="6">
        <v>5.1979049260757142</v>
      </c>
      <c r="F37" s="6"/>
      <c r="G37" s="6">
        <v>3.4674799443081619</v>
      </c>
      <c r="H37" s="7">
        <v>100</v>
      </c>
      <c r="I37" s="6"/>
      <c r="J37" s="6"/>
    </row>
    <row r="38" spans="1:10" x14ac:dyDescent="0.25">
      <c r="A38" s="1">
        <v>1878</v>
      </c>
      <c r="B38" s="6">
        <v>29.460874487052497</v>
      </c>
      <c r="C38" s="6">
        <v>29.59530210839111</v>
      </c>
      <c r="D38" s="6">
        <v>31.265034668176028</v>
      </c>
      <c r="E38" s="6">
        <v>5.0445733691806982</v>
      </c>
      <c r="F38" s="6"/>
      <c r="G38" s="6">
        <v>4.6342153671996602</v>
      </c>
      <c r="H38" s="7">
        <v>100</v>
      </c>
      <c r="I38" s="6"/>
      <c r="J38" s="6"/>
    </row>
    <row r="39" spans="1:10" x14ac:dyDescent="0.25">
      <c r="A39" s="1">
        <v>1879</v>
      </c>
      <c r="B39" s="6">
        <v>30.288292098399943</v>
      </c>
      <c r="C39" s="6">
        <v>29.865369704659194</v>
      </c>
      <c r="D39" s="6">
        <v>31.253964897441318</v>
      </c>
      <c r="E39" s="6">
        <v>4.3279058292803274</v>
      </c>
      <c r="F39" s="6"/>
      <c r="G39" s="6">
        <v>4.2644674702192154</v>
      </c>
      <c r="H39" s="7">
        <v>100</v>
      </c>
      <c r="I39" s="6"/>
      <c r="J39" s="6"/>
    </row>
    <row r="40" spans="1:10" x14ac:dyDescent="0.25">
      <c r="A40" s="1">
        <v>1880</v>
      </c>
      <c r="B40" s="6">
        <v>29.140713476783692</v>
      </c>
      <c r="C40" s="6">
        <v>30.195356738391844</v>
      </c>
      <c r="D40" s="6">
        <v>30.322763306908268</v>
      </c>
      <c r="E40" s="6">
        <v>5.0821064552661381</v>
      </c>
      <c r="F40" s="6"/>
      <c r="G40" s="6">
        <v>5.2590600226500559</v>
      </c>
      <c r="H40" s="7">
        <v>100</v>
      </c>
      <c r="I40" s="6"/>
      <c r="J40" s="6"/>
    </row>
    <row r="41" spans="1:10" x14ac:dyDescent="0.25">
      <c r="A41" s="1">
        <v>1881</v>
      </c>
      <c r="B41" s="6">
        <v>27.951791698891466</v>
      </c>
      <c r="C41" s="6">
        <v>30.935808197989171</v>
      </c>
      <c r="D41" s="6">
        <v>32.095901005413765</v>
      </c>
      <c r="E41" s="6">
        <v>4.2536736272235105</v>
      </c>
      <c r="F41" s="6"/>
      <c r="G41" s="6">
        <v>4.7628254704820829</v>
      </c>
      <c r="H41" s="7">
        <v>100</v>
      </c>
      <c r="I41" s="6"/>
      <c r="J41" s="6"/>
    </row>
    <row r="42" spans="1:10" x14ac:dyDescent="0.25">
      <c r="A42" s="1">
        <v>1882</v>
      </c>
      <c r="B42" s="6">
        <v>28.842061912279497</v>
      </c>
      <c r="C42" s="6">
        <v>27.640881323357814</v>
      </c>
      <c r="D42" s="6">
        <v>33.790925938636832</v>
      </c>
      <c r="E42" s="6">
        <v>3.6172695449241536</v>
      </c>
      <c r="F42" s="6"/>
      <c r="G42" s="6">
        <v>6.1088612808017011</v>
      </c>
      <c r="H42" s="7">
        <v>100</v>
      </c>
      <c r="I42" s="6"/>
      <c r="J42" s="6"/>
    </row>
    <row r="43" spans="1:10" x14ac:dyDescent="0.25">
      <c r="A43" s="1">
        <v>1883</v>
      </c>
      <c r="B43" s="6">
        <v>26.632079550367489</v>
      </c>
      <c r="C43" s="6">
        <v>27.472052374776112</v>
      </c>
      <c r="D43" s="6">
        <v>35.402384040516338</v>
      </c>
      <c r="E43" s="6">
        <v>3.7489963560002471</v>
      </c>
      <c r="F43" s="6"/>
      <c r="G43" s="6">
        <v>6.7444876783398193</v>
      </c>
      <c r="H43" s="7">
        <v>100</v>
      </c>
      <c r="I43" s="6"/>
      <c r="J43" s="6"/>
    </row>
    <row r="44" spans="1:10" x14ac:dyDescent="0.25">
      <c r="A44" s="1">
        <v>1884</v>
      </c>
      <c r="B44" s="6">
        <v>23.901267660691349</v>
      </c>
      <c r="C44" s="6">
        <v>24.448539677221198</v>
      </c>
      <c r="D44" s="6">
        <v>40.911375439772158</v>
      </c>
      <c r="E44" s="6">
        <v>4.0486960406544927</v>
      </c>
      <c r="F44" s="6"/>
      <c r="G44" s="6">
        <v>6.6901211816608033</v>
      </c>
      <c r="H44" s="7">
        <v>100</v>
      </c>
      <c r="I44" s="6"/>
      <c r="J44" s="6"/>
    </row>
    <row r="45" spans="1:10" x14ac:dyDescent="0.25">
      <c r="A45" s="1">
        <v>1885</v>
      </c>
      <c r="B45" s="6">
        <v>22.735152805983457</v>
      </c>
      <c r="C45" s="6">
        <v>22.705433651988706</v>
      </c>
      <c r="D45" s="6">
        <v>44.786765070087675</v>
      </c>
      <c r="E45" s="6">
        <v>3.4028431323988313</v>
      </c>
      <c r="F45" s="6"/>
      <c r="G45" s="6">
        <v>6.369805339541335</v>
      </c>
      <c r="H45" s="7">
        <v>100</v>
      </c>
      <c r="I45" s="6"/>
      <c r="J45" s="6"/>
    </row>
    <row r="46" spans="1:10" x14ac:dyDescent="0.25">
      <c r="A46" s="1">
        <v>1886</v>
      </c>
      <c r="B46" s="6">
        <v>22.391373295274342</v>
      </c>
      <c r="C46" s="6">
        <v>23.773277151012635</v>
      </c>
      <c r="D46" s="6">
        <v>44.288885868334013</v>
      </c>
      <c r="E46" s="6">
        <v>2.8272393638711431</v>
      </c>
      <c r="F46" s="6"/>
      <c r="G46" s="6">
        <v>6.7192243215078609</v>
      </c>
      <c r="H46" s="7">
        <v>100</v>
      </c>
      <c r="I46" s="6"/>
      <c r="J46" s="6"/>
    </row>
    <row r="47" spans="1:10" x14ac:dyDescent="0.25">
      <c r="A47" s="1">
        <v>1887</v>
      </c>
      <c r="B47" s="6">
        <v>22.422702244811521</v>
      </c>
      <c r="C47" s="6">
        <v>24.735281660313426</v>
      </c>
      <c r="D47" s="6">
        <v>43.667937314697163</v>
      </c>
      <c r="E47" s="6">
        <v>2.7488352393053792</v>
      </c>
      <c r="F47" s="6"/>
      <c r="G47" s="6">
        <v>6.4252435408725104</v>
      </c>
      <c r="H47" s="7">
        <v>100</v>
      </c>
      <c r="I47" s="6"/>
      <c r="J47" s="6"/>
    </row>
    <row r="48" spans="1:10" x14ac:dyDescent="0.25">
      <c r="A48" s="1">
        <v>1888</v>
      </c>
      <c r="B48" s="6">
        <v>21.78661007138723</v>
      </c>
      <c r="C48" s="6">
        <v>26.027397260273972</v>
      </c>
      <c r="D48" s="6">
        <v>43.198919544665252</v>
      </c>
      <c r="E48" s="6">
        <v>2.5892340343430447</v>
      </c>
      <c r="F48" s="6"/>
      <c r="G48" s="6">
        <v>6.3978390893305033</v>
      </c>
      <c r="H48" s="7">
        <v>100</v>
      </c>
      <c r="I48" s="6"/>
      <c r="J48" s="6"/>
    </row>
    <row r="49" spans="1:10" x14ac:dyDescent="0.25">
      <c r="A49" s="243">
        <v>1889</v>
      </c>
      <c r="B49" s="46">
        <v>21.010787335388066</v>
      </c>
      <c r="C49" s="46">
        <v>24.768842813112915</v>
      </c>
      <c r="D49" s="46">
        <v>45.131689548893242</v>
      </c>
      <c r="E49" s="46">
        <v>3.1241244045951246</v>
      </c>
      <c r="F49" s="46"/>
      <c r="G49" s="46">
        <v>5.9645558980106479</v>
      </c>
      <c r="H49" s="67">
        <v>100</v>
      </c>
      <c r="I49" s="6"/>
      <c r="J49" s="6"/>
    </row>
    <row r="50" spans="1:10" x14ac:dyDescent="0.25">
      <c r="A50" s="1">
        <v>1890</v>
      </c>
      <c r="B50" s="6">
        <v>21.795327878572277</v>
      </c>
      <c r="C50" s="6">
        <v>23.322068065931457</v>
      </c>
      <c r="D50" s="6">
        <v>46.430688960037948</v>
      </c>
      <c r="E50" s="6">
        <v>3.2254239297995966</v>
      </c>
      <c r="F50" s="6"/>
      <c r="G50" s="6">
        <v>5.2264911656587216</v>
      </c>
      <c r="H50" s="7">
        <v>100</v>
      </c>
      <c r="I50" s="6"/>
      <c r="J50" s="6"/>
    </row>
    <row r="51" spans="1:10" x14ac:dyDescent="0.25">
      <c r="A51" s="1">
        <v>1891</v>
      </c>
      <c r="B51" s="6">
        <v>23.103949600193847</v>
      </c>
      <c r="C51" s="6">
        <v>19.491155803246912</v>
      </c>
      <c r="D51" s="6">
        <v>50.123576447782895</v>
      </c>
      <c r="E51" s="6">
        <v>2.4812212260722077</v>
      </c>
      <c r="F51" s="6"/>
      <c r="G51" s="6">
        <v>4.8000969227041432</v>
      </c>
      <c r="H51" s="7">
        <v>100</v>
      </c>
      <c r="I51" s="6"/>
      <c r="J51" s="6"/>
    </row>
    <row r="52" spans="1:10" x14ac:dyDescent="0.25">
      <c r="A52" s="1">
        <v>1892</v>
      </c>
      <c r="B52" s="6">
        <v>25.191276952661511</v>
      </c>
      <c r="C52" s="6">
        <v>16.940796203101346</v>
      </c>
      <c r="D52" s="6">
        <v>51.747064359068787</v>
      </c>
      <c r="E52" s="6">
        <v>2.0539257804508817</v>
      </c>
      <c r="F52" s="6"/>
      <c r="G52" s="6">
        <v>4.0669367047174827</v>
      </c>
      <c r="H52" s="7">
        <v>100</v>
      </c>
      <c r="I52" s="6"/>
      <c r="J52" s="6"/>
    </row>
    <row r="53" spans="1:10" x14ac:dyDescent="0.25">
      <c r="A53" s="1">
        <v>1893</v>
      </c>
      <c r="B53" s="6">
        <v>28.104265402843602</v>
      </c>
      <c r="C53" s="6">
        <v>15.063798760481223</v>
      </c>
      <c r="D53" s="6">
        <v>51.133795114837767</v>
      </c>
      <c r="E53" s="6">
        <v>2.2201968647466277</v>
      </c>
      <c r="F53" s="6"/>
      <c r="G53" s="6">
        <v>3.4779438570907768</v>
      </c>
      <c r="H53" s="7">
        <v>100</v>
      </c>
      <c r="I53" s="6"/>
      <c r="J53" s="6"/>
    </row>
    <row r="54" spans="1:10" x14ac:dyDescent="0.25">
      <c r="A54" s="1">
        <v>1894</v>
      </c>
      <c r="B54" s="6">
        <v>29.667353647527722</v>
      </c>
      <c r="C54" s="6">
        <v>12.561530207286539</v>
      </c>
      <c r="D54" s="6">
        <v>51.566146037369485</v>
      </c>
      <c r="E54" s="6">
        <v>2.7984534414334621</v>
      </c>
      <c r="F54" s="6"/>
      <c r="G54" s="6">
        <v>3.4065166663827902</v>
      </c>
      <c r="H54" s="7">
        <v>100</v>
      </c>
      <c r="I54" s="6"/>
      <c r="J54" s="6"/>
    </row>
    <row r="55" spans="1:10" x14ac:dyDescent="0.25">
      <c r="A55" s="1">
        <v>1895</v>
      </c>
      <c r="B55" s="6">
        <v>29.808096607632407</v>
      </c>
      <c r="C55" s="6">
        <v>12.743663487898818</v>
      </c>
      <c r="D55" s="6">
        <v>50.972972063844459</v>
      </c>
      <c r="E55" s="6">
        <v>3.1333568797618443</v>
      </c>
      <c r="F55" s="6"/>
      <c r="G55" s="6">
        <v>3.3419109608624722</v>
      </c>
      <c r="H55" s="7">
        <v>100</v>
      </c>
      <c r="I55" s="6"/>
      <c r="J55" s="6"/>
    </row>
    <row r="56" spans="1:10" x14ac:dyDescent="0.25">
      <c r="A56" s="1">
        <v>1896</v>
      </c>
      <c r="B56" s="6">
        <v>30.016650016650022</v>
      </c>
      <c r="C56" s="6">
        <v>12.51914751914752</v>
      </c>
      <c r="D56" s="6">
        <v>50.407925407925411</v>
      </c>
      <c r="E56" s="6">
        <v>3.691308691308691</v>
      </c>
      <c r="F56" s="6"/>
      <c r="G56" s="6">
        <v>3.3649683649683655</v>
      </c>
      <c r="H56" s="7">
        <v>100</v>
      </c>
      <c r="I56" s="6"/>
      <c r="J56" s="6"/>
    </row>
    <row r="57" spans="1:10" x14ac:dyDescent="0.25">
      <c r="A57" s="1">
        <v>1897</v>
      </c>
      <c r="B57" s="6">
        <v>31.262576310494183</v>
      </c>
      <c r="C57" s="6">
        <v>13.746120527949252</v>
      </c>
      <c r="D57" s="6">
        <v>47.634800995873263</v>
      </c>
      <c r="E57" s="6">
        <v>3.9118720371065105</v>
      </c>
      <c r="F57" s="6"/>
      <c r="G57" s="6">
        <v>3.444630128576788</v>
      </c>
      <c r="H57" s="7">
        <v>100</v>
      </c>
      <c r="I57" s="6"/>
      <c r="J57" s="6"/>
    </row>
    <row r="58" spans="1:10" x14ac:dyDescent="0.25">
      <c r="A58" s="1">
        <v>1898</v>
      </c>
      <c r="B58" s="6">
        <v>31.601731601731604</v>
      </c>
      <c r="C58" s="6">
        <v>13.61530816783735</v>
      </c>
      <c r="D58" s="6">
        <v>46.660602691731093</v>
      </c>
      <c r="E58" s="6">
        <v>4.4721815149830713</v>
      </c>
      <c r="F58" s="6"/>
      <c r="G58" s="6">
        <v>3.6501760237168801</v>
      </c>
      <c r="H58" s="7">
        <v>100</v>
      </c>
      <c r="I58" s="6"/>
      <c r="J58" s="6"/>
    </row>
    <row r="59" spans="1:10" x14ac:dyDescent="0.25">
      <c r="A59" s="1">
        <v>1899</v>
      </c>
      <c r="B59" s="6">
        <v>32.045963938045695</v>
      </c>
      <c r="C59" s="6">
        <v>13.511524437159201</v>
      </c>
      <c r="D59" s="6">
        <v>46.11112969591543</v>
      </c>
      <c r="E59" s="6">
        <v>4.952664503395444</v>
      </c>
      <c r="F59" s="6"/>
      <c r="G59" s="6">
        <v>3.3787174254842269</v>
      </c>
      <c r="H59" s="7">
        <v>100</v>
      </c>
      <c r="I59" s="6"/>
      <c r="J59" s="6"/>
    </row>
    <row r="60" spans="1:10" x14ac:dyDescent="0.25">
      <c r="A60" s="1">
        <v>1900</v>
      </c>
      <c r="B60" s="6">
        <v>32.121492547179173</v>
      </c>
      <c r="C60" s="6">
        <v>13.679479128796643</v>
      </c>
      <c r="D60" s="6">
        <v>45.526654988928186</v>
      </c>
      <c r="E60" s="6">
        <v>5.3623954787321955</v>
      </c>
      <c r="F60" s="6"/>
      <c r="G60" s="6">
        <v>3.3099778563638167</v>
      </c>
      <c r="H60" s="7">
        <v>100</v>
      </c>
      <c r="I60" s="6"/>
      <c r="J60" s="6"/>
    </row>
    <row r="61" spans="1:10" x14ac:dyDescent="0.25">
      <c r="A61" s="1">
        <v>1901</v>
      </c>
      <c r="B61" s="6">
        <v>31.215448224600088</v>
      </c>
      <c r="C61" s="6">
        <v>13.071217306471345</v>
      </c>
      <c r="D61" s="6">
        <v>47.437942301438589</v>
      </c>
      <c r="E61" s="6">
        <v>5.1488920203787725</v>
      </c>
      <c r="F61" s="6"/>
      <c r="G61" s="6">
        <v>3.1265001471112006</v>
      </c>
      <c r="H61" s="7">
        <v>100</v>
      </c>
      <c r="I61" s="6"/>
      <c r="J61" s="6"/>
    </row>
    <row r="62" spans="1:10" x14ac:dyDescent="0.25">
      <c r="A62" s="1">
        <v>1902</v>
      </c>
      <c r="B62" s="6">
        <v>32.726702227800438</v>
      </c>
      <c r="C62" s="6">
        <v>13.501725760903671</v>
      </c>
      <c r="D62" s="6">
        <v>44.857232507059926</v>
      </c>
      <c r="E62" s="6">
        <v>5.7922811421399425</v>
      </c>
      <c r="F62" s="6"/>
      <c r="G62" s="6">
        <v>3.1220583620960149</v>
      </c>
      <c r="H62" s="7">
        <v>100</v>
      </c>
      <c r="I62" s="6"/>
      <c r="J62" s="6"/>
    </row>
    <row r="63" spans="1:10" x14ac:dyDescent="0.25">
      <c r="A63" s="1">
        <v>1903</v>
      </c>
      <c r="B63" s="6">
        <v>33.923963530018916</v>
      </c>
      <c r="C63" s="6">
        <v>13.746618081729039</v>
      </c>
      <c r="D63" s="6">
        <v>44.373895500680291</v>
      </c>
      <c r="E63" s="6">
        <v>5.5174139467963661</v>
      </c>
      <c r="F63" s="6"/>
      <c r="G63" s="6">
        <v>2.4381089407753782</v>
      </c>
      <c r="H63" s="7">
        <v>100</v>
      </c>
      <c r="I63" s="6"/>
      <c r="J63" s="6"/>
    </row>
    <row r="64" spans="1:10" x14ac:dyDescent="0.25">
      <c r="A64" s="1">
        <v>1904</v>
      </c>
      <c r="B64" s="6">
        <v>34.549287383712937</v>
      </c>
      <c r="C64" s="6">
        <v>13.656569359791026</v>
      </c>
      <c r="D64" s="6">
        <v>43.55590180712769</v>
      </c>
      <c r="E64" s="6">
        <v>5.077677466660556</v>
      </c>
      <c r="F64" s="6"/>
      <c r="G64" s="6">
        <v>3.1605639827077892</v>
      </c>
      <c r="H64" s="7">
        <v>100</v>
      </c>
      <c r="I64" s="6"/>
      <c r="J64" s="6"/>
    </row>
    <row r="65" spans="1:10" x14ac:dyDescent="0.25">
      <c r="A65" s="1">
        <v>1905</v>
      </c>
      <c r="B65" s="6">
        <v>35.341769067957912</v>
      </c>
      <c r="C65" s="6">
        <v>13.460630700592329</v>
      </c>
      <c r="D65" s="6">
        <v>42.659844989569535</v>
      </c>
      <c r="E65" s="6">
        <v>5.1969606992219024</v>
      </c>
      <c r="F65" s="6"/>
      <c r="G65" s="6">
        <v>3.3407945426583221</v>
      </c>
      <c r="H65" s="7">
        <v>100</v>
      </c>
      <c r="I65" s="6"/>
      <c r="J65" s="6"/>
    </row>
    <row r="66" spans="1:10" x14ac:dyDescent="0.25">
      <c r="A66" s="1">
        <v>1906</v>
      </c>
      <c r="B66" s="6">
        <v>36.682518960586847</v>
      </c>
      <c r="C66" s="6">
        <v>13.604998135024243</v>
      </c>
      <c r="D66" s="6">
        <v>41.032574909859505</v>
      </c>
      <c r="E66" s="6">
        <v>5.5032326246425454</v>
      </c>
      <c r="F66" s="6"/>
      <c r="G66" s="6">
        <v>3.1766753698868584</v>
      </c>
      <c r="H66" s="7">
        <v>100</v>
      </c>
      <c r="I66" s="6"/>
      <c r="J66" s="6"/>
    </row>
    <row r="67" spans="1:10" x14ac:dyDescent="0.25">
      <c r="A67" s="1">
        <v>1907</v>
      </c>
      <c r="B67" s="6">
        <v>36.104672538644756</v>
      </c>
      <c r="C67" s="6">
        <v>13.621177486132648</v>
      </c>
      <c r="D67" s="6">
        <v>41.330306760234663</v>
      </c>
      <c r="E67" s="6">
        <v>5.6348610067618337</v>
      </c>
      <c r="F67" s="6"/>
      <c r="G67" s="6">
        <v>3.308982208226098</v>
      </c>
      <c r="H67" s="7">
        <v>100</v>
      </c>
      <c r="I67" s="6"/>
      <c r="J67" s="6"/>
    </row>
    <row r="68" spans="1:10" x14ac:dyDescent="0.25">
      <c r="A68" s="1">
        <v>1908</v>
      </c>
      <c r="B68" s="6">
        <v>34.426443689574086</v>
      </c>
      <c r="C68" s="6">
        <v>13.853867258949567</v>
      </c>
      <c r="D68" s="6">
        <v>43.220864907238052</v>
      </c>
      <c r="E68" s="6">
        <v>5.2766527305983804</v>
      </c>
      <c r="F68" s="6"/>
      <c r="G68" s="6">
        <v>3.2221714136399267</v>
      </c>
      <c r="H68" s="7">
        <v>100</v>
      </c>
      <c r="I68" s="6"/>
      <c r="J68" s="6"/>
    </row>
    <row r="69" spans="1:10" x14ac:dyDescent="0.25">
      <c r="A69" s="1">
        <v>1909</v>
      </c>
      <c r="B69" s="6">
        <v>37.058031959629936</v>
      </c>
      <c r="C69" s="6">
        <v>13.878889823380991</v>
      </c>
      <c r="D69" s="6">
        <v>41.093355761143826</v>
      </c>
      <c r="E69" s="6">
        <v>5.2514718250630779</v>
      </c>
      <c r="F69" s="6"/>
      <c r="G69" s="6">
        <v>2.7182506307821699</v>
      </c>
      <c r="H69" s="7">
        <v>100</v>
      </c>
      <c r="I69" s="6"/>
      <c r="J69" s="6"/>
    </row>
    <row r="70" spans="1:10" x14ac:dyDescent="0.25">
      <c r="A70" s="1">
        <v>1910</v>
      </c>
      <c r="B70" s="6">
        <v>38.590909872573128</v>
      </c>
      <c r="C70" s="6">
        <v>14.324775154339564</v>
      </c>
      <c r="D70" s="6">
        <v>39.153238981272899</v>
      </c>
      <c r="E70" s="6">
        <v>5.0162507953431588</v>
      </c>
      <c r="F70" s="6"/>
      <c r="G70" s="6">
        <v>2.9148251964712562</v>
      </c>
      <c r="H70" s="7">
        <v>100</v>
      </c>
      <c r="I70" s="6"/>
      <c r="J70" s="6"/>
    </row>
    <row r="71" spans="1:10" x14ac:dyDescent="0.25">
      <c r="A71" s="1">
        <v>1911</v>
      </c>
      <c r="B71" s="6">
        <v>38.826673884359032</v>
      </c>
      <c r="C71" s="6">
        <v>14.076191765064113</v>
      </c>
      <c r="D71" s="6">
        <v>39.604831342829108</v>
      </c>
      <c r="E71" s="6">
        <v>4.7281523835301282</v>
      </c>
      <c r="F71" s="6"/>
      <c r="G71" s="6">
        <v>2.7641506242176135</v>
      </c>
      <c r="H71" s="7">
        <v>100</v>
      </c>
      <c r="I71" s="6"/>
      <c r="J71" s="6"/>
    </row>
    <row r="72" spans="1:10" x14ac:dyDescent="0.25">
      <c r="A72" s="1">
        <v>1912</v>
      </c>
      <c r="B72" s="6">
        <v>39.579551829972608</v>
      </c>
      <c r="C72" s="6">
        <v>13.582059998019869</v>
      </c>
      <c r="D72" s="6">
        <v>39.92112471535593</v>
      </c>
      <c r="E72" s="6">
        <v>4.6549618824461243</v>
      </c>
      <c r="F72" s="6"/>
      <c r="G72" s="6">
        <v>2.262301574205472</v>
      </c>
      <c r="H72" s="7">
        <v>100</v>
      </c>
      <c r="I72" s="6"/>
      <c r="J72" s="6"/>
    </row>
    <row r="73" spans="1:10" x14ac:dyDescent="0.25">
      <c r="A73" s="1">
        <v>1913</v>
      </c>
      <c r="B73" s="6">
        <v>40.405206129383856</v>
      </c>
      <c r="C73" s="6">
        <v>13.084246970571261</v>
      </c>
      <c r="D73" s="6">
        <v>39.396999422965955</v>
      </c>
      <c r="E73" s="6">
        <v>4.8246457652112582</v>
      </c>
      <c r="F73" s="6"/>
      <c r="G73" s="6">
        <v>2.2889017118676667</v>
      </c>
      <c r="H73" s="7">
        <v>100</v>
      </c>
      <c r="I73" s="6"/>
      <c r="J73" s="6"/>
    </row>
    <row r="74" spans="1:10" x14ac:dyDescent="0.25">
      <c r="A74" s="1">
        <v>1914</v>
      </c>
      <c r="B74" s="6">
        <v>42.825628707289574</v>
      </c>
      <c r="C74" s="6">
        <v>13.322548490939099</v>
      </c>
      <c r="D74" s="6">
        <v>36.660293805251889</v>
      </c>
      <c r="E74" s="6">
        <v>4.6799679722862235</v>
      </c>
      <c r="F74" s="6"/>
      <c r="G74" s="6">
        <v>2.511561024233214</v>
      </c>
      <c r="H74" s="7">
        <v>100</v>
      </c>
      <c r="I74" s="6"/>
      <c r="J74" s="6"/>
    </row>
    <row r="75" spans="1:10" x14ac:dyDescent="0.25">
      <c r="A75" s="1">
        <v>1915</v>
      </c>
      <c r="B75" s="6">
        <v>44.050176272853982</v>
      </c>
      <c r="C75" s="6">
        <v>13.093383618922685</v>
      </c>
      <c r="D75" s="6">
        <v>35.748134787242762</v>
      </c>
      <c r="E75" s="6">
        <v>4.7880626383536926</v>
      </c>
      <c r="F75" s="6"/>
      <c r="G75" s="6">
        <v>2.3202426826268758</v>
      </c>
      <c r="H75" s="7">
        <v>100</v>
      </c>
      <c r="I75" s="6"/>
      <c r="J75" s="6"/>
    </row>
    <row r="76" spans="1:10" x14ac:dyDescent="0.25">
      <c r="A76" s="1">
        <v>1916</v>
      </c>
      <c r="B76" s="6">
        <v>44.691262636018287</v>
      </c>
      <c r="C76" s="6">
        <v>12.689137853325608</v>
      </c>
      <c r="D76" s="6">
        <v>35.981263279891827</v>
      </c>
      <c r="E76" s="6">
        <v>4.4282402936063354</v>
      </c>
      <c r="F76" s="6"/>
      <c r="G76" s="6">
        <v>2.2100959371579418</v>
      </c>
      <c r="H76" s="7">
        <v>100</v>
      </c>
      <c r="I76" s="6"/>
      <c r="J76" s="6"/>
    </row>
    <row r="77" spans="1:10" x14ac:dyDescent="0.25">
      <c r="A77" s="1">
        <v>1917</v>
      </c>
      <c r="B77" s="6">
        <v>44.617243172156471</v>
      </c>
      <c r="C77" s="6">
        <v>13.251980304003425</v>
      </c>
      <c r="D77" s="6">
        <v>35.575129216747712</v>
      </c>
      <c r="E77" s="6">
        <v>4.6349818026118612</v>
      </c>
      <c r="F77" s="6"/>
      <c r="G77" s="6">
        <v>1.9206655044805332</v>
      </c>
      <c r="H77" s="7">
        <v>100</v>
      </c>
      <c r="I77" s="6"/>
      <c r="J77" s="6"/>
    </row>
    <row r="78" spans="1:10" x14ac:dyDescent="0.25">
      <c r="A78" s="1">
        <v>1918</v>
      </c>
      <c r="B78" s="6">
        <v>43.856650260823429</v>
      </c>
      <c r="C78" s="6">
        <v>12.663935634080929</v>
      </c>
      <c r="D78" s="6">
        <v>37.187232913854587</v>
      </c>
      <c r="E78" s="6">
        <v>4.4148418850019153</v>
      </c>
      <c r="F78" s="6"/>
      <c r="G78" s="6">
        <v>1.8773393062391324</v>
      </c>
      <c r="H78" s="7">
        <v>100</v>
      </c>
      <c r="I78" s="6"/>
      <c r="J78" s="6"/>
    </row>
    <row r="79" spans="1:10" x14ac:dyDescent="0.25">
      <c r="A79" s="1">
        <v>1919</v>
      </c>
      <c r="B79" s="6">
        <v>44.281880727397308</v>
      </c>
      <c r="C79" s="6">
        <v>12.475377544320422</v>
      </c>
      <c r="D79" s="6">
        <v>37.214879100174144</v>
      </c>
      <c r="E79" s="6">
        <v>4.1908133261012308</v>
      </c>
      <c r="F79" s="6"/>
      <c r="G79" s="6">
        <v>1.8370493020069083</v>
      </c>
      <c r="H79" s="7">
        <v>100</v>
      </c>
      <c r="I79" s="6"/>
      <c r="J79" s="6"/>
    </row>
    <row r="80" spans="1:10" x14ac:dyDescent="0.25">
      <c r="A80" s="1">
        <v>1920</v>
      </c>
      <c r="B80" s="6">
        <v>44.709925538008349</v>
      </c>
      <c r="C80" s="6">
        <v>12.168944167143987</v>
      </c>
      <c r="D80" s="6">
        <v>37.423287783323786</v>
      </c>
      <c r="E80" s="6">
        <v>4.0572239042086036</v>
      </c>
      <c r="F80" s="6"/>
      <c r="G80" s="6">
        <v>1.6406186073152771</v>
      </c>
      <c r="H80" s="7">
        <v>100</v>
      </c>
      <c r="I80" s="6"/>
      <c r="J80" s="6"/>
    </row>
    <row r="81" spans="1:10" x14ac:dyDescent="0.25">
      <c r="A81" s="1">
        <v>1921</v>
      </c>
      <c r="B81" s="6">
        <v>45.168483952442557</v>
      </c>
      <c r="C81" s="6">
        <v>13.285283065360684</v>
      </c>
      <c r="D81" s="6">
        <v>36.043861270251959</v>
      </c>
      <c r="E81" s="6">
        <v>3.9549066715948995</v>
      </c>
      <c r="F81" s="6"/>
      <c r="G81" s="6">
        <v>1.5474650403499044</v>
      </c>
      <c r="H81" s="7">
        <v>100</v>
      </c>
      <c r="I81" s="6"/>
      <c r="J81" s="6"/>
    </row>
    <row r="82" spans="1:10" x14ac:dyDescent="0.25">
      <c r="A82" s="1">
        <v>1922</v>
      </c>
      <c r="B82" s="6">
        <v>44.824377258856885</v>
      </c>
      <c r="C82" s="6">
        <v>13.615902352457422</v>
      </c>
      <c r="D82" s="6">
        <v>35.898240526327186</v>
      </c>
      <c r="E82" s="6">
        <v>4.2753262492695914</v>
      </c>
      <c r="F82" s="6"/>
      <c r="G82" s="6">
        <v>1.3861536130889258</v>
      </c>
      <c r="H82" s="7">
        <v>100</v>
      </c>
      <c r="I82" s="6"/>
      <c r="J82" s="6"/>
    </row>
    <row r="83" spans="1:10" x14ac:dyDescent="0.25">
      <c r="A83" s="1">
        <v>1923</v>
      </c>
      <c r="B83" s="6">
        <v>44.322879138382191</v>
      </c>
      <c r="C83" s="6">
        <v>13.020971595434034</v>
      </c>
      <c r="D83" s="6">
        <v>36.872843111229095</v>
      </c>
      <c r="E83" s="6">
        <v>4.6057870984868599</v>
      </c>
      <c r="F83" s="6"/>
      <c r="G83" s="6">
        <v>1.177519056467822</v>
      </c>
      <c r="H83" s="7">
        <v>100</v>
      </c>
      <c r="I83" s="6"/>
      <c r="J83" s="6"/>
    </row>
    <row r="84" spans="1:10" x14ac:dyDescent="0.25">
      <c r="A84" s="1">
        <v>1924</v>
      </c>
      <c r="B84" s="6">
        <v>43.644491656707821</v>
      </c>
      <c r="C84" s="6">
        <v>12.888062674279643</v>
      </c>
      <c r="D84" s="6">
        <v>37.709910149161239</v>
      </c>
      <c r="E84" s="6">
        <v>4.6341787279245779</v>
      </c>
      <c r="F84" s="6"/>
      <c r="G84" s="6">
        <v>1.1233567919267029</v>
      </c>
      <c r="H84" s="7">
        <v>100</v>
      </c>
      <c r="I84" s="6"/>
      <c r="J84" s="6"/>
    </row>
    <row r="85" spans="1:10" x14ac:dyDescent="0.25">
      <c r="A85" s="1">
        <v>1925</v>
      </c>
      <c r="B85" s="6">
        <v>43.953354196898438</v>
      </c>
      <c r="C85" s="6">
        <v>12.882668671433816</v>
      </c>
      <c r="D85" s="6">
        <v>37.123450530622229</v>
      </c>
      <c r="E85" s="6">
        <v>4.6602094515446613</v>
      </c>
      <c r="F85" s="6"/>
      <c r="G85" s="6">
        <v>1.3803171495008477</v>
      </c>
      <c r="H85" s="7">
        <v>100</v>
      </c>
      <c r="I85" s="6"/>
      <c r="J85" s="6"/>
    </row>
    <row r="86" spans="1:10" x14ac:dyDescent="0.25">
      <c r="A86" s="1">
        <v>1926</v>
      </c>
      <c r="B86" s="6">
        <v>44.893830359281964</v>
      </c>
      <c r="C86" s="6">
        <v>12.835301738289395</v>
      </c>
      <c r="D86" s="6">
        <v>36.125185231195154</v>
      </c>
      <c r="E86" s="6">
        <v>4.6762558009529984</v>
      </c>
      <c r="F86" s="6"/>
      <c r="G86" s="6">
        <v>1.4694268702804867</v>
      </c>
      <c r="H86" s="7">
        <v>100</v>
      </c>
      <c r="I86" s="6"/>
      <c r="J86" s="6"/>
    </row>
    <row r="87" spans="1:10" x14ac:dyDescent="0.25">
      <c r="A87" s="1">
        <v>1927</v>
      </c>
      <c r="B87" s="6">
        <v>44.836782019265073</v>
      </c>
      <c r="C87" s="6">
        <v>12.737245808062788</v>
      </c>
      <c r="D87" s="6">
        <v>36.221905101676775</v>
      </c>
      <c r="E87" s="6">
        <v>4.7038886906885482</v>
      </c>
      <c r="F87" s="6"/>
      <c r="G87" s="6">
        <v>1.5001783803068143</v>
      </c>
      <c r="H87" s="7">
        <v>100</v>
      </c>
      <c r="I87" s="6"/>
      <c r="J87" s="6"/>
    </row>
    <row r="88" spans="1:10" x14ac:dyDescent="0.25">
      <c r="A88" s="1">
        <v>1928</v>
      </c>
      <c r="B88" s="6">
        <v>44.734750821177549</v>
      </c>
      <c r="C88" s="6">
        <v>13.138840815173241</v>
      </c>
      <c r="D88" s="6">
        <v>36.191855331473178</v>
      </c>
      <c r="E88" s="6">
        <v>4.3787306184438251</v>
      </c>
      <c r="F88" s="6"/>
      <c r="G88" s="6">
        <v>1.5558224137322079</v>
      </c>
      <c r="H88" s="7">
        <v>100</v>
      </c>
      <c r="I88" s="6"/>
      <c r="J88" s="6"/>
    </row>
    <row r="89" spans="1:10" x14ac:dyDescent="0.25">
      <c r="A89" s="1">
        <v>1929</v>
      </c>
      <c r="B89" s="6">
        <v>44.929182892876653</v>
      </c>
      <c r="C89" s="6">
        <v>13.18334388579061</v>
      </c>
      <c r="D89" s="6">
        <v>36.050374250847803</v>
      </c>
      <c r="E89" s="6">
        <v>4.2871887386488803</v>
      </c>
      <c r="F89" s="6"/>
      <c r="G89" s="6">
        <v>1.5499102318360407</v>
      </c>
      <c r="H89" s="7">
        <v>100</v>
      </c>
      <c r="I89" s="6"/>
      <c r="J89" s="6"/>
    </row>
    <row r="90" spans="1:10" x14ac:dyDescent="0.25">
      <c r="A90" s="1">
        <v>1930</v>
      </c>
      <c r="B90" s="6">
        <v>45.414623562594926</v>
      </c>
      <c r="C90" s="6">
        <v>13.52918203514862</v>
      </c>
      <c r="D90" s="6">
        <v>35.230201779127782</v>
      </c>
      <c r="E90" s="6">
        <v>4.3080928617921455</v>
      </c>
      <c r="F90" s="6"/>
      <c r="G90" s="6">
        <v>1.5178997613365153</v>
      </c>
      <c r="H90" s="7">
        <v>100</v>
      </c>
      <c r="I90" s="6"/>
      <c r="J90" s="6"/>
    </row>
    <row r="91" spans="1:10" x14ac:dyDescent="0.25">
      <c r="A91" s="1">
        <v>1931</v>
      </c>
      <c r="B91" s="6">
        <v>46.23705408515535</v>
      </c>
      <c r="C91" s="6">
        <v>13.599185624502081</v>
      </c>
      <c r="D91" s="6">
        <v>34.274586173320351</v>
      </c>
      <c r="E91" s="6">
        <v>4.3958573072497122</v>
      </c>
      <c r="F91" s="6"/>
      <c r="G91" s="6">
        <v>1.4933168097725058</v>
      </c>
      <c r="H91" s="7">
        <v>100</v>
      </c>
      <c r="I91" s="6"/>
      <c r="J91" s="6"/>
    </row>
    <row r="92" spans="1:10" x14ac:dyDescent="0.25">
      <c r="A92" s="1">
        <v>1932</v>
      </c>
      <c r="B92" s="6">
        <v>46.474446933012281</v>
      </c>
      <c r="C92" s="6">
        <v>13.597613335575994</v>
      </c>
      <c r="D92" s="6">
        <v>33.830260001239374</v>
      </c>
      <c r="E92" s="6">
        <v>4.5493577429378282</v>
      </c>
      <c r="F92" s="6"/>
      <c r="G92" s="6">
        <v>1.5483219872345322</v>
      </c>
      <c r="H92" s="7">
        <v>100</v>
      </c>
      <c r="I92" s="6"/>
      <c r="J92" s="6"/>
    </row>
    <row r="93" spans="1:10" x14ac:dyDescent="0.25">
      <c r="A93" s="1">
        <v>1933</v>
      </c>
      <c r="B93" s="6">
        <v>45.85481362389249</v>
      </c>
      <c r="C93" s="6">
        <v>13.494573860161124</v>
      </c>
      <c r="D93" s="6">
        <v>34.203030250074271</v>
      </c>
      <c r="E93" s="6">
        <v>4.8153714415532205</v>
      </c>
      <c r="F93" s="6"/>
      <c r="G93" s="6">
        <v>1.6322108243188926</v>
      </c>
      <c r="H93" s="7">
        <v>100</v>
      </c>
      <c r="I93" s="6"/>
      <c r="J93" s="6"/>
    </row>
    <row r="94" spans="1:10" x14ac:dyDescent="0.25">
      <c r="A94" s="1">
        <v>1934</v>
      </c>
      <c r="B94" s="6">
        <v>45.479956308967843</v>
      </c>
      <c r="C94" s="6">
        <v>13.10988982635395</v>
      </c>
      <c r="D94" s="6">
        <v>34.819516474443326</v>
      </c>
      <c r="E94" s="6">
        <v>4.9023402224114347</v>
      </c>
      <c r="F94" s="6"/>
      <c r="G94" s="6">
        <v>1.6882971678234469</v>
      </c>
      <c r="H94" s="7">
        <v>100</v>
      </c>
      <c r="I94" s="6"/>
      <c r="J94" s="6"/>
    </row>
    <row r="95" spans="1:10" x14ac:dyDescent="0.25">
      <c r="A95" s="243">
        <v>1935</v>
      </c>
      <c r="B95" s="46">
        <v>45.472828448959064</v>
      </c>
      <c r="C95" s="46">
        <v>12.904462832454172</v>
      </c>
      <c r="D95" s="46">
        <v>35.092503429998203</v>
      </c>
      <c r="E95" s="46">
        <v>4.8889191883899885</v>
      </c>
      <c r="F95" s="46"/>
      <c r="G95" s="46">
        <v>1.6412861001985561</v>
      </c>
      <c r="H95" s="67">
        <v>100</v>
      </c>
      <c r="I95" s="6"/>
      <c r="J95" s="6"/>
    </row>
    <row r="96" spans="1:10" x14ac:dyDescent="0.25">
      <c r="A96" s="243">
        <v>1936</v>
      </c>
      <c r="B96" s="46">
        <v>45.570226678657583</v>
      </c>
      <c r="C96" s="46">
        <v>12.740063372527926</v>
      </c>
      <c r="D96" s="46">
        <v>34.527941905714457</v>
      </c>
      <c r="E96" s="46">
        <v>5.0857714386572423</v>
      </c>
      <c r="F96" s="46"/>
      <c r="G96" s="46">
        <v>2.0759966044428011</v>
      </c>
      <c r="H96" s="67">
        <v>100</v>
      </c>
      <c r="I96" s="6"/>
      <c r="J96" s="6"/>
    </row>
    <row r="97" spans="1:10" x14ac:dyDescent="0.25">
      <c r="A97" s="1">
        <v>1937</v>
      </c>
      <c r="B97" s="6">
        <v>45.56651646165713</v>
      </c>
      <c r="C97" s="6">
        <v>13.430763609791743</v>
      </c>
      <c r="D97" s="6">
        <v>34.015345268542205</v>
      </c>
      <c r="E97" s="6">
        <v>4.9567653148215811</v>
      </c>
      <c r="F97" s="6"/>
      <c r="G97" s="6">
        <v>2.0306093451873504</v>
      </c>
      <c r="H97" s="7">
        <v>100</v>
      </c>
      <c r="I97" s="6"/>
      <c r="J97" s="6"/>
    </row>
    <row r="98" spans="1:10" x14ac:dyDescent="0.25">
      <c r="A98" s="1">
        <v>1938</v>
      </c>
      <c r="B98" s="6">
        <v>45.868451957721831</v>
      </c>
      <c r="C98" s="6">
        <v>13.541475261841802</v>
      </c>
      <c r="D98" s="6">
        <v>33.460625863818294</v>
      </c>
      <c r="E98" s="6">
        <v>4.9596152463430032</v>
      </c>
      <c r="F98" s="6"/>
      <c r="G98" s="6">
        <v>2.1698316702750637</v>
      </c>
      <c r="H98" s="7">
        <v>100</v>
      </c>
      <c r="I98" s="6"/>
      <c r="J98" s="6"/>
    </row>
    <row r="99" spans="1:10" x14ac:dyDescent="0.25">
      <c r="A99" s="1">
        <v>1939</v>
      </c>
      <c r="B99" s="6">
        <v>45.863799849808309</v>
      </c>
      <c r="C99" s="6">
        <v>13.421603889174341</v>
      </c>
      <c r="D99" s="6">
        <v>33.544919173155208</v>
      </c>
      <c r="E99" s="6">
        <v>4.9618592150507892</v>
      </c>
      <c r="F99" s="6"/>
      <c r="G99" s="6">
        <v>2.2078178728113516</v>
      </c>
      <c r="H99" s="7">
        <v>100</v>
      </c>
      <c r="I99" s="6"/>
      <c r="J99" s="6"/>
    </row>
    <row r="100" spans="1:10" x14ac:dyDescent="0.25">
      <c r="A100" s="1">
        <v>1940</v>
      </c>
      <c r="B100" s="6">
        <v>45.780290461325556</v>
      </c>
      <c r="C100" s="6">
        <v>13.35382970191151</v>
      </c>
      <c r="D100" s="6">
        <v>33.491904982819229</v>
      </c>
      <c r="E100" s="6">
        <v>5.077175904448131</v>
      </c>
      <c r="F100" s="6"/>
      <c r="G100" s="6">
        <v>2.2967989494955847</v>
      </c>
      <c r="H100" s="7">
        <v>100</v>
      </c>
      <c r="I100" s="6"/>
      <c r="J100" s="6"/>
    </row>
    <row r="101" spans="1:10" x14ac:dyDescent="0.25">
      <c r="A101" s="1">
        <v>1941</v>
      </c>
      <c r="B101" s="6">
        <v>44.97828698142844</v>
      </c>
      <c r="C101" s="6">
        <v>12.687486525609042</v>
      </c>
      <c r="D101" s="6">
        <v>33.291755212664391</v>
      </c>
      <c r="E101" s="6">
        <v>6.8072623117435098</v>
      </c>
      <c r="F101" s="6"/>
      <c r="G101" s="6">
        <v>2.2352089685546215</v>
      </c>
      <c r="H101" s="7">
        <v>100</v>
      </c>
      <c r="I101" s="6"/>
      <c r="J101" s="6"/>
    </row>
    <row r="102" spans="1:10" x14ac:dyDescent="0.25">
      <c r="A102" s="1">
        <v>1942</v>
      </c>
      <c r="B102" s="6">
        <v>44.736233582043539</v>
      </c>
      <c r="C102" s="6">
        <v>12.675741505827217</v>
      </c>
      <c r="D102" s="6">
        <v>32.800456311278289</v>
      </c>
      <c r="E102" s="6">
        <v>6.9456434605660728</v>
      </c>
      <c r="F102" s="6"/>
      <c r="G102" s="6">
        <v>2.8419251402848862</v>
      </c>
      <c r="H102" s="7">
        <v>100</v>
      </c>
      <c r="I102" s="6"/>
      <c r="J102" s="6"/>
    </row>
    <row r="103" spans="1:10" x14ac:dyDescent="0.25">
      <c r="A103" s="1">
        <v>1943</v>
      </c>
      <c r="B103" s="6">
        <v>44.666318762278976</v>
      </c>
      <c r="C103" s="6">
        <v>12.510744106090371</v>
      </c>
      <c r="D103" s="6">
        <v>32.718872789783887</v>
      </c>
      <c r="E103" s="6">
        <v>7.7710584479371319</v>
      </c>
      <c r="F103" s="6"/>
      <c r="G103" s="6">
        <v>2.3330058939096268</v>
      </c>
      <c r="H103" s="7">
        <v>100</v>
      </c>
      <c r="I103" s="6"/>
      <c r="J103" s="6"/>
    </row>
    <row r="104" spans="1:10" x14ac:dyDescent="0.25">
      <c r="A104" s="1">
        <v>1944</v>
      </c>
      <c r="B104" s="6">
        <v>44.315886418338998</v>
      </c>
      <c r="C104" s="6">
        <v>12.383620589578287</v>
      </c>
      <c r="D104" s="6">
        <v>33.055235235390171</v>
      </c>
      <c r="E104" s="6">
        <v>7.9250218634636385</v>
      </c>
      <c r="F104" s="6"/>
      <c r="G104" s="6">
        <v>2.3202358932289049</v>
      </c>
      <c r="H104" s="7">
        <v>100</v>
      </c>
      <c r="I104" s="6"/>
      <c r="J104" s="6"/>
    </row>
    <row r="105" spans="1:10" x14ac:dyDescent="0.25">
      <c r="A105" s="1">
        <v>1945</v>
      </c>
      <c r="B105" s="6">
        <v>44.169337130176359</v>
      </c>
      <c r="C105" s="6">
        <v>12.330170159607073</v>
      </c>
      <c r="D105" s="6">
        <v>33.297899580226407</v>
      </c>
      <c r="E105" s="6">
        <v>7.8499988361175985</v>
      </c>
      <c r="F105" s="6"/>
      <c r="G105" s="6">
        <v>2.352594293872547</v>
      </c>
      <c r="H105" s="7">
        <v>100</v>
      </c>
      <c r="I105" s="6"/>
      <c r="J105" s="6"/>
    </row>
    <row r="106" spans="1:10" x14ac:dyDescent="0.25">
      <c r="A106" s="1">
        <v>1946</v>
      </c>
      <c r="B106" s="6">
        <v>44.57827585136436</v>
      </c>
      <c r="C106" s="6">
        <v>12.404153602582809</v>
      </c>
      <c r="D106" s="6">
        <v>33.249774935585016</v>
      </c>
      <c r="E106" s="6">
        <v>7.4372147890603175</v>
      </c>
      <c r="F106" s="6"/>
      <c r="G106" s="6">
        <v>2.3305808214075063</v>
      </c>
      <c r="H106" s="7">
        <v>100</v>
      </c>
      <c r="I106" s="6"/>
      <c r="J106" s="6"/>
    </row>
    <row r="107" spans="1:10" x14ac:dyDescent="0.25">
      <c r="A107" s="1">
        <v>1947</v>
      </c>
      <c r="B107" s="6">
        <v>44.679185628007275</v>
      </c>
      <c r="C107" s="6">
        <v>12.537890705937427</v>
      </c>
      <c r="D107" s="6">
        <v>32.958583060264445</v>
      </c>
      <c r="E107" s="6">
        <v>7.564327866839589</v>
      </c>
      <c r="F107" s="6"/>
      <c r="G107" s="6">
        <v>2.2600127389512616</v>
      </c>
      <c r="H107" s="7">
        <v>100</v>
      </c>
      <c r="I107" s="6"/>
      <c r="J107" s="6"/>
    </row>
    <row r="108" spans="1:10" x14ac:dyDescent="0.25">
      <c r="A108" s="1">
        <v>1948</v>
      </c>
      <c r="B108" s="6">
        <v>44.501292302111516</v>
      </c>
      <c r="C108" s="6">
        <v>12.500566799171716</v>
      </c>
      <c r="D108" s="6">
        <v>33.088979912637356</v>
      </c>
      <c r="E108" s="6">
        <v>7.576215595290277</v>
      </c>
      <c r="F108" s="6"/>
      <c r="G108" s="6">
        <v>2.3329453907891358</v>
      </c>
      <c r="H108" s="7">
        <v>100</v>
      </c>
      <c r="I108" s="6"/>
      <c r="J108" s="6"/>
    </row>
    <row r="109" spans="1:10" x14ac:dyDescent="0.25">
      <c r="A109" s="1">
        <v>1949</v>
      </c>
      <c r="B109" s="6">
        <v>44.214931022755835</v>
      </c>
      <c r="C109" s="6">
        <v>12.248820807026364</v>
      </c>
      <c r="D109" s="6">
        <v>33.719004598482947</v>
      </c>
      <c r="E109" s="6">
        <v>7.403409678993361</v>
      </c>
      <c r="F109" s="6"/>
      <c r="G109" s="6">
        <v>2.4138338927414944</v>
      </c>
      <c r="H109" s="7">
        <v>100</v>
      </c>
      <c r="I109" s="6"/>
      <c r="J109" s="6"/>
    </row>
    <row r="110" spans="1:10" x14ac:dyDescent="0.25">
      <c r="A110" s="1">
        <v>1950</v>
      </c>
      <c r="B110" s="6">
        <v>44.506245337233437</v>
      </c>
      <c r="C110" s="6">
        <v>12.50618624474631</v>
      </c>
      <c r="D110" s="6">
        <v>33.524645260413202</v>
      </c>
      <c r="E110" s="6">
        <v>7.1472363182425891</v>
      </c>
      <c r="F110" s="6"/>
      <c r="G110" s="6">
        <v>2.3156868393644605</v>
      </c>
      <c r="H110" s="7">
        <v>100</v>
      </c>
      <c r="I110" s="6"/>
      <c r="J110" s="6"/>
    </row>
    <row r="111" spans="1:10" x14ac:dyDescent="0.25">
      <c r="A111" s="1">
        <v>1951</v>
      </c>
      <c r="B111" s="6">
        <v>45.39866963605462</v>
      </c>
      <c r="C111" s="6">
        <v>12.393043427298831</v>
      </c>
      <c r="D111" s="6">
        <v>33.19536423841059</v>
      </c>
      <c r="E111" s="6">
        <v>6.7822188360780631</v>
      </c>
      <c r="F111" s="6"/>
      <c r="G111" s="6">
        <v>2.2307038621578852</v>
      </c>
      <c r="H111" s="7">
        <v>100</v>
      </c>
      <c r="I111" s="6"/>
      <c r="J111" s="6"/>
    </row>
    <row r="112" spans="1:10" x14ac:dyDescent="0.25">
      <c r="A112" s="1">
        <v>1952</v>
      </c>
      <c r="B112" s="6">
        <v>45.108138977930068</v>
      </c>
      <c r="C112" s="6">
        <v>12.5618068604694</v>
      </c>
      <c r="D112" s="6">
        <v>33.356913894108544</v>
      </c>
      <c r="E112" s="6">
        <v>6.8958402417007472</v>
      </c>
      <c r="F112" s="6"/>
      <c r="G112" s="6">
        <v>2.0773000257912382</v>
      </c>
      <c r="H112" s="7">
        <v>100</v>
      </c>
      <c r="I112" s="6"/>
      <c r="J112" s="6"/>
    </row>
    <row r="113" spans="1:10" x14ac:dyDescent="0.25">
      <c r="A113" s="1">
        <v>1953</v>
      </c>
      <c r="B113" s="6">
        <v>44.359454830256631</v>
      </c>
      <c r="C113" s="6">
        <v>13.179815251284605</v>
      </c>
      <c r="D113" s="6">
        <v>33.647103602746348</v>
      </c>
      <c r="E113" s="6">
        <v>6.7582602585310863</v>
      </c>
      <c r="F113" s="6"/>
      <c r="G113" s="6">
        <v>2.0553660571813377</v>
      </c>
      <c r="H113" s="7">
        <v>100</v>
      </c>
      <c r="I113" s="6"/>
      <c r="J113" s="6"/>
    </row>
    <row r="114" spans="1:10" x14ac:dyDescent="0.25">
      <c r="A114" s="1">
        <v>1954</v>
      </c>
      <c r="B114" s="6">
        <v>44.978712928637627</v>
      </c>
      <c r="C114" s="6">
        <v>13.125579240037071</v>
      </c>
      <c r="D114" s="6">
        <v>33.144838971269699</v>
      </c>
      <c r="E114" s="6">
        <v>6.6627085264133452</v>
      </c>
      <c r="F114" s="6"/>
      <c r="G114" s="6">
        <v>2.0881603336422616</v>
      </c>
      <c r="H114" s="7">
        <v>100</v>
      </c>
      <c r="I114" s="6"/>
      <c r="J114" s="6"/>
    </row>
    <row r="115" spans="1:10" x14ac:dyDescent="0.25">
      <c r="A115" s="1">
        <v>1955</v>
      </c>
      <c r="B115" s="6">
        <v>44.409275744587319</v>
      </c>
      <c r="C115" s="6">
        <v>13.338462102062495</v>
      </c>
      <c r="D115" s="6">
        <v>33.525295820053486</v>
      </c>
      <c r="E115" s="6">
        <v>6.605121441916693</v>
      </c>
      <c r="F115" s="6"/>
      <c r="G115" s="6">
        <v>2.1218448913800052</v>
      </c>
      <c r="H115" s="7">
        <v>100</v>
      </c>
      <c r="I115" s="6"/>
      <c r="J115" s="6"/>
    </row>
    <row r="116" spans="1:10" x14ac:dyDescent="0.25">
      <c r="A116" s="1">
        <v>1956</v>
      </c>
      <c r="B116" s="6">
        <v>44.407682435590232</v>
      </c>
      <c r="C116" s="6">
        <v>13.426458260695394</v>
      </c>
      <c r="D116" s="6">
        <v>33.246786003071186</v>
      </c>
      <c r="E116" s="6">
        <v>6.7558846002626085</v>
      </c>
      <c r="F116" s="6"/>
      <c r="G116" s="6">
        <v>2.1631887003805605</v>
      </c>
      <c r="H116" s="7">
        <v>100</v>
      </c>
      <c r="I116" s="6"/>
      <c r="J116" s="6"/>
    </row>
    <row r="117" spans="1:10" x14ac:dyDescent="0.25">
      <c r="A117" s="1">
        <v>1957</v>
      </c>
      <c r="B117" s="6">
        <v>43.618225609153825</v>
      </c>
      <c r="C117" s="6">
        <v>13.215618043261887</v>
      </c>
      <c r="D117" s="6">
        <v>34.115653752934648</v>
      </c>
      <c r="E117" s="6">
        <v>6.8349833228230388</v>
      </c>
      <c r="F117" s="6"/>
      <c r="G117" s="6">
        <v>2.2155192718265879</v>
      </c>
      <c r="H117" s="7">
        <v>100</v>
      </c>
      <c r="I117" s="6"/>
      <c r="J117" s="6"/>
    </row>
    <row r="118" spans="1:10" x14ac:dyDescent="0.25">
      <c r="A118" s="1">
        <v>1958</v>
      </c>
      <c r="B118" s="6">
        <v>43.835187813849842</v>
      </c>
      <c r="C118" s="6">
        <v>12.961521437184242</v>
      </c>
      <c r="D118" s="6">
        <v>34.164415342582842</v>
      </c>
      <c r="E118" s="6">
        <v>6.885999053680723</v>
      </c>
      <c r="F118" s="6"/>
      <c r="G118" s="6">
        <v>2.1528763527023522</v>
      </c>
      <c r="H118" s="7">
        <v>100</v>
      </c>
      <c r="I118" s="6"/>
      <c r="J118" s="6"/>
    </row>
    <row r="119" spans="1:10" x14ac:dyDescent="0.25">
      <c r="A119" s="1">
        <v>1959</v>
      </c>
      <c r="B119" s="6">
        <v>43.41130932346011</v>
      </c>
      <c r="C119" s="6">
        <v>13.197270585355406</v>
      </c>
      <c r="D119" s="6">
        <v>34.271442122334086</v>
      </c>
      <c r="E119" s="6">
        <v>6.7937027630733446</v>
      </c>
      <c r="F119" s="6"/>
      <c r="G119" s="6">
        <v>2.326275205777057</v>
      </c>
      <c r="H119" s="7">
        <v>100</v>
      </c>
      <c r="I119" s="6"/>
      <c r="J119" s="6"/>
    </row>
    <row r="120" spans="1:10" x14ac:dyDescent="0.25">
      <c r="A120" s="1">
        <v>1960</v>
      </c>
      <c r="B120" s="6">
        <v>43.648466050425327</v>
      </c>
      <c r="C120" s="6">
        <v>13.232810244756319</v>
      </c>
      <c r="D120" s="6">
        <v>33.879710100420724</v>
      </c>
      <c r="E120" s="6">
        <v>6.8720633848232655</v>
      </c>
      <c r="F120" s="6"/>
      <c r="G120" s="6">
        <v>2.3669502195743637</v>
      </c>
      <c r="H120" s="7">
        <v>100</v>
      </c>
      <c r="I120" s="6"/>
      <c r="J120" s="6"/>
    </row>
    <row r="121" spans="1:10" x14ac:dyDescent="0.25">
      <c r="A121" s="1">
        <v>1961</v>
      </c>
      <c r="B121" s="6">
        <v>43.596561130352157</v>
      </c>
      <c r="C121" s="6">
        <v>13.016826554693964</v>
      </c>
      <c r="D121" s="6">
        <v>34.211695834738101</v>
      </c>
      <c r="E121" s="6">
        <v>6.7919208017899289</v>
      </c>
      <c r="F121" s="6"/>
      <c r="G121" s="6">
        <v>2.3829956784258437</v>
      </c>
      <c r="H121" s="7">
        <v>100</v>
      </c>
      <c r="I121" s="6"/>
      <c r="J121" s="6"/>
    </row>
    <row r="122" spans="1:10" x14ac:dyDescent="0.25">
      <c r="A122" s="1">
        <v>1962</v>
      </c>
      <c r="B122" s="6">
        <v>43.561701614846946</v>
      </c>
      <c r="C122" s="6">
        <v>13.26147866955893</v>
      </c>
      <c r="D122" s="6">
        <v>33.97279464931308</v>
      </c>
      <c r="E122" s="6">
        <v>6.7915461557001695</v>
      </c>
      <c r="F122" s="6"/>
      <c r="G122" s="6">
        <v>2.4124789105808628</v>
      </c>
      <c r="H122" s="7">
        <v>100</v>
      </c>
      <c r="I122" s="6"/>
      <c r="J122" s="6"/>
    </row>
    <row r="123" spans="1:10" x14ac:dyDescent="0.25">
      <c r="A123" s="1">
        <v>1963</v>
      </c>
      <c r="B123" s="6">
        <v>43.627296823756687</v>
      </c>
      <c r="C123" s="6">
        <v>13.25606121868308</v>
      </c>
      <c r="D123" s="6">
        <v>34.189915689533819</v>
      </c>
      <c r="E123" s="6">
        <v>6.5029875555954897</v>
      </c>
      <c r="F123" s="6"/>
      <c r="G123" s="6">
        <v>2.4237387124309269</v>
      </c>
      <c r="H123" s="7">
        <v>100</v>
      </c>
      <c r="I123" s="6"/>
      <c r="J123" s="6"/>
    </row>
    <row r="124" spans="1:10" x14ac:dyDescent="0.25">
      <c r="A124" s="1">
        <v>1964</v>
      </c>
      <c r="B124" s="6">
        <v>43.209867452135491</v>
      </c>
      <c r="C124" s="6">
        <v>13.781296023564066</v>
      </c>
      <c r="D124" s="6">
        <v>34.242268041237111</v>
      </c>
      <c r="E124" s="6">
        <v>6.3541973490427104</v>
      </c>
      <c r="F124" s="6"/>
      <c r="G124" s="6">
        <v>2.4123711340206189</v>
      </c>
      <c r="H124" s="7">
        <v>100</v>
      </c>
      <c r="I124" s="6"/>
      <c r="J124" s="6"/>
    </row>
    <row r="125" spans="1:10" x14ac:dyDescent="0.25">
      <c r="A125" s="1">
        <v>1965</v>
      </c>
      <c r="B125" s="6">
        <v>42.365719879648161</v>
      </c>
      <c r="C125" s="6">
        <v>14.730144105495013</v>
      </c>
      <c r="D125" s="6">
        <v>34.547888804111544</v>
      </c>
      <c r="E125" s="6">
        <v>5.9816017160214789</v>
      </c>
      <c r="F125" s="6"/>
      <c r="G125" s="6">
        <v>2.3746454947238096</v>
      </c>
      <c r="H125" s="7">
        <v>100</v>
      </c>
      <c r="I125" s="6"/>
      <c r="J125" s="6"/>
    </row>
    <row r="126" spans="1:10" x14ac:dyDescent="0.25">
      <c r="A126" s="1">
        <v>1966</v>
      </c>
      <c r="B126" s="6">
        <v>41.913475400008558</v>
      </c>
      <c r="C126" s="6">
        <v>15.195329784045331</v>
      </c>
      <c r="D126" s="6">
        <v>34.69619331725211</v>
      </c>
      <c r="E126" s="6">
        <v>5.8627481765889726</v>
      </c>
      <c r="F126" s="6"/>
      <c r="G126" s="6">
        <v>2.3329669859122761</v>
      </c>
      <c r="H126" s="7">
        <v>100</v>
      </c>
      <c r="I126" s="6"/>
      <c r="J126" s="6"/>
    </row>
    <row r="127" spans="1:10" x14ac:dyDescent="0.25">
      <c r="A127" s="1">
        <v>1967</v>
      </c>
      <c r="B127" s="6">
        <v>41.137029909909913</v>
      </c>
      <c r="C127" s="6">
        <v>15.320360360360361</v>
      </c>
      <c r="D127" s="6">
        <v>35.433513513513518</v>
      </c>
      <c r="E127" s="6">
        <v>5.7261261261261263</v>
      </c>
      <c r="F127" s="6"/>
      <c r="G127" s="6">
        <v>2.3812612612612614</v>
      </c>
      <c r="H127" s="7">
        <v>100</v>
      </c>
      <c r="I127" s="6"/>
      <c r="J127" s="6"/>
    </row>
    <row r="128" spans="1:10" x14ac:dyDescent="0.25">
      <c r="A128" s="1">
        <v>1968</v>
      </c>
      <c r="B128" s="6">
        <v>41.497925382297929</v>
      </c>
      <c r="C128" s="6">
        <v>15.816639776118338</v>
      </c>
      <c r="D128" s="6">
        <v>34.785184973656783</v>
      </c>
      <c r="E128" s="6">
        <v>5.472107600268429</v>
      </c>
      <c r="F128" s="6"/>
      <c r="G128" s="6">
        <v>2.4272884332567068</v>
      </c>
      <c r="H128" s="7">
        <v>100</v>
      </c>
      <c r="I128" s="6"/>
      <c r="J128" s="6"/>
    </row>
    <row r="129" spans="1:10" x14ac:dyDescent="0.25">
      <c r="A129" s="1">
        <v>1969</v>
      </c>
      <c r="B129" s="6">
        <v>42.336757973313951</v>
      </c>
      <c r="C129" s="6">
        <v>15.900496956056784</v>
      </c>
      <c r="D129" s="6">
        <v>34.227761041720548</v>
      </c>
      <c r="E129" s="6">
        <v>5.0813931544477917</v>
      </c>
      <c r="F129" s="6"/>
      <c r="G129" s="6">
        <v>2.451929461595991</v>
      </c>
      <c r="H129" s="7">
        <v>100</v>
      </c>
      <c r="I129" s="6"/>
      <c r="J129" s="6"/>
    </row>
    <row r="130" spans="1:10" x14ac:dyDescent="0.25">
      <c r="A130" s="1">
        <v>1970</v>
      </c>
      <c r="B130" s="6">
        <v>43.120315638259669</v>
      </c>
      <c r="C130" s="6">
        <v>16.907862358840664</v>
      </c>
      <c r="D130" s="6">
        <v>33.145342573256535</v>
      </c>
      <c r="E130" s="6">
        <v>4.4226599805801996</v>
      </c>
      <c r="F130" s="6"/>
      <c r="G130" s="6">
        <v>2.4035328074912545</v>
      </c>
      <c r="H130" s="7">
        <v>100</v>
      </c>
      <c r="I130" s="6"/>
      <c r="J130" s="6"/>
    </row>
    <row r="131" spans="1:10" x14ac:dyDescent="0.25">
      <c r="A131" s="1">
        <v>1971</v>
      </c>
      <c r="B131" s="6">
        <v>43.363336949832181</v>
      </c>
      <c r="C131" s="6">
        <v>17.633287016769135</v>
      </c>
      <c r="D131" s="6">
        <v>32.315637867915306</v>
      </c>
      <c r="E131" s="6">
        <v>4.2560481184688888</v>
      </c>
      <c r="F131" s="6"/>
      <c r="G131" s="6">
        <v>2.4401850124674036</v>
      </c>
      <c r="H131" s="7">
        <v>100</v>
      </c>
      <c r="I131" s="6"/>
      <c r="J131" s="6"/>
    </row>
    <row r="132" spans="1:10" x14ac:dyDescent="0.25">
      <c r="A132" s="1">
        <v>1972</v>
      </c>
      <c r="B132" s="6">
        <v>42.777830665543384</v>
      </c>
      <c r="C132" s="6">
        <v>19.234564929594413</v>
      </c>
      <c r="D132" s="6">
        <v>31.560957997352268</v>
      </c>
      <c r="E132" s="6">
        <v>4.0539180406787789</v>
      </c>
      <c r="F132" s="6"/>
      <c r="G132" s="6">
        <v>2.3727283668311467</v>
      </c>
      <c r="H132" s="7">
        <v>100</v>
      </c>
      <c r="I132" s="6"/>
      <c r="J132" s="6"/>
    </row>
    <row r="133" spans="1:10" x14ac:dyDescent="0.25">
      <c r="A133" s="1">
        <v>1973</v>
      </c>
      <c r="B133" s="6">
        <v>43.105310793845433</v>
      </c>
      <c r="C133" s="6">
        <v>19.377536422294238</v>
      </c>
      <c r="D133" s="6">
        <v>31.423900032115849</v>
      </c>
      <c r="E133" s="6">
        <v>3.8159469796502288</v>
      </c>
      <c r="F133" s="6"/>
      <c r="G133" s="6">
        <v>2.2773057720942456</v>
      </c>
      <c r="H133" s="7">
        <v>100</v>
      </c>
      <c r="I133" s="6"/>
      <c r="J133" s="6"/>
    </row>
    <row r="134" spans="1:10" x14ac:dyDescent="0.25">
      <c r="A134" s="1">
        <v>1974</v>
      </c>
      <c r="B134" s="6">
        <v>42.295822140938441</v>
      </c>
      <c r="C134" s="6">
        <v>21.029319311882038</v>
      </c>
      <c r="D134" s="6">
        <v>30.858147110933302</v>
      </c>
      <c r="E134" s="6">
        <v>3.539178144824827</v>
      </c>
      <c r="F134" s="6"/>
      <c r="G134" s="6">
        <v>2.2775332914213866</v>
      </c>
      <c r="H134" s="7">
        <v>100</v>
      </c>
      <c r="I134" s="6"/>
      <c r="J134" s="6"/>
    </row>
    <row r="135" spans="1:10" x14ac:dyDescent="0.25">
      <c r="A135" s="1">
        <v>1975</v>
      </c>
      <c r="B135" s="6">
        <v>43.539853461996188</v>
      </c>
      <c r="C135" s="6">
        <v>20.29319311882</v>
      </c>
      <c r="D135" s="6">
        <v>30.058147110933298</v>
      </c>
      <c r="E135" s="6">
        <v>3.8039178144824799</v>
      </c>
      <c r="F135" s="6"/>
      <c r="G135" s="6">
        <v>2.294137046011786</v>
      </c>
      <c r="H135" s="7">
        <v>100</v>
      </c>
      <c r="I135" s="6"/>
      <c r="J135" s="6"/>
    </row>
    <row r="136" spans="1:10" x14ac:dyDescent="0.25">
      <c r="A136" s="1">
        <v>1976</v>
      </c>
      <c r="B136" s="6">
        <v>44.915461896593975</v>
      </c>
      <c r="C136" s="6">
        <v>20.231931188200001</v>
      </c>
      <c r="D136" s="6">
        <v>29.058147110933302</v>
      </c>
      <c r="E136" s="6">
        <v>3.40391781448248</v>
      </c>
      <c r="F136" s="6">
        <v>7.3511394266111252E-2</v>
      </c>
      <c r="G136" s="6">
        <v>2.3062398201132943</v>
      </c>
      <c r="H136" s="7">
        <v>100</v>
      </c>
      <c r="I136" s="6"/>
      <c r="J136" s="6"/>
    </row>
    <row r="137" spans="1:10" x14ac:dyDescent="0.25">
      <c r="A137" s="1">
        <v>1977</v>
      </c>
      <c r="B137" s="6">
        <v>44.928244801702569</v>
      </c>
      <c r="C137" s="6">
        <v>20.231931188200001</v>
      </c>
      <c r="D137" s="6">
        <v>29.058147110933302</v>
      </c>
      <c r="E137" s="6">
        <v>3.40391781448248</v>
      </c>
      <c r="F137" s="6">
        <v>7.1898996290011785E-2</v>
      </c>
      <c r="G137" s="6">
        <v>2.3007678812803771</v>
      </c>
      <c r="H137" s="7">
        <v>100</v>
      </c>
      <c r="I137" s="6"/>
      <c r="J137" s="6"/>
    </row>
    <row r="138" spans="1:10" x14ac:dyDescent="0.25">
      <c r="A138" s="1">
        <v>1978</v>
      </c>
      <c r="B138" s="6">
        <v>44.337461169756686</v>
      </c>
      <c r="C138" s="6">
        <v>21.084295011455801</v>
      </c>
      <c r="D138" s="6">
        <v>28.674641215579889</v>
      </c>
      <c r="E138" s="6">
        <v>3.5140491685759665</v>
      </c>
      <c r="F138" s="6">
        <v>7.0280983371519334E-2</v>
      </c>
      <c r="G138" s="6">
        <v>2.3192724512601379</v>
      </c>
      <c r="H138" s="7">
        <v>100</v>
      </c>
      <c r="I138" s="6"/>
      <c r="J138" s="6"/>
    </row>
    <row r="139" spans="1:10" x14ac:dyDescent="0.25">
      <c r="A139" s="1">
        <v>1979</v>
      </c>
      <c r="B139" s="6">
        <v>44.190909476242282</v>
      </c>
      <c r="C139" s="6">
        <v>20.628170168275002</v>
      </c>
      <c r="D139" s="6">
        <v>29.105500374415417</v>
      </c>
      <c r="E139" s="6">
        <v>3.6735097559941789</v>
      </c>
      <c r="F139" s="6">
        <v>7.0644418384503443E-2</v>
      </c>
      <c r="G139" s="6">
        <v>2.3312658066886134</v>
      </c>
      <c r="H139" s="7">
        <v>100</v>
      </c>
      <c r="I139" s="6"/>
      <c r="J139" s="6"/>
    </row>
    <row r="140" spans="1:10" x14ac:dyDescent="0.25">
      <c r="A140" s="1">
        <v>1980</v>
      </c>
      <c r="B140" s="6">
        <v>44.0731924168985</v>
      </c>
      <c r="C140" s="6">
        <v>20.076289901626179</v>
      </c>
      <c r="D140" s="6">
        <v>29.827630710987467</v>
      </c>
      <c r="E140" s="6">
        <v>3.7284538388734334</v>
      </c>
      <c r="F140" s="6">
        <v>7.1701035362950638E-2</v>
      </c>
      <c r="G140" s="6">
        <v>2.2227320962514696</v>
      </c>
      <c r="H140" s="7">
        <v>100</v>
      </c>
      <c r="I140" s="6"/>
      <c r="J140" s="6"/>
    </row>
    <row r="141" spans="1:10" x14ac:dyDescent="0.25">
      <c r="A141" s="1">
        <v>1981</v>
      </c>
      <c r="B141" s="6">
        <v>43.692723146312737</v>
      </c>
      <c r="C141" s="6">
        <v>20.540664770605304</v>
      </c>
      <c r="D141" s="6">
        <v>29.877330575425898</v>
      </c>
      <c r="E141" s="6">
        <v>3.4473842971645263</v>
      </c>
      <c r="F141" s="6">
        <v>7.1820506190927627E-2</v>
      </c>
      <c r="G141" s="6">
        <v>2.3700767043006121</v>
      </c>
      <c r="H141" s="7">
        <v>100</v>
      </c>
      <c r="I141" s="6"/>
      <c r="J141" s="6"/>
    </row>
    <row r="142" spans="1:10" x14ac:dyDescent="0.25">
      <c r="A142" s="1">
        <v>1982</v>
      </c>
      <c r="B142" s="6">
        <v>44.317783233953001</v>
      </c>
      <c r="C142" s="6">
        <v>19.729919326552086</v>
      </c>
      <c r="D142" s="6">
        <v>29.960247866245759</v>
      </c>
      <c r="E142" s="6">
        <v>3.3613936630422074</v>
      </c>
      <c r="F142" s="6">
        <v>7.3073775283526252E-2</v>
      </c>
      <c r="G142" s="6">
        <v>2.5575821349234187</v>
      </c>
      <c r="H142" s="7">
        <v>100</v>
      </c>
      <c r="I142" s="6"/>
      <c r="J142" s="6"/>
    </row>
    <row r="143" spans="1:10" x14ac:dyDescent="0.25">
      <c r="A143" s="243">
        <v>1983</v>
      </c>
      <c r="B143" s="46">
        <v>43.830376773183147</v>
      </c>
      <c r="C143" s="46">
        <v>19.727133090383401</v>
      </c>
      <c r="D143" s="46">
        <v>30.569526849983436</v>
      </c>
      <c r="E143" s="46">
        <v>3.3129536487666775</v>
      </c>
      <c r="F143" s="46">
        <v>7.5294401108333575E-2</v>
      </c>
      <c r="G143" s="46">
        <v>2.4847152365750085</v>
      </c>
      <c r="H143" s="67">
        <v>100</v>
      </c>
      <c r="I143" s="6"/>
      <c r="J143" s="6"/>
    </row>
    <row r="144" spans="1:10" x14ac:dyDescent="0.25">
      <c r="A144" s="1">
        <v>1984</v>
      </c>
      <c r="B144" s="6">
        <v>43.224125093075202</v>
      </c>
      <c r="C144" s="6">
        <v>19.856043683296104</v>
      </c>
      <c r="D144" s="6">
        <v>31.180193596425916</v>
      </c>
      <c r="E144" s="6">
        <v>3.2576321667907671</v>
      </c>
      <c r="F144" s="6">
        <v>7.7562670637875405E-2</v>
      </c>
      <c r="G144" s="6">
        <v>2.4044427897741376</v>
      </c>
      <c r="H144" s="7">
        <v>100</v>
      </c>
      <c r="I144" s="6"/>
      <c r="J144" s="6"/>
    </row>
    <row r="145" spans="1:10" x14ac:dyDescent="0.25">
      <c r="A145" s="1">
        <v>1985</v>
      </c>
      <c r="B145" s="6">
        <v>42.081024119896966</v>
      </c>
      <c r="C145" s="6">
        <v>19.982827257825306</v>
      </c>
      <c r="D145" s="6">
        <v>32.003746780110845</v>
      </c>
      <c r="E145" s="6">
        <v>3.4345484349387245</v>
      </c>
      <c r="F145" s="6">
        <v>7.8057918975880103E-2</v>
      </c>
      <c r="G145" s="6">
        <v>2.4197954882522832</v>
      </c>
      <c r="H145" s="7">
        <v>100</v>
      </c>
      <c r="I145" s="6"/>
      <c r="J145" s="6"/>
    </row>
    <row r="146" spans="1:10" x14ac:dyDescent="0.25">
      <c r="A146" s="1">
        <v>1986</v>
      </c>
      <c r="B146" s="6">
        <v>39.924783875746868</v>
      </c>
      <c r="C146" s="6">
        <v>21.490321215179982</v>
      </c>
      <c r="D146" s="6">
        <v>32.561092750272699</v>
      </c>
      <c r="E146" s="6">
        <v>3.581720202529997</v>
      </c>
      <c r="F146" s="6">
        <v>7.4890513325627212E-2</v>
      </c>
      <c r="G146" s="6">
        <v>2.3606792243947705</v>
      </c>
      <c r="H146" s="7">
        <v>100</v>
      </c>
      <c r="I146" s="6"/>
      <c r="J146" s="6"/>
    </row>
    <row r="147" spans="1:10" x14ac:dyDescent="0.25">
      <c r="A147" s="1">
        <v>1987</v>
      </c>
      <c r="B147" s="6">
        <v>40.458469782673419</v>
      </c>
      <c r="C147" s="6">
        <v>21.014657723762326</v>
      </c>
      <c r="D147" s="6">
        <v>33.273208062623681</v>
      </c>
      <c r="E147" s="6">
        <v>2.9770765108663291</v>
      </c>
      <c r="F147" s="6">
        <v>0.10332206714183143</v>
      </c>
      <c r="G147" s="6">
        <v>2.1715146314554401</v>
      </c>
      <c r="H147" s="7">
        <v>100</v>
      </c>
      <c r="I147" s="6"/>
      <c r="J147" s="6"/>
    </row>
    <row r="148" spans="1:10" x14ac:dyDescent="0.25">
      <c r="A148" s="1">
        <v>1988</v>
      </c>
      <c r="B148" s="6">
        <v>40.670633729451026</v>
      </c>
      <c r="C148" s="6">
        <v>21.189059382338918</v>
      </c>
      <c r="D148" s="6">
        <v>33.019617537478148</v>
      </c>
      <c r="E148" s="6">
        <v>3.1783589073508383</v>
      </c>
      <c r="F148" s="6">
        <v>0.13419737608814647</v>
      </c>
      <c r="G148" s="6">
        <v>1.7657549485282433</v>
      </c>
      <c r="H148" s="7">
        <v>100</v>
      </c>
      <c r="I148" s="6"/>
      <c r="J148" s="6"/>
    </row>
    <row r="149" spans="1:10" x14ac:dyDescent="0.25">
      <c r="A149" s="1">
        <v>1989</v>
      </c>
      <c r="B149" s="6">
        <v>40.635203324428616</v>
      </c>
      <c r="C149" s="6">
        <v>21.650690552267214</v>
      </c>
      <c r="D149" s="6">
        <v>32.476035828400818</v>
      </c>
      <c r="E149" s="6">
        <v>3.3174445201054601</v>
      </c>
      <c r="F149" s="6">
        <v>0.17111029630017635</v>
      </c>
      <c r="G149" s="6">
        <v>1.7460234316344525</v>
      </c>
      <c r="H149" s="7">
        <v>100</v>
      </c>
      <c r="I149" s="6"/>
      <c r="J149" s="6"/>
    </row>
    <row r="150" spans="1:10" x14ac:dyDescent="0.25">
      <c r="A150" s="1">
        <v>1990</v>
      </c>
      <c r="B150" s="6">
        <v>41.88318860774551</v>
      </c>
      <c r="C150" s="6">
        <v>20.731728040511836</v>
      </c>
      <c r="D150" s="6">
        <v>32.117185243088009</v>
      </c>
      <c r="E150" s="6">
        <v>3.398643941067514</v>
      </c>
      <c r="F150" s="6">
        <v>0.21581389025778713</v>
      </c>
      <c r="G150" s="6">
        <v>1.699321970533757</v>
      </c>
      <c r="H150" s="7">
        <v>100</v>
      </c>
      <c r="I150" s="6"/>
      <c r="J150" s="6"/>
    </row>
    <row r="151" spans="1:10" x14ac:dyDescent="0.25">
      <c r="A151" s="1">
        <v>1991</v>
      </c>
      <c r="B151" s="6">
        <v>42.284982452638758</v>
      </c>
      <c r="C151" s="6">
        <v>20.458060975001246</v>
      </c>
      <c r="D151" s="6">
        <v>31.934534204879995</v>
      </c>
      <c r="E151" s="6">
        <v>3.3265139796750001</v>
      </c>
      <c r="F151" s="6">
        <v>0.32599837000814996</v>
      </c>
      <c r="G151" s="6">
        <v>1.6632569898375</v>
      </c>
      <c r="H151" s="7">
        <v>100</v>
      </c>
      <c r="I151" s="6"/>
      <c r="J151" s="6"/>
    </row>
    <row r="152" spans="1:10" x14ac:dyDescent="0.25">
      <c r="A152" s="1">
        <v>1992</v>
      </c>
      <c r="B152" s="6">
        <v>42.34938571710137</v>
      </c>
      <c r="C152" s="6">
        <v>20.038105249326588</v>
      </c>
      <c r="D152" s="6">
        <v>32.02811904605479</v>
      </c>
      <c r="E152" s="6">
        <v>3.6134288154523353</v>
      </c>
      <c r="F152" s="6">
        <v>0.36134288154523353</v>
      </c>
      <c r="G152" s="6">
        <v>1.6424676433874252</v>
      </c>
      <c r="H152" s="7">
        <v>100</v>
      </c>
      <c r="I152" s="6"/>
      <c r="J152" s="6"/>
    </row>
    <row r="153" spans="1:10" x14ac:dyDescent="0.25">
      <c r="A153" s="1">
        <v>1993</v>
      </c>
      <c r="B153" s="6">
        <v>41.658430834953933</v>
      </c>
      <c r="C153" s="6">
        <v>20.244205693882105</v>
      </c>
      <c r="D153" s="6">
        <v>32.040042082443335</v>
      </c>
      <c r="E153" s="6">
        <v>3.9850798610004143</v>
      </c>
      <c r="F153" s="6">
        <v>0.39531992221124113</v>
      </c>
      <c r="G153" s="6">
        <v>1.6737335416201742</v>
      </c>
      <c r="H153" s="7">
        <v>100</v>
      </c>
      <c r="I153" s="6"/>
      <c r="J153" s="6"/>
    </row>
    <row r="154" spans="1:10" x14ac:dyDescent="0.25">
      <c r="A154" s="1">
        <v>1994</v>
      </c>
      <c r="B154" s="6">
        <v>40.484338841628372</v>
      </c>
      <c r="C154" s="6">
        <v>21.655095987744858</v>
      </c>
      <c r="D154" s="6">
        <v>31.835663765848572</v>
      </c>
      <c r="E154" s="6">
        <v>3.9682539682539679</v>
      </c>
      <c r="F154" s="6">
        <v>0.42371500277044422</v>
      </c>
      <c r="G154" s="6">
        <v>1.6313027606662103</v>
      </c>
      <c r="H154" s="7">
        <v>100</v>
      </c>
      <c r="I154" s="6"/>
      <c r="J154" s="6"/>
    </row>
    <row r="155" spans="1:10" x14ac:dyDescent="0.25">
      <c r="A155" s="1">
        <v>1995</v>
      </c>
      <c r="B155" s="6">
        <v>43.611297915265638</v>
      </c>
      <c r="C155" s="6">
        <v>20.216479328785987</v>
      </c>
      <c r="D155" s="6">
        <v>30.404777916546578</v>
      </c>
      <c r="E155" s="6">
        <v>3.8668459986550099</v>
      </c>
      <c r="F155" s="6">
        <v>0.46914529093412755</v>
      </c>
      <c r="G155" s="6">
        <v>1.4314535498126622</v>
      </c>
      <c r="H155" s="7">
        <v>100</v>
      </c>
      <c r="I155" s="6"/>
      <c r="J155" s="6"/>
    </row>
    <row r="156" spans="1:10" x14ac:dyDescent="0.25">
      <c r="A156" s="1">
        <v>1996</v>
      </c>
      <c r="B156" s="6">
        <v>41.873698820263705</v>
      </c>
      <c r="C156" s="6">
        <v>21.232169018428561</v>
      </c>
      <c r="D156" s="6">
        <v>30.566736062919269</v>
      </c>
      <c r="E156" s="6">
        <v>4.3226154676536357</v>
      </c>
      <c r="F156" s="6">
        <v>0.49965301873698814</v>
      </c>
      <c r="G156" s="6">
        <v>1.4912483614773691</v>
      </c>
      <c r="H156" s="7">
        <v>100</v>
      </c>
      <c r="I156" s="6"/>
      <c r="J156" s="6"/>
    </row>
    <row r="157" spans="1:10" x14ac:dyDescent="0.25">
      <c r="A157" s="1">
        <v>1997</v>
      </c>
      <c r="B157" s="6">
        <v>41.972295788904454</v>
      </c>
      <c r="C157" s="6">
        <v>22.044121521374397</v>
      </c>
      <c r="D157" s="6">
        <v>29.587210027870604</v>
      </c>
      <c r="E157" s="6">
        <v>4.3067707538928719</v>
      </c>
      <c r="F157" s="6">
        <v>0.47282962880794238</v>
      </c>
      <c r="G157" s="6">
        <v>1.4531538152220635</v>
      </c>
      <c r="H157" s="7">
        <v>100</v>
      </c>
      <c r="I157" s="6"/>
      <c r="J157" s="6"/>
    </row>
    <row r="158" spans="1:10" x14ac:dyDescent="0.25">
      <c r="A158" s="1">
        <v>1998</v>
      </c>
      <c r="B158" s="6">
        <v>43.954411576386221</v>
      </c>
      <c r="C158" s="6">
        <v>21.90805480855423</v>
      </c>
      <c r="D158" s="6">
        <v>27.671917018824431</v>
      </c>
      <c r="E158" s="6">
        <v>4.5088999871942628</v>
      </c>
      <c r="F158" s="6">
        <v>0.48533743116916372</v>
      </c>
      <c r="G158" s="6">
        <v>1.3330772185939301</v>
      </c>
      <c r="H158" s="7">
        <v>100</v>
      </c>
      <c r="I158" s="6"/>
      <c r="J158" s="6"/>
    </row>
    <row r="159" spans="1:10" x14ac:dyDescent="0.25">
      <c r="A159" s="1">
        <v>1999</v>
      </c>
      <c r="B159" s="6">
        <v>42.169547014197121</v>
      </c>
      <c r="C159" s="6">
        <v>23.635638660664632</v>
      </c>
      <c r="D159" s="6">
        <v>27.438326985026389</v>
      </c>
      <c r="E159" s="6">
        <v>4.6725637716288393</v>
      </c>
      <c r="F159" s="6">
        <v>0.48268118907461621</v>
      </c>
      <c r="G159" s="6">
        <v>1.4459449533583069</v>
      </c>
      <c r="H159" s="7">
        <v>100</v>
      </c>
      <c r="I159" s="6"/>
      <c r="J159" s="6"/>
    </row>
    <row r="160" spans="1:10" x14ac:dyDescent="0.25">
      <c r="A160" s="1">
        <v>2000</v>
      </c>
      <c r="B160" s="6">
        <v>42.500203393507682</v>
      </c>
      <c r="C160" s="6">
        <v>23.555680102691124</v>
      </c>
      <c r="D160" s="6">
        <v>26.098550934254177</v>
      </c>
      <c r="E160" s="6">
        <v>5.6733229075327918</v>
      </c>
      <c r="F160" s="6">
        <v>0.47368088010630705</v>
      </c>
      <c r="G160" s="6">
        <v>1.5087278414073024</v>
      </c>
      <c r="H160" s="7">
        <v>100</v>
      </c>
      <c r="I160" s="6"/>
      <c r="J160" s="6"/>
    </row>
    <row r="161" spans="1:10" x14ac:dyDescent="0.25">
      <c r="A161" s="1">
        <v>2001</v>
      </c>
      <c r="B161" s="6">
        <v>42.113162469082859</v>
      </c>
      <c r="C161" s="6">
        <v>23.771163403297319</v>
      </c>
      <c r="D161" s="6">
        <v>24.734476342167529</v>
      </c>
      <c r="E161" s="6">
        <v>7.0992641146786539</v>
      </c>
      <c r="F161" s="6">
        <v>0.52070969668660161</v>
      </c>
      <c r="G161" s="6">
        <v>1.5192471150385556</v>
      </c>
      <c r="H161" s="7">
        <v>100</v>
      </c>
      <c r="I161" s="6"/>
      <c r="J161" s="6"/>
    </row>
    <row r="162" spans="1:10" x14ac:dyDescent="0.25">
      <c r="A162" s="1">
        <v>2002</v>
      </c>
      <c r="B162" s="6">
        <v>42.215758894631485</v>
      </c>
      <c r="C162" s="6">
        <v>23.71785482622251</v>
      </c>
      <c r="D162" s="6">
        <v>24.436260662746818</v>
      </c>
      <c r="E162" s="6">
        <v>7.1561591094557553</v>
      </c>
      <c r="F162" s="6">
        <v>0.63401058776757124</v>
      </c>
      <c r="G162" s="6">
        <v>1.4591310776785029</v>
      </c>
      <c r="H162" s="7">
        <v>100</v>
      </c>
      <c r="I162" s="6"/>
      <c r="J162" s="6"/>
    </row>
    <row r="163" spans="1:10" x14ac:dyDescent="0.25">
      <c r="A163" s="1">
        <v>2003</v>
      </c>
      <c r="B163" s="6">
        <v>41.988052635633402</v>
      </c>
      <c r="C163" s="6">
        <v>24.014482502643688</v>
      </c>
      <c r="D163" s="6">
        <v>24.123031241027221</v>
      </c>
      <c r="E163" s="6">
        <v>7.514373953905304</v>
      </c>
      <c r="F163" s="6">
        <v>0.68490752347804162</v>
      </c>
      <c r="G163" s="6">
        <v>1.3978276246034471</v>
      </c>
      <c r="H163" s="7">
        <v>100</v>
      </c>
      <c r="I163" s="6"/>
      <c r="J163" s="6"/>
    </row>
    <row r="164" spans="1:10" x14ac:dyDescent="0.25">
      <c r="A164" s="1">
        <v>2004</v>
      </c>
      <c r="B164" s="6">
        <v>43.145967415200481</v>
      </c>
      <c r="C164" s="6">
        <v>23.893969885959841</v>
      </c>
      <c r="D164" s="6">
        <v>23.199234861617551</v>
      </c>
      <c r="E164" s="6">
        <v>7.3511732786046853</v>
      </c>
      <c r="F164" s="6">
        <v>0.69606338958960157</v>
      </c>
      <c r="G164" s="6">
        <v>1.42799264085653</v>
      </c>
      <c r="H164" s="7">
        <v>100</v>
      </c>
      <c r="I164" s="6"/>
      <c r="J164" s="6"/>
    </row>
    <row r="165" spans="1:10" x14ac:dyDescent="0.25">
      <c r="A165" s="1">
        <v>2005</v>
      </c>
      <c r="B165" s="6">
        <v>43.718832406464578</v>
      </c>
      <c r="C165" s="6">
        <v>23.352523432808542</v>
      </c>
      <c r="D165" s="6">
        <v>22.877340017231926</v>
      </c>
      <c r="E165" s="6">
        <v>7.6675543719485137</v>
      </c>
      <c r="F165" s="6">
        <v>0.64032270697893001</v>
      </c>
      <c r="G165" s="6">
        <v>1.5058353567791964</v>
      </c>
      <c r="H165" s="7">
        <v>100</v>
      </c>
      <c r="I165" s="6"/>
      <c r="J165" s="6"/>
    </row>
    <row r="166" spans="1:10" x14ac:dyDescent="0.25">
      <c r="A166" s="1">
        <v>2006</v>
      </c>
      <c r="B166" s="6">
        <v>44.112235801399784</v>
      </c>
      <c r="C166" s="6">
        <v>23.1603305367112</v>
      </c>
      <c r="D166" s="6">
        <v>23.138202026971491</v>
      </c>
      <c r="E166" s="6">
        <v>7.1917656654042874</v>
      </c>
      <c r="F166" s="6">
        <v>0.6316108922847371</v>
      </c>
      <c r="G166" s="6">
        <v>1.5483634386439649</v>
      </c>
      <c r="H166" s="7">
        <v>100</v>
      </c>
      <c r="I166" s="6"/>
      <c r="J166" s="6"/>
    </row>
    <row r="167" spans="1:10" x14ac:dyDescent="0.25">
      <c r="A167" s="1">
        <v>2007</v>
      </c>
      <c r="B167" s="6">
        <v>42.610292099468744</v>
      </c>
      <c r="C167" s="6">
        <v>24.807411970649767</v>
      </c>
      <c r="D167" s="6">
        <v>22.412794066519876</v>
      </c>
      <c r="E167" s="6">
        <v>7.4412476898585558</v>
      </c>
      <c r="F167" s="6">
        <v>0.72948624894023217</v>
      </c>
      <c r="G167" s="6">
        <v>1.7840696305603503</v>
      </c>
      <c r="H167" s="7">
        <v>100</v>
      </c>
      <c r="I167" s="6"/>
      <c r="J167" s="6"/>
    </row>
    <row r="168" spans="1:10" x14ac:dyDescent="0.25">
      <c r="A168" s="1">
        <v>2008</v>
      </c>
      <c r="B168" s="6">
        <v>42.574174022395113</v>
      </c>
      <c r="C168" s="6">
        <v>25.245943067564397</v>
      </c>
      <c r="D168" s="6">
        <v>21.717600197356148</v>
      </c>
      <c r="E168" s="6">
        <v>7.6692118389621946</v>
      </c>
      <c r="F168" s="6">
        <v>0.7364753876423763</v>
      </c>
      <c r="G168" s="6">
        <v>1.8592393364501163</v>
      </c>
      <c r="H168" s="7">
        <v>100</v>
      </c>
      <c r="I168" s="6"/>
      <c r="J168" s="6"/>
    </row>
    <row r="169" spans="1:10" x14ac:dyDescent="0.25">
      <c r="A169" s="1">
        <v>2009</v>
      </c>
      <c r="B169" s="6">
        <v>46.714349291118317</v>
      </c>
      <c r="C169" s="6">
        <v>25.664060016529977</v>
      </c>
      <c r="D169" s="6">
        <v>18.559348973234151</v>
      </c>
      <c r="E169" s="6">
        <v>7.5217750651662527</v>
      </c>
      <c r="F169" s="6">
        <v>0.8716383749761587</v>
      </c>
      <c r="G169" s="6">
        <v>0.60652298302498564</v>
      </c>
      <c r="H169" s="7">
        <v>100</v>
      </c>
      <c r="I169" s="46"/>
      <c r="J169" s="6"/>
    </row>
    <row r="170" spans="1:10" x14ac:dyDescent="0.25">
      <c r="A170" s="1">
        <v>2010</v>
      </c>
      <c r="B170" s="6">
        <v>46.867051432657483</v>
      </c>
      <c r="C170" s="6">
        <v>27.210659379947867</v>
      </c>
      <c r="D170" s="6">
        <v>16.917041217631123</v>
      </c>
      <c r="E170" s="6">
        <v>7.5474998723121702</v>
      </c>
      <c r="F170" s="6">
        <v>0.88640890750293611</v>
      </c>
      <c r="G170" s="6">
        <v>0.49945094233617626</v>
      </c>
      <c r="H170" s="7">
        <v>100</v>
      </c>
    </row>
    <row r="171" spans="1:10" x14ac:dyDescent="0.25">
      <c r="A171" s="1">
        <v>2011</v>
      </c>
      <c r="B171" s="6">
        <v>46.993442835811209</v>
      </c>
      <c r="C171" s="6">
        <v>24.862039862364472</v>
      </c>
      <c r="D171" s="6">
        <v>18.978121145231448</v>
      </c>
      <c r="E171" s="6">
        <v>7.6199441667207681</v>
      </c>
      <c r="F171" s="6">
        <v>0.90956307212880605</v>
      </c>
      <c r="G171" s="6">
        <v>0.57326494838667796</v>
      </c>
      <c r="H171" s="7">
        <v>100</v>
      </c>
    </row>
    <row r="172" spans="1:10" x14ac:dyDescent="0.25">
      <c r="A172" s="1">
        <v>2012</v>
      </c>
      <c r="B172" s="6">
        <v>48.128379029040737</v>
      </c>
      <c r="C172" s="6">
        <v>26.387723377034295</v>
      </c>
      <c r="D172" s="6">
        <v>16.998665584460248</v>
      </c>
      <c r="E172" s="6">
        <v>7.0957890247761073</v>
      </c>
      <c r="F172" s="6">
        <v>0.84535912286252768</v>
      </c>
      <c r="G172" s="6">
        <v>0.47461171259165508</v>
      </c>
      <c r="H172" s="7">
        <v>100</v>
      </c>
    </row>
    <row r="173" spans="1:10" x14ac:dyDescent="0.25">
      <c r="A173" s="41">
        <v>2013</v>
      </c>
      <c r="B173" s="45">
        <v>43.710205145918643</v>
      </c>
      <c r="C173" s="45">
        <v>23.468448388248454</v>
      </c>
      <c r="D173" s="45">
        <v>23.583754676722148</v>
      </c>
      <c r="E173" s="45">
        <v>6.4661237593973979</v>
      </c>
      <c r="F173" s="45">
        <v>0.94379371481043317</v>
      </c>
      <c r="G173" s="45">
        <v>1.7240980242737218</v>
      </c>
      <c r="H173" s="40">
        <v>100</v>
      </c>
    </row>
  </sheetData>
  <mergeCells count="1">
    <mergeCell ref="A1:H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8"/>
  <sheetViews>
    <sheetView view="pageBreakPreview" zoomScale="60" zoomScaleNormal="124" workbookViewId="0">
      <pane xSplit="2" ySplit="2" topLeftCell="C3" activePane="bottomRight" state="frozen"/>
      <selection pane="topRight" activeCell="C1" sqref="C1"/>
      <selection pane="bottomLeft" activeCell="A4" sqref="A4"/>
      <selection pane="bottomRight" activeCell="B49" sqref="B49:I49"/>
    </sheetView>
  </sheetViews>
  <sheetFormatPr defaultColWidth="6.42578125" defaultRowHeight="15" customHeight="1" x14ac:dyDescent="0.2"/>
  <cols>
    <col min="1" max="1" width="0.7109375" style="12" customWidth="1"/>
    <col min="2" max="2" width="6.42578125" style="22" customWidth="1"/>
    <col min="3" max="9" width="8.85546875" style="12" customWidth="1"/>
    <col min="10" max="10" width="6.42578125" style="8" customWidth="1"/>
    <col min="11" max="16384" width="6.42578125" style="12"/>
  </cols>
  <sheetData>
    <row r="1" spans="2:17" ht="17.25" customHeight="1" x14ac:dyDescent="0.2">
      <c r="B1" s="702" t="s">
        <v>604</v>
      </c>
      <c r="C1" s="702"/>
      <c r="D1" s="702"/>
      <c r="E1" s="702"/>
      <c r="F1" s="702"/>
      <c r="G1" s="702"/>
      <c r="H1" s="702"/>
      <c r="I1" s="702"/>
      <c r="J1" s="5"/>
    </row>
    <row r="2" spans="2:17" ht="15.75" customHeight="1" x14ac:dyDescent="0.2">
      <c r="B2" s="305" t="s">
        <v>6</v>
      </c>
      <c r="C2" s="306" t="s">
        <v>0</v>
      </c>
      <c r="D2" s="306" t="s">
        <v>1</v>
      </c>
      <c r="E2" s="307" t="s">
        <v>13</v>
      </c>
      <c r="F2" s="306" t="s">
        <v>3</v>
      </c>
      <c r="G2" s="306" t="s">
        <v>5</v>
      </c>
      <c r="H2" s="306" t="s">
        <v>4</v>
      </c>
      <c r="I2" s="306" t="s">
        <v>11</v>
      </c>
      <c r="J2" s="16"/>
    </row>
    <row r="3" spans="2:17" ht="16.5" customHeight="1" x14ac:dyDescent="0.2">
      <c r="B3" s="23">
        <v>1843</v>
      </c>
      <c r="C3" s="19">
        <v>0.37453873963454859</v>
      </c>
      <c r="D3" s="19">
        <v>0.35145413032900402</v>
      </c>
      <c r="E3" s="19">
        <v>2.8990308953863991E-2</v>
      </c>
      <c r="F3" s="19"/>
      <c r="G3" s="19"/>
      <c r="H3" s="19"/>
      <c r="I3" s="19">
        <v>0.19448591708560264</v>
      </c>
      <c r="J3" s="13"/>
    </row>
    <row r="4" spans="2:17" ht="15" customHeight="1" x14ac:dyDescent="0.2">
      <c r="B4" s="23">
        <v>1844</v>
      </c>
      <c r="C4" s="19">
        <v>0.44129699930004457</v>
      </c>
      <c r="D4" s="19">
        <v>0.37717552139308136</v>
      </c>
      <c r="E4" s="19">
        <v>2.4198427102238355E-2</v>
      </c>
      <c r="F4" s="19"/>
      <c r="G4" s="19"/>
      <c r="H4" s="19"/>
      <c r="I4" s="19">
        <v>0.20513261259966345</v>
      </c>
      <c r="J4" s="13"/>
    </row>
    <row r="5" spans="2:17" ht="15" customHeight="1" x14ac:dyDescent="0.2">
      <c r="B5" s="23">
        <v>1845</v>
      </c>
      <c r="C5" s="19">
        <v>0.5187197438599741</v>
      </c>
      <c r="D5" s="19">
        <v>0.40397722751506476</v>
      </c>
      <c r="E5" s="19">
        <v>4.1776080210074E-2</v>
      </c>
      <c r="F5" s="19"/>
      <c r="G5" s="19"/>
      <c r="H5" s="19"/>
      <c r="I5" s="19">
        <v>0.22472487103439304</v>
      </c>
      <c r="J5" s="13"/>
    </row>
    <row r="6" spans="2:17" ht="15" customHeight="1" x14ac:dyDescent="0.2">
      <c r="B6" s="23">
        <v>1846</v>
      </c>
      <c r="C6" s="19">
        <v>0.33641035010484488</v>
      </c>
      <c r="D6" s="19">
        <v>0.39265330985076208</v>
      </c>
      <c r="E6" s="19">
        <v>0.13295246156016366</v>
      </c>
      <c r="F6" s="19"/>
      <c r="G6" s="19"/>
      <c r="H6" s="19"/>
      <c r="I6" s="19">
        <v>0.22053765273302109</v>
      </c>
      <c r="J6" s="9"/>
    </row>
    <row r="7" spans="2:17" ht="15" customHeight="1" x14ac:dyDescent="0.2">
      <c r="B7" s="23">
        <v>1847</v>
      </c>
      <c r="C7" s="19">
        <v>0.54334795171777439</v>
      </c>
      <c r="D7" s="19">
        <v>0.57836902595685791</v>
      </c>
      <c r="E7" s="19">
        <v>0.24700045671802212</v>
      </c>
      <c r="F7" s="19"/>
      <c r="G7" s="19"/>
      <c r="H7" s="19"/>
      <c r="I7" s="19">
        <v>0.31796202296229981</v>
      </c>
      <c r="J7" s="13"/>
    </row>
    <row r="8" spans="2:17" ht="15" customHeight="1" x14ac:dyDescent="0.2">
      <c r="B8" s="23">
        <v>1848</v>
      </c>
      <c r="C8" s="19">
        <v>0.44774297946346764</v>
      </c>
      <c r="D8" s="19">
        <v>0.71822443906428401</v>
      </c>
      <c r="E8" s="19">
        <v>0.27831025424390893</v>
      </c>
      <c r="F8" s="19"/>
      <c r="G8" s="19"/>
      <c r="H8" s="19"/>
      <c r="I8" s="19">
        <v>0.39692993026190243</v>
      </c>
      <c r="J8" s="13"/>
    </row>
    <row r="9" spans="2:17" ht="15" customHeight="1" x14ac:dyDescent="0.2">
      <c r="B9" s="23">
        <v>1849</v>
      </c>
      <c r="C9" s="19">
        <v>0.43842168081425742</v>
      </c>
      <c r="D9" s="19">
        <v>0.65313756387788469</v>
      </c>
      <c r="E9" s="19">
        <v>0.26812270510041364</v>
      </c>
      <c r="F9" s="19"/>
      <c r="G9" s="19"/>
      <c r="H9" s="19"/>
      <c r="I9" s="19">
        <v>0.37329283360755344</v>
      </c>
      <c r="J9" s="13"/>
    </row>
    <row r="10" spans="2:17" ht="15" customHeight="1" x14ac:dyDescent="0.2">
      <c r="B10" s="23">
        <v>1850</v>
      </c>
      <c r="C10" s="19">
        <v>0.43720534187572979</v>
      </c>
      <c r="D10" s="19">
        <v>0.70808823529411768</v>
      </c>
      <c r="E10" s="19">
        <v>0.35887953657556204</v>
      </c>
      <c r="F10" s="19">
        <v>1.3759866424625729</v>
      </c>
      <c r="G10" s="19"/>
      <c r="H10" s="19"/>
      <c r="I10" s="19">
        <v>0.35871448130249167</v>
      </c>
      <c r="J10" s="13"/>
    </row>
    <row r="11" spans="2:17" ht="15" customHeight="1" x14ac:dyDescent="0.2">
      <c r="B11" s="23">
        <v>1851</v>
      </c>
      <c r="C11" s="19">
        <v>0.48279538461538463</v>
      </c>
      <c r="D11" s="19">
        <v>0.73724137931034484</v>
      </c>
      <c r="E11" s="19">
        <v>0.30759496427346106</v>
      </c>
      <c r="F11" s="19">
        <v>1.4120000000000001</v>
      </c>
      <c r="G11" s="19"/>
      <c r="H11" s="19"/>
      <c r="I11" s="19">
        <v>0.3684834448331839</v>
      </c>
      <c r="J11" s="13"/>
      <c r="K11" s="504"/>
      <c r="L11" s="504"/>
      <c r="M11" s="504"/>
      <c r="N11" s="504"/>
      <c r="O11" s="504"/>
      <c r="P11" s="504"/>
      <c r="Q11" s="504"/>
    </row>
    <row r="12" spans="2:17" ht="15" customHeight="1" x14ac:dyDescent="0.2">
      <c r="B12" s="23">
        <v>1852</v>
      </c>
      <c r="C12" s="19">
        <v>0.42708641975308648</v>
      </c>
      <c r="D12" s="19">
        <v>0.69281045751633985</v>
      </c>
      <c r="E12" s="19">
        <v>0.30101005613827725</v>
      </c>
      <c r="F12" s="19">
        <v>1.5885</v>
      </c>
      <c r="G12" s="19"/>
      <c r="H12" s="19"/>
      <c r="I12" s="19">
        <v>0.37436982279371361</v>
      </c>
      <c r="J12" s="13"/>
      <c r="K12" s="504"/>
      <c r="L12" s="504"/>
      <c r="M12" s="504"/>
      <c r="N12" s="504"/>
      <c r="O12" s="504"/>
      <c r="P12" s="504"/>
      <c r="Q12" s="504"/>
    </row>
    <row r="13" spans="2:17" ht="15" customHeight="1" x14ac:dyDescent="0.2">
      <c r="B13" s="23">
        <v>1853</v>
      </c>
      <c r="C13" s="19">
        <v>0.3923076923076923</v>
      </c>
      <c r="D13" s="19">
        <v>0.83664122137404573</v>
      </c>
      <c r="E13" s="19">
        <v>0.29369978024872073</v>
      </c>
      <c r="F13" s="19">
        <v>1.5443750000000003</v>
      </c>
      <c r="G13" s="19"/>
      <c r="H13" s="19"/>
      <c r="I13" s="19">
        <v>0.42921837622155301</v>
      </c>
      <c r="J13" s="13"/>
      <c r="K13" s="504"/>
      <c r="L13" s="504"/>
      <c r="M13" s="504"/>
      <c r="N13" s="504"/>
      <c r="O13" s="504"/>
      <c r="P13" s="504"/>
      <c r="Q13" s="504"/>
    </row>
    <row r="14" spans="2:17" ht="15" customHeight="1" x14ac:dyDescent="0.2">
      <c r="B14" s="23">
        <v>1854</v>
      </c>
      <c r="C14" s="19">
        <v>0.36069862925723356</v>
      </c>
      <c r="D14" s="19">
        <v>0.69728050724637736</v>
      </c>
      <c r="E14" s="19">
        <v>0.46600094795307212</v>
      </c>
      <c r="F14" s="19">
        <v>1.3590500000000001</v>
      </c>
      <c r="G14" s="19"/>
      <c r="H14" s="19"/>
      <c r="I14" s="19">
        <v>0.36471345545256878</v>
      </c>
      <c r="J14" s="13"/>
      <c r="K14" s="504"/>
      <c r="L14" s="504"/>
      <c r="M14" s="504"/>
      <c r="N14" s="504"/>
      <c r="O14" s="504"/>
      <c r="P14" s="504"/>
      <c r="Q14" s="504"/>
    </row>
    <row r="15" spans="2:17" ht="15" customHeight="1" x14ac:dyDescent="0.2">
      <c r="B15" s="23">
        <v>1855</v>
      </c>
      <c r="C15" s="19">
        <v>0.31742846153846155</v>
      </c>
      <c r="D15" s="19">
        <v>0.69694656488549622</v>
      </c>
      <c r="E15" s="19">
        <v>0.32965365192474982</v>
      </c>
      <c r="F15" s="19">
        <v>1.0928350296432692</v>
      </c>
      <c r="G15" s="19"/>
      <c r="H15" s="19"/>
      <c r="I15" s="19">
        <v>0.38008379262923364</v>
      </c>
      <c r="J15" s="13"/>
    </row>
    <row r="16" spans="2:17" ht="15" customHeight="1" x14ac:dyDescent="0.2">
      <c r="B16" s="23">
        <v>1856</v>
      </c>
      <c r="C16" s="19">
        <v>0.57921904889388354</v>
      </c>
      <c r="D16" s="19">
        <v>0.60233918128654973</v>
      </c>
      <c r="E16" s="19">
        <v>0.18065320593216638</v>
      </c>
      <c r="F16" s="19">
        <v>1.0928350296432692</v>
      </c>
      <c r="G16" s="19"/>
      <c r="H16" s="19"/>
      <c r="I16" s="19">
        <v>0.36642159554610726</v>
      </c>
      <c r="J16" s="13"/>
    </row>
    <row r="17" spans="2:10" ht="15" customHeight="1" x14ac:dyDescent="0.2">
      <c r="B17" s="23">
        <v>1857</v>
      </c>
      <c r="C17" s="19">
        <v>0.51969391763518091</v>
      </c>
      <c r="D17" s="19">
        <v>0.54783837700790206</v>
      </c>
      <c r="E17" s="19">
        <v>0.1555673597474993</v>
      </c>
      <c r="F17" s="19">
        <v>0.9166481185460974</v>
      </c>
      <c r="G17" s="19"/>
      <c r="H17" s="19"/>
      <c r="I17" s="19">
        <v>0.34975367203864488</v>
      </c>
      <c r="J17" s="13"/>
    </row>
    <row r="18" spans="2:10" ht="15" customHeight="1" x14ac:dyDescent="0.2">
      <c r="B18" s="23">
        <v>1858</v>
      </c>
      <c r="C18" s="19">
        <v>0.68896910974851489</v>
      </c>
      <c r="D18" s="19">
        <v>0.61357454101099429</v>
      </c>
      <c r="E18" s="19">
        <v>0.17284133018980483</v>
      </c>
      <c r="F18" s="19">
        <v>1.2166420482520928</v>
      </c>
      <c r="G18" s="19"/>
      <c r="H18" s="19"/>
      <c r="I18" s="19">
        <v>0.41614447708908114</v>
      </c>
      <c r="J18" s="13"/>
    </row>
    <row r="19" spans="2:10" ht="15" customHeight="1" x14ac:dyDescent="0.2">
      <c r="B19" s="23">
        <v>1859</v>
      </c>
      <c r="C19" s="19">
        <v>0.83369525161981817</v>
      </c>
      <c r="D19" s="19">
        <v>0.53152077635596784</v>
      </c>
      <c r="E19" s="19">
        <v>0.18296410246283978</v>
      </c>
      <c r="F19" s="19">
        <v>1.3809244383291854</v>
      </c>
      <c r="G19" s="19"/>
      <c r="H19" s="19"/>
      <c r="I19" s="19">
        <v>0.44135321042994785</v>
      </c>
      <c r="J19" s="13"/>
    </row>
    <row r="20" spans="2:10" ht="15" customHeight="1" x14ac:dyDescent="0.2">
      <c r="B20" s="23">
        <v>1860</v>
      </c>
      <c r="C20" s="19">
        <v>0.88019281045751629</v>
      </c>
      <c r="D20" s="19">
        <v>0.54635991230056968</v>
      </c>
      <c r="E20" s="19">
        <v>0.22607225927747804</v>
      </c>
      <c r="F20" s="19">
        <v>1.3961255959394403</v>
      </c>
      <c r="G20" s="19"/>
      <c r="H20" s="19"/>
      <c r="I20" s="19">
        <v>0.47968892854086492</v>
      </c>
      <c r="J20" s="13"/>
    </row>
    <row r="21" spans="2:10" ht="15" customHeight="1" x14ac:dyDescent="0.2">
      <c r="B21" s="23">
        <v>1861</v>
      </c>
      <c r="C21" s="19">
        <v>0.88577594843552987</v>
      </c>
      <c r="D21" s="19">
        <v>0.64388941010067324</v>
      </c>
      <c r="E21" s="19">
        <v>0.2938367838813602</v>
      </c>
      <c r="F21" s="19">
        <v>1.3399728860201132</v>
      </c>
      <c r="G21" s="19"/>
      <c r="H21" s="19">
        <v>1.3333333333333333</v>
      </c>
      <c r="I21" s="19">
        <v>0.53498424066743078</v>
      </c>
      <c r="J21" s="13"/>
    </row>
    <row r="22" spans="2:10" ht="15" customHeight="1" x14ac:dyDescent="0.2">
      <c r="B22" s="23">
        <v>1862</v>
      </c>
      <c r="C22" s="19">
        <v>0.97703758652376549</v>
      </c>
      <c r="D22" s="19">
        <v>0.42640646612298727</v>
      </c>
      <c r="E22" s="19">
        <v>0.35706594560128241</v>
      </c>
      <c r="F22" s="19">
        <v>1.6925583441437027</v>
      </c>
      <c r="G22" s="19"/>
      <c r="H22" s="19">
        <v>0.9999797656866517</v>
      </c>
      <c r="I22" s="19">
        <v>0.55187859666911343</v>
      </c>
      <c r="J22" s="13"/>
    </row>
    <row r="23" spans="2:10" ht="15" customHeight="1" x14ac:dyDescent="0.2">
      <c r="B23" s="23">
        <v>1863</v>
      </c>
      <c r="C23" s="19">
        <v>1.1319676162760981</v>
      </c>
      <c r="D23" s="19">
        <v>0.5214180206794683</v>
      </c>
      <c r="E23" s="19">
        <v>0.47333947871063897</v>
      </c>
      <c r="F23" s="19">
        <v>1.849962566520305</v>
      </c>
      <c r="G23" s="19"/>
      <c r="H23" s="19">
        <v>1.0166460951147622</v>
      </c>
      <c r="I23" s="19">
        <v>0.6694098234183099</v>
      </c>
      <c r="J23" s="13"/>
    </row>
    <row r="24" spans="2:10" ht="15" customHeight="1" x14ac:dyDescent="0.2">
      <c r="B24" s="23">
        <v>1864</v>
      </c>
      <c r="C24" s="19">
        <v>1.295713691906538</v>
      </c>
      <c r="D24" s="19">
        <v>0.55438067415263348</v>
      </c>
      <c r="E24" s="19">
        <v>0.67751933023174893</v>
      </c>
      <c r="F24" s="19">
        <v>1.5666349662424208</v>
      </c>
      <c r="G24" s="19"/>
      <c r="H24" s="19">
        <v>0.59089713426938495</v>
      </c>
      <c r="I24" s="19">
        <v>0.7851010520394559</v>
      </c>
      <c r="J24" s="13"/>
    </row>
    <row r="25" spans="2:10" ht="15" customHeight="1" x14ac:dyDescent="0.2">
      <c r="B25" s="23">
        <v>1865</v>
      </c>
      <c r="C25" s="19">
        <v>1.2934697619572868</v>
      </c>
      <c r="D25" s="19">
        <v>0.59452173207544001</v>
      </c>
      <c r="E25" s="19">
        <v>0.86392482641293866</v>
      </c>
      <c r="F25" s="19">
        <v>1.5388577505289027</v>
      </c>
      <c r="G25" s="19"/>
      <c r="H25" s="19">
        <v>0.91664811854609718</v>
      </c>
      <c r="I25" s="19">
        <v>0.87514018651777059</v>
      </c>
      <c r="J25" s="13"/>
    </row>
    <row r="26" spans="2:10" ht="15" customHeight="1" x14ac:dyDescent="0.2">
      <c r="B26" s="23">
        <v>1866</v>
      </c>
      <c r="C26" s="19">
        <v>1.2118584765515197</v>
      </c>
      <c r="D26" s="19">
        <v>0.58405411589280798</v>
      </c>
      <c r="E26" s="19">
        <v>0.91024943849780449</v>
      </c>
      <c r="F26" s="19">
        <v>1.6683872932772026</v>
      </c>
      <c r="G26" s="19"/>
      <c r="H26" s="19">
        <v>0.78569838732522623</v>
      </c>
      <c r="I26" s="19">
        <v>0.8642091202245491</v>
      </c>
      <c r="J26" s="13"/>
    </row>
    <row r="27" spans="2:10" ht="15" customHeight="1" x14ac:dyDescent="0.2">
      <c r="B27" s="23">
        <v>1867</v>
      </c>
      <c r="C27" s="19">
        <v>1.0531243856842367</v>
      </c>
      <c r="D27" s="19">
        <v>0.52195740172339866</v>
      </c>
      <c r="E27" s="19">
        <v>0.81727968523614791</v>
      </c>
      <c r="F27" s="19">
        <v>1.4999696485299772</v>
      </c>
      <c r="G27" s="19"/>
      <c r="H27" s="19">
        <v>0.84164963611959831</v>
      </c>
      <c r="I27" s="19">
        <v>0.76445895521857554</v>
      </c>
      <c r="J27" s="13"/>
    </row>
    <row r="28" spans="2:10" ht="15" customHeight="1" x14ac:dyDescent="0.2">
      <c r="B28" s="23">
        <v>1868</v>
      </c>
      <c r="C28" s="19">
        <v>0.90245266935296797</v>
      </c>
      <c r="D28" s="19">
        <v>0.63140867000463874</v>
      </c>
      <c r="E28" s="19">
        <v>0.81271763728091151</v>
      </c>
      <c r="F28" s="19">
        <v>1.4651877436365286</v>
      </c>
      <c r="G28" s="19"/>
      <c r="H28" s="19">
        <v>0.60623773294753258</v>
      </c>
      <c r="I28" s="19">
        <v>0.75195243943736412</v>
      </c>
      <c r="J28" s="13"/>
    </row>
    <row r="29" spans="2:10" ht="15" customHeight="1" x14ac:dyDescent="0.2">
      <c r="B29" s="23">
        <v>1869</v>
      </c>
      <c r="C29" s="19">
        <v>0.88251489364747726</v>
      </c>
      <c r="D29" s="19">
        <v>0.73861064683537736</v>
      </c>
      <c r="E29" s="19">
        <v>0.69877687944182931</v>
      </c>
      <c r="F29" s="19">
        <v>1.3359729669573666</v>
      </c>
      <c r="G29" s="19"/>
      <c r="H29" s="19">
        <v>0.85639292753677332</v>
      </c>
      <c r="I29" s="19">
        <v>0.73833482647585258</v>
      </c>
      <c r="J29" s="13"/>
    </row>
    <row r="30" spans="2:10" ht="15" customHeight="1" x14ac:dyDescent="0.2">
      <c r="B30" s="23">
        <v>1870</v>
      </c>
      <c r="C30" s="19">
        <v>0.80649337612096561</v>
      </c>
      <c r="D30" s="19">
        <v>0.83125977543356322</v>
      </c>
      <c r="E30" s="19">
        <v>0.7268575389352312</v>
      </c>
      <c r="F30" s="19">
        <v>1.5040511985940044</v>
      </c>
      <c r="G30" s="19"/>
      <c r="H30" s="19">
        <v>0.68722013684423067</v>
      </c>
      <c r="I30" s="19">
        <v>0.73860542054940848</v>
      </c>
      <c r="J30" s="13"/>
    </row>
    <row r="31" spans="2:10" ht="15" customHeight="1" x14ac:dyDescent="0.2">
      <c r="B31" s="23">
        <v>1871</v>
      </c>
      <c r="C31" s="19">
        <v>0.76444837199811222</v>
      </c>
      <c r="D31" s="19">
        <v>1.1548484268340202</v>
      </c>
      <c r="E31" s="19">
        <v>0.7887286290394282</v>
      </c>
      <c r="F31" s="19">
        <v>1.2908829702500408</v>
      </c>
      <c r="G31" s="19"/>
      <c r="H31" s="19">
        <v>0.7980607745383852</v>
      </c>
      <c r="I31" s="19">
        <v>0.80156591175980729</v>
      </c>
      <c r="J31" s="13"/>
    </row>
    <row r="32" spans="2:10" ht="15" customHeight="1" x14ac:dyDescent="0.2">
      <c r="B32" s="23">
        <v>1872</v>
      </c>
      <c r="C32" s="19">
        <v>0.65094148231750404</v>
      </c>
      <c r="D32" s="19">
        <v>1.0645938428540966</v>
      </c>
      <c r="E32" s="19">
        <v>0.77351375992820404</v>
      </c>
      <c r="F32" s="19">
        <v>1.1930793066468324</v>
      </c>
      <c r="G32" s="19"/>
      <c r="H32" s="19">
        <v>0.71831879835157786</v>
      </c>
      <c r="I32" s="19">
        <v>0.73408632031188559</v>
      </c>
      <c r="J32" s="13"/>
    </row>
    <row r="33" spans="2:10" ht="15" customHeight="1" x14ac:dyDescent="0.2">
      <c r="B33" s="23">
        <v>1873</v>
      </c>
      <c r="C33" s="19">
        <v>0.58827443048637706</v>
      </c>
      <c r="D33" s="19">
        <v>0.96007446987286493</v>
      </c>
      <c r="E33" s="19">
        <v>0.79491145141902675</v>
      </c>
      <c r="F33" s="19">
        <v>1.1848816846249379</v>
      </c>
      <c r="G33" s="19"/>
      <c r="H33" s="19">
        <v>0.63063240061851722</v>
      </c>
      <c r="I33" s="19">
        <v>0.69370618825330377</v>
      </c>
      <c r="J33" s="13"/>
    </row>
    <row r="34" spans="2:10" ht="15" customHeight="1" x14ac:dyDescent="0.2">
      <c r="B34" s="23">
        <v>1874</v>
      </c>
      <c r="C34" s="19">
        <v>0.53506609616279599</v>
      </c>
      <c r="D34" s="19">
        <v>1.0648496474419682</v>
      </c>
      <c r="E34" s="19">
        <v>0.73964509014386581</v>
      </c>
      <c r="F34" s="19">
        <v>1.4903544584752979</v>
      </c>
      <c r="G34" s="19"/>
      <c r="H34" s="19">
        <v>0.56873849173428315</v>
      </c>
      <c r="I34" s="19">
        <v>0.68065317525104496</v>
      </c>
      <c r="J34" s="13"/>
    </row>
    <row r="35" spans="2:10" ht="15" customHeight="1" x14ac:dyDescent="0.2">
      <c r="B35" s="23">
        <v>1875</v>
      </c>
      <c r="C35" s="19">
        <v>0.48241621742915725</v>
      </c>
      <c r="D35" s="19">
        <v>0.99720204411529956</v>
      </c>
      <c r="E35" s="19">
        <v>0.70932472747054576</v>
      </c>
      <c r="F35" s="19">
        <v>1.7310760832664478</v>
      </c>
      <c r="G35" s="19"/>
      <c r="H35" s="19">
        <v>0.5899880617551243</v>
      </c>
      <c r="I35" s="19">
        <v>0.63448122125992867</v>
      </c>
      <c r="J35" s="13"/>
    </row>
    <row r="36" spans="2:10" ht="15" customHeight="1" x14ac:dyDescent="0.2">
      <c r="B36" s="23">
        <v>1876</v>
      </c>
      <c r="C36" s="19">
        <v>0.44711325494550641</v>
      </c>
      <c r="D36" s="19">
        <v>1.090197989045667</v>
      </c>
      <c r="E36" s="19">
        <v>0.68940260372508499</v>
      </c>
      <c r="F36" s="19">
        <v>1.4062215454968534</v>
      </c>
      <c r="G36" s="19"/>
      <c r="H36" s="19">
        <v>0.48830180765997522</v>
      </c>
      <c r="I36" s="19">
        <v>0.61609996410852552</v>
      </c>
      <c r="J36" s="13"/>
    </row>
    <row r="37" spans="2:10" ht="15" customHeight="1" x14ac:dyDescent="0.2">
      <c r="B37" s="23">
        <v>1877</v>
      </c>
      <c r="C37" s="19">
        <v>0.37053766093873158</v>
      </c>
      <c r="D37" s="19">
        <v>0.96679171706407929</v>
      </c>
      <c r="E37" s="19">
        <v>0.58608900166013456</v>
      </c>
      <c r="F37" s="19">
        <v>1.7043133397789887</v>
      </c>
      <c r="G37" s="19"/>
      <c r="H37" s="19">
        <v>0.60812722959781251</v>
      </c>
      <c r="I37" s="19">
        <v>0.54607874025531355</v>
      </c>
      <c r="J37" s="13"/>
    </row>
    <row r="38" spans="2:10" ht="15" customHeight="1" x14ac:dyDescent="0.2">
      <c r="B38" s="23">
        <v>1878</v>
      </c>
      <c r="C38" s="19">
        <v>0.28776197265509446</v>
      </c>
      <c r="D38" s="19">
        <v>0.84163286918858426</v>
      </c>
      <c r="E38" s="19">
        <v>0.43027366938357481</v>
      </c>
      <c r="F38" s="19">
        <v>1.3980109273227108</v>
      </c>
      <c r="G38" s="19"/>
      <c r="H38" s="19">
        <v>0.65498674652475675</v>
      </c>
      <c r="I38" s="19">
        <v>0.43448244722456597</v>
      </c>
      <c r="J38" s="13"/>
    </row>
    <row r="39" spans="2:10" ht="15" customHeight="1" x14ac:dyDescent="0.2">
      <c r="B39" s="23">
        <v>1879</v>
      </c>
      <c r="C39" s="19">
        <v>0.27161270879617833</v>
      </c>
      <c r="D39" s="19">
        <v>0.75122593390325221</v>
      </c>
      <c r="E39" s="19">
        <v>0.39168818737231559</v>
      </c>
      <c r="F39" s="19">
        <v>1.1807453387146229</v>
      </c>
      <c r="G39" s="19"/>
      <c r="H39" s="19">
        <v>0.53538739667294177</v>
      </c>
      <c r="I39" s="19">
        <v>0.39550356665170133</v>
      </c>
      <c r="J39" s="13"/>
    </row>
    <row r="40" spans="2:10" ht="15" customHeight="1" x14ac:dyDescent="0.2">
      <c r="B40" s="23">
        <v>1880</v>
      </c>
      <c r="C40" s="19">
        <v>0.22897200752680447</v>
      </c>
      <c r="D40" s="19">
        <v>0.73297485917856608</v>
      </c>
      <c r="E40" s="19">
        <v>0.35056573782337269</v>
      </c>
      <c r="F40" s="19">
        <v>1.2821169138625279</v>
      </c>
      <c r="G40" s="19"/>
      <c r="H40" s="19">
        <v>0.66935582513980363</v>
      </c>
      <c r="I40" s="19">
        <v>0.35985007971525756</v>
      </c>
      <c r="J40" s="13"/>
    </row>
    <row r="41" spans="2:10" ht="15" customHeight="1" x14ac:dyDescent="0.2">
      <c r="B41" s="23">
        <v>1881</v>
      </c>
      <c r="C41" s="19">
        <v>0.20780604905524711</v>
      </c>
      <c r="D41" s="19">
        <v>0.76310061610428082</v>
      </c>
      <c r="E41" s="19">
        <v>0.32149123519170586</v>
      </c>
      <c r="F41" s="19">
        <v>1.0312291333643595</v>
      </c>
      <c r="G41" s="19"/>
      <c r="H41" s="19">
        <v>0.64823249723020659</v>
      </c>
      <c r="I41" s="19">
        <v>0.3384748264483875</v>
      </c>
      <c r="J41" s="13"/>
    </row>
    <row r="42" spans="2:10" ht="15" customHeight="1" x14ac:dyDescent="0.2">
      <c r="B42" s="23">
        <v>1882</v>
      </c>
      <c r="C42" s="19">
        <v>0.19489401555729635</v>
      </c>
      <c r="D42" s="19">
        <v>0.68954084185276465</v>
      </c>
      <c r="E42" s="19">
        <v>0.31987656832198735</v>
      </c>
      <c r="F42" s="19">
        <v>0.99431950286200999</v>
      </c>
      <c r="G42" s="19"/>
      <c r="H42" s="19">
        <v>0.70633491385803149</v>
      </c>
      <c r="I42" s="19">
        <v>0.31629841958942306</v>
      </c>
      <c r="J42" s="13"/>
    </row>
    <row r="43" spans="2:10" ht="15" customHeight="1" x14ac:dyDescent="0.2">
      <c r="B43" s="23">
        <v>1883</v>
      </c>
      <c r="C43" s="19">
        <v>0.19689099313428496</v>
      </c>
      <c r="D43" s="19">
        <v>0.673925757238519</v>
      </c>
      <c r="E43" s="19">
        <v>0.35891571802854638</v>
      </c>
      <c r="F43" s="19">
        <v>1.064890732932978</v>
      </c>
      <c r="G43" s="19"/>
      <c r="H43" s="19">
        <v>0.72316417492041285</v>
      </c>
      <c r="I43" s="19">
        <v>0.33709499034421347</v>
      </c>
      <c r="J43" s="13"/>
    </row>
    <row r="44" spans="2:10" ht="15" customHeight="1" x14ac:dyDescent="0.2">
      <c r="B44" s="23">
        <v>1884</v>
      </c>
      <c r="C44" s="19">
        <v>0.18788030716149554</v>
      </c>
      <c r="D44" s="19">
        <v>0.62363410458349866</v>
      </c>
      <c r="E44" s="19">
        <v>0.41647821281525915</v>
      </c>
      <c r="F44" s="19">
        <v>1.2499747071083143</v>
      </c>
      <c r="G44" s="19"/>
      <c r="H44" s="19">
        <v>0.76304188489975056</v>
      </c>
      <c r="I44" s="19">
        <v>0.35152410019927111</v>
      </c>
      <c r="J44" s="13"/>
    </row>
    <row r="45" spans="2:10" ht="15" customHeight="1" x14ac:dyDescent="0.2">
      <c r="B45" s="23">
        <v>1885</v>
      </c>
      <c r="C45" s="19">
        <v>0.19852539465837932</v>
      </c>
      <c r="D45" s="19">
        <v>0.62366084978334835</v>
      </c>
      <c r="E45" s="19">
        <v>0.4987212929585606</v>
      </c>
      <c r="F45" s="19">
        <v>0.91598146536897274</v>
      </c>
      <c r="G45" s="19"/>
      <c r="H45" s="19">
        <v>0.68768661961124811</v>
      </c>
      <c r="I45" s="19">
        <v>0.38323066608670858</v>
      </c>
      <c r="J45" s="13"/>
    </row>
    <row r="46" spans="2:10" ht="15" customHeight="1" x14ac:dyDescent="0.2">
      <c r="B46" s="23">
        <v>1886</v>
      </c>
      <c r="C46" s="19">
        <v>0.21495867777396399</v>
      </c>
      <c r="D46" s="19">
        <v>0.71096122365282666</v>
      </c>
      <c r="E46" s="19">
        <v>0.52355662611606957</v>
      </c>
      <c r="F46" s="19">
        <v>1.0399789563141175</v>
      </c>
      <c r="G46" s="19"/>
      <c r="H46" s="19">
        <v>0.74897474369358785</v>
      </c>
      <c r="I46" s="19">
        <v>0.41587626546957002</v>
      </c>
      <c r="J46" s="13"/>
    </row>
    <row r="47" spans="2:10" ht="15" customHeight="1" x14ac:dyDescent="0.2">
      <c r="B47" s="23">
        <v>1887</v>
      </c>
      <c r="C47" s="19">
        <v>0.23168021354683299</v>
      </c>
      <c r="D47" s="19">
        <v>0.69771586996535773</v>
      </c>
      <c r="E47" s="19">
        <v>0.55310039614964468</v>
      </c>
      <c r="F47" s="19">
        <v>0.77260341420313916</v>
      </c>
      <c r="G47" s="19"/>
      <c r="H47" s="19">
        <v>0.7223663354984049</v>
      </c>
      <c r="I47" s="19">
        <v>0.43463774425371582</v>
      </c>
      <c r="J47" s="13"/>
    </row>
    <row r="48" spans="2:10" ht="15" customHeight="1" x14ac:dyDescent="0.2">
      <c r="B48" s="23">
        <v>1888</v>
      </c>
      <c r="C48" s="19">
        <v>0.24849849282864589</v>
      </c>
      <c r="D48" s="19">
        <v>0.78795134574257752</v>
      </c>
      <c r="E48" s="19">
        <v>0.54502305145384922</v>
      </c>
      <c r="F48" s="19">
        <v>1.0166460951147622</v>
      </c>
      <c r="G48" s="19"/>
      <c r="H48" s="19">
        <v>0.87723092672405711</v>
      </c>
      <c r="I48" s="19">
        <v>0.46383525376355056</v>
      </c>
      <c r="J48" s="13"/>
    </row>
    <row r="49" spans="2:10" ht="15" customHeight="1" x14ac:dyDescent="0.2">
      <c r="B49" s="23">
        <v>1889</v>
      </c>
      <c r="C49" s="19">
        <v>0.2655546088691555</v>
      </c>
      <c r="D49" s="19">
        <v>0.88508847345882324</v>
      </c>
      <c r="E49" s="19">
        <v>0.62949385738339958</v>
      </c>
      <c r="F49" s="19">
        <v>1.3514878045340806</v>
      </c>
      <c r="G49" s="19"/>
      <c r="H49" s="19">
        <v>0.88236556526651166</v>
      </c>
      <c r="I49" s="19">
        <v>0.51574100921035537</v>
      </c>
      <c r="J49" s="13"/>
    </row>
    <row r="50" spans="2:10" ht="15" customHeight="1" x14ac:dyDescent="0.2">
      <c r="B50" s="23">
        <v>1890</v>
      </c>
      <c r="C50" s="19">
        <v>0.32747666981417645</v>
      </c>
      <c r="D50" s="19">
        <v>0.83071180746112849</v>
      </c>
      <c r="E50" s="19">
        <v>0.74650539038056885</v>
      </c>
      <c r="F50" s="19">
        <v>1.4903808014617488</v>
      </c>
      <c r="G50" s="19"/>
      <c r="H50" s="19">
        <v>0.75663705017406291</v>
      </c>
      <c r="I50" s="19">
        <v>0.58298163595129848</v>
      </c>
      <c r="J50" s="13"/>
    </row>
    <row r="51" spans="2:10" ht="15" customHeight="1" x14ac:dyDescent="0.2">
      <c r="B51" s="23">
        <v>1891</v>
      </c>
      <c r="C51" s="19">
        <v>0.45533940142417478</v>
      </c>
      <c r="D51" s="19">
        <v>0.94300553753615768</v>
      </c>
      <c r="E51" s="19">
        <v>1.0179912122536452</v>
      </c>
      <c r="F51" s="19">
        <v>1.4628275429473303</v>
      </c>
      <c r="G51" s="19"/>
      <c r="H51" s="19">
        <v>0.88042662925566961</v>
      </c>
      <c r="I51" s="19">
        <v>0.7598815122424617</v>
      </c>
      <c r="J51" s="13"/>
    </row>
    <row r="52" spans="2:10" ht="15" customHeight="1" x14ac:dyDescent="0.2">
      <c r="B52" s="23">
        <v>1892</v>
      </c>
      <c r="C52" s="19">
        <v>0.6386800225448872</v>
      </c>
      <c r="D52" s="19">
        <v>0.97882180137720576</v>
      </c>
      <c r="E52" s="19">
        <v>1.1948270275410415</v>
      </c>
      <c r="F52" s="19">
        <v>1.5687182574209348</v>
      </c>
      <c r="G52" s="19"/>
      <c r="H52" s="19">
        <v>0.81809044205146619</v>
      </c>
      <c r="I52" s="19">
        <v>0.91093945035957691</v>
      </c>
      <c r="J52" s="13"/>
    </row>
    <row r="53" spans="2:10" ht="15" customHeight="1" x14ac:dyDescent="0.2">
      <c r="B53" s="23">
        <v>1893</v>
      </c>
      <c r="C53" s="19">
        <v>0.75651069810386629</v>
      </c>
      <c r="D53" s="19">
        <v>0.81739196672942516</v>
      </c>
      <c r="E53" s="19">
        <v>1.2506211496674966</v>
      </c>
      <c r="F53" s="19">
        <v>1.5224691932579268</v>
      </c>
      <c r="G53" s="19"/>
      <c r="H53" s="19">
        <v>0.76933927134279478</v>
      </c>
      <c r="I53" s="19">
        <v>0.94600603458475063</v>
      </c>
      <c r="J53" s="13"/>
    </row>
    <row r="54" spans="2:10" ht="15" customHeight="1" x14ac:dyDescent="0.2">
      <c r="B54" s="23">
        <v>1894</v>
      </c>
      <c r="C54" s="19">
        <v>0.80081138201057911</v>
      </c>
      <c r="D54" s="19">
        <v>0.61100669195849655</v>
      </c>
      <c r="E54" s="19">
        <v>1.2948839780223855</v>
      </c>
      <c r="F54" s="19">
        <v>1.9559128035990101</v>
      </c>
      <c r="G54" s="19"/>
      <c r="H54" s="19">
        <v>0.82302861373386937</v>
      </c>
      <c r="I54" s="19">
        <v>0.94101317556065067</v>
      </c>
      <c r="J54" s="13"/>
    </row>
    <row r="55" spans="2:10" ht="15" customHeight="1" x14ac:dyDescent="0.2">
      <c r="B55" s="23">
        <v>1895</v>
      </c>
      <c r="C55" s="19">
        <v>0.83048928712579762</v>
      </c>
      <c r="D55" s="19">
        <v>0.57140623564161064</v>
      </c>
      <c r="E55" s="19">
        <v>1.245638584408769</v>
      </c>
      <c r="F55" s="19">
        <v>2.2999534610792982</v>
      </c>
      <c r="G55" s="19"/>
      <c r="H55" s="19">
        <v>0.72253083433431864</v>
      </c>
      <c r="I55" s="19">
        <v>0.91979883862053269</v>
      </c>
      <c r="J55" s="13"/>
    </row>
    <row r="56" spans="2:10" ht="15" customHeight="1" x14ac:dyDescent="0.2">
      <c r="B56" s="23">
        <v>1896</v>
      </c>
      <c r="C56" s="19">
        <v>0.86132991953172255</v>
      </c>
      <c r="D56" s="19">
        <v>0.55736455583379785</v>
      </c>
      <c r="E56" s="19">
        <v>1.2546368589375623</v>
      </c>
      <c r="F56" s="19">
        <v>2.2621991229870471</v>
      </c>
      <c r="G56" s="19"/>
      <c r="H56" s="19">
        <v>0.70910845840446413</v>
      </c>
      <c r="I56" s="19">
        <v>0.93099960823345651</v>
      </c>
      <c r="J56" s="13"/>
    </row>
    <row r="57" spans="2:10" ht="15" customHeight="1" x14ac:dyDescent="0.2">
      <c r="B57" s="23">
        <v>1897</v>
      </c>
      <c r="C57" s="19">
        <v>0.89340297487004783</v>
      </c>
      <c r="D57" s="19">
        <v>0.4855925838072348</v>
      </c>
      <c r="E57" s="19">
        <v>1.0485523564073169</v>
      </c>
      <c r="F57" s="19">
        <v>2.0481728415046234</v>
      </c>
      <c r="G57" s="19"/>
      <c r="H57" s="19">
        <v>0.62537434262756542</v>
      </c>
      <c r="I57" s="19">
        <v>0.83320280504968181</v>
      </c>
      <c r="J57" s="13"/>
    </row>
    <row r="58" spans="2:10" ht="15" customHeight="1" x14ac:dyDescent="0.2">
      <c r="B58" s="23">
        <v>1898</v>
      </c>
      <c r="C58" s="19">
        <v>0.9032556756883614</v>
      </c>
      <c r="D58" s="19">
        <v>0.44362439330654241</v>
      </c>
      <c r="E58" s="19">
        <v>1.0091234786625112</v>
      </c>
      <c r="F58" s="19">
        <v>1.9962002089459092</v>
      </c>
      <c r="G58" s="19"/>
      <c r="H58" s="19">
        <v>0.58251509468897134</v>
      </c>
      <c r="I58" s="19">
        <v>0.80321740968095567</v>
      </c>
      <c r="J58" s="13"/>
    </row>
    <row r="59" spans="2:10" ht="15" customHeight="1" x14ac:dyDescent="0.2">
      <c r="B59" s="23">
        <v>1899</v>
      </c>
      <c r="C59" s="19">
        <v>0.86612171477353328</v>
      </c>
      <c r="D59" s="19">
        <v>0.36600981183583009</v>
      </c>
      <c r="E59" s="19">
        <v>0.8585313665664781</v>
      </c>
      <c r="F59" s="19">
        <v>1.721476794301265</v>
      </c>
      <c r="G59" s="19"/>
      <c r="H59" s="19">
        <v>0.55646256933527161</v>
      </c>
      <c r="I59" s="19">
        <v>0.70978024778988658</v>
      </c>
      <c r="J59" s="13"/>
    </row>
    <row r="60" spans="2:10" ht="15" customHeight="1" x14ac:dyDescent="0.2">
      <c r="B60" s="23">
        <v>1900</v>
      </c>
      <c r="C60" s="19">
        <v>0.86852576789173963</v>
      </c>
      <c r="D60" s="19">
        <v>0.33911644819148307</v>
      </c>
      <c r="E60" s="19">
        <v>0.87209378109108093</v>
      </c>
      <c r="F60" s="19">
        <v>1.7445883546522496</v>
      </c>
      <c r="G60" s="19"/>
      <c r="H60" s="19">
        <v>0.47576234457728334</v>
      </c>
      <c r="I60" s="19">
        <v>0.69795588859010405</v>
      </c>
      <c r="J60" s="13"/>
    </row>
    <row r="61" spans="2:10" ht="15" customHeight="1" x14ac:dyDescent="0.2">
      <c r="B61" s="23">
        <v>1901</v>
      </c>
      <c r="C61" s="19">
        <v>0.85053131294141426</v>
      </c>
      <c r="D61" s="19">
        <v>0.34494602379080608</v>
      </c>
      <c r="E61" s="19">
        <v>0.98373089730394592</v>
      </c>
      <c r="F61" s="19">
        <v>1.6541953835363763</v>
      </c>
      <c r="G61" s="19"/>
      <c r="H61" s="19">
        <v>0.44178537131758183</v>
      </c>
      <c r="I61" s="19">
        <v>0.73273225154597632</v>
      </c>
      <c r="J61" s="13"/>
    </row>
    <row r="62" spans="2:10" ht="15" customHeight="1" x14ac:dyDescent="0.2">
      <c r="B62" s="23">
        <v>1902</v>
      </c>
      <c r="C62" s="19">
        <v>0.932480013957244</v>
      </c>
      <c r="D62" s="19">
        <v>0.3777185384068138</v>
      </c>
      <c r="E62" s="19">
        <v>0.96397240257966066</v>
      </c>
      <c r="F62" s="19">
        <v>1.7013480621728649</v>
      </c>
      <c r="G62" s="19"/>
      <c r="H62" s="19">
        <v>0.41199994486882741</v>
      </c>
      <c r="I62" s="19">
        <v>0.75749830664526496</v>
      </c>
      <c r="J62" s="13"/>
    </row>
    <row r="63" spans="2:10" ht="15" customHeight="1" x14ac:dyDescent="0.2">
      <c r="B63" s="23">
        <v>1903</v>
      </c>
      <c r="C63" s="19">
        <v>0.97490162145055459</v>
      </c>
      <c r="D63" s="19">
        <v>0.39081647795580021</v>
      </c>
      <c r="E63" s="19">
        <v>0.87383510537705733</v>
      </c>
      <c r="F63" s="19">
        <v>1.5338820058010898</v>
      </c>
      <c r="G63" s="19"/>
      <c r="H63" s="19">
        <v>0.56689761989290532</v>
      </c>
      <c r="I63" s="19">
        <v>0.75464430407815175</v>
      </c>
      <c r="J63" s="13"/>
    </row>
    <row r="64" spans="2:10" ht="15" customHeight="1" x14ac:dyDescent="0.2">
      <c r="B64" s="23">
        <v>1904</v>
      </c>
      <c r="C64" s="19">
        <v>1.0020621338296409</v>
      </c>
      <c r="D64" s="19">
        <v>0.35114021167972004</v>
      </c>
      <c r="E64" s="19">
        <v>0.84132260427924144</v>
      </c>
      <c r="F64" s="19">
        <v>1.17039885251494</v>
      </c>
      <c r="G64" s="19"/>
      <c r="H64" s="19">
        <v>0.36489561467472337</v>
      </c>
      <c r="I64" s="19">
        <v>0.7036665333877814</v>
      </c>
      <c r="J64" s="13"/>
    </row>
    <row r="65" spans="2:10" ht="15" customHeight="1" x14ac:dyDescent="0.2">
      <c r="B65" s="23">
        <v>1905</v>
      </c>
      <c r="C65" s="19">
        <v>1.019750894621581</v>
      </c>
      <c r="D65" s="19">
        <v>0.33047345125455341</v>
      </c>
      <c r="E65" s="19">
        <v>0.84333031654055479</v>
      </c>
      <c r="F65" s="19">
        <v>1.043709767672337</v>
      </c>
      <c r="G65" s="19"/>
      <c r="H65" s="19">
        <v>0.40704185638525298</v>
      </c>
      <c r="I65" s="19">
        <v>0.70125360871001086</v>
      </c>
      <c r="J65" s="13"/>
    </row>
    <row r="66" spans="2:10" ht="15" customHeight="1" x14ac:dyDescent="0.2">
      <c r="B66" s="23">
        <v>1906</v>
      </c>
      <c r="C66" s="19">
        <v>1.0462110997119696</v>
      </c>
      <c r="D66" s="19">
        <v>0.30820769650472396</v>
      </c>
      <c r="E66" s="19">
        <v>0.81992129731860175</v>
      </c>
      <c r="F66" s="19">
        <v>0.97011735624559803</v>
      </c>
      <c r="G66" s="19"/>
      <c r="H66" s="19">
        <v>0.39081427171386529</v>
      </c>
      <c r="I66" s="19">
        <v>0.68201288226699786</v>
      </c>
      <c r="J66" s="13"/>
    </row>
    <row r="67" spans="2:10" ht="15" customHeight="1" x14ac:dyDescent="0.2">
      <c r="B67" s="23">
        <v>1907</v>
      </c>
      <c r="C67" s="19">
        <v>1.0470812697171401</v>
      </c>
      <c r="D67" s="19">
        <v>0.30144540294121136</v>
      </c>
      <c r="E67" s="19">
        <v>0.78252048552749309</v>
      </c>
      <c r="F67" s="19">
        <v>0.76462661042200575</v>
      </c>
      <c r="G67" s="19"/>
      <c r="H67" s="19">
        <v>0.36963537767345866</v>
      </c>
      <c r="I67" s="19">
        <v>0.65478312861828569</v>
      </c>
      <c r="J67" s="13"/>
    </row>
    <row r="68" spans="2:10" ht="15" customHeight="1" x14ac:dyDescent="0.2">
      <c r="B68" s="23">
        <v>1908</v>
      </c>
      <c r="C68" s="19">
        <v>0.9306654949525216</v>
      </c>
      <c r="D68" s="19">
        <v>0.32968629429925628</v>
      </c>
      <c r="E68" s="19">
        <v>0.81857298171658621</v>
      </c>
      <c r="F68" s="19">
        <v>0.654035348771978</v>
      </c>
      <c r="G68" s="19"/>
      <c r="H68" s="19">
        <v>0.37016136542209449</v>
      </c>
      <c r="I68" s="19">
        <v>0.65452443626429768</v>
      </c>
      <c r="J68" s="13"/>
    </row>
    <row r="69" spans="2:10" ht="15" customHeight="1" x14ac:dyDescent="0.2">
      <c r="B69" s="23">
        <v>1909</v>
      </c>
      <c r="C69" s="19">
        <v>0.94877494478219704</v>
      </c>
      <c r="D69" s="19">
        <v>0.30367438522931761</v>
      </c>
      <c r="E69" s="19">
        <v>0.70564718878465915</v>
      </c>
      <c r="F69" s="19">
        <v>0.53366441512371376</v>
      </c>
      <c r="G69" s="19"/>
      <c r="H69" s="19">
        <v>0.30148643681896065</v>
      </c>
      <c r="I69" s="19">
        <v>0.60103929906047349</v>
      </c>
      <c r="J69" s="13"/>
    </row>
    <row r="70" spans="2:10" ht="15" customHeight="1" x14ac:dyDescent="0.2">
      <c r="B70" s="23">
        <v>1910</v>
      </c>
      <c r="C70" s="19">
        <v>0.8869780996748674</v>
      </c>
      <c r="D70" s="19">
        <v>0.26186203860955065</v>
      </c>
      <c r="E70" s="19">
        <v>0.62223392471040384</v>
      </c>
      <c r="F70" s="19">
        <v>0.40400844549971771</v>
      </c>
      <c r="G70" s="19"/>
      <c r="H70" s="19">
        <v>0.27923652435566299</v>
      </c>
      <c r="I70" s="19">
        <v>0.52993550856141858</v>
      </c>
      <c r="J70" s="13"/>
    </row>
    <row r="71" spans="2:10" ht="15" customHeight="1" x14ac:dyDescent="0.2">
      <c r="B71" s="23">
        <v>1911</v>
      </c>
      <c r="C71" s="19">
        <v>0.83581702775091116</v>
      </c>
      <c r="D71" s="19">
        <v>0.24574222180385785</v>
      </c>
      <c r="E71" s="19">
        <v>0.59239691989513876</v>
      </c>
      <c r="F71" s="19">
        <v>0.32689397018645505</v>
      </c>
      <c r="G71" s="19"/>
      <c r="H71" s="19">
        <v>0.24497255429265197</v>
      </c>
      <c r="I71" s="19">
        <v>0.49703862666106713</v>
      </c>
      <c r="J71" s="13"/>
    </row>
    <row r="72" spans="2:10" ht="15" customHeight="1" x14ac:dyDescent="0.2">
      <c r="B72" s="23">
        <v>1912</v>
      </c>
      <c r="C72" s="19">
        <v>0.8089549632296803</v>
      </c>
      <c r="D72" s="19">
        <v>0.22680720450170372</v>
      </c>
      <c r="E72" s="19">
        <v>0.66462940855102082</v>
      </c>
      <c r="F72" s="19">
        <v>0.26290241556403016</v>
      </c>
      <c r="G72" s="19"/>
      <c r="H72" s="19">
        <v>0.2606411138320151</v>
      </c>
      <c r="I72" s="19">
        <v>0.50054327050584335</v>
      </c>
      <c r="J72" s="13"/>
    </row>
    <row r="73" spans="2:10" ht="15" customHeight="1" x14ac:dyDescent="0.2">
      <c r="B73" s="23">
        <v>1913</v>
      </c>
      <c r="C73" s="19">
        <v>0.82296735009562882</v>
      </c>
      <c r="D73" s="19">
        <v>0.21843282920257254</v>
      </c>
      <c r="E73" s="19">
        <v>0.60256196765903924</v>
      </c>
      <c r="F73" s="19">
        <v>0.25082825789306845</v>
      </c>
      <c r="G73" s="19"/>
      <c r="H73" s="19">
        <v>0.21376812955097874</v>
      </c>
      <c r="I73" s="19">
        <v>0.47853599464339047</v>
      </c>
      <c r="J73" s="13"/>
    </row>
    <row r="74" spans="2:10" ht="15" customHeight="1" x14ac:dyDescent="0.2">
      <c r="B74" s="23">
        <v>1914</v>
      </c>
      <c r="C74" s="19">
        <v>0.8267340599090145</v>
      </c>
      <c r="D74" s="19">
        <v>0.17847712411653391</v>
      </c>
      <c r="E74" s="19">
        <v>0.51092111234752957</v>
      </c>
      <c r="F74" s="19">
        <v>0.18621209680926984</v>
      </c>
      <c r="G74" s="19"/>
      <c r="H74" s="19">
        <v>0.2054771256497839</v>
      </c>
      <c r="I74" s="19">
        <v>0.41677968889686035</v>
      </c>
      <c r="J74" s="13"/>
    </row>
    <row r="75" spans="2:10" ht="15" customHeight="1" x14ac:dyDescent="0.2">
      <c r="B75" s="23">
        <v>1915</v>
      </c>
      <c r="C75" s="19">
        <v>0.81850872716045731</v>
      </c>
      <c r="D75" s="19">
        <v>0.16610855895585419</v>
      </c>
      <c r="E75" s="19">
        <v>0.47156735608338063</v>
      </c>
      <c r="F75" s="19">
        <v>0.15631375352275279</v>
      </c>
      <c r="G75" s="19"/>
      <c r="H75" s="19">
        <v>0.17843270724421334</v>
      </c>
      <c r="I75" s="19">
        <v>0.38962283420904964</v>
      </c>
      <c r="J75" s="13"/>
    </row>
    <row r="76" spans="2:10" ht="15" customHeight="1" x14ac:dyDescent="0.2">
      <c r="B76" s="23">
        <v>1916</v>
      </c>
      <c r="C76" s="19">
        <v>0.7376046284411315</v>
      </c>
      <c r="D76" s="19">
        <v>0.13600483942215102</v>
      </c>
      <c r="E76" s="19">
        <v>0.39139463670799723</v>
      </c>
      <c r="F76" s="19">
        <v>0.12567128074024569</v>
      </c>
      <c r="G76" s="19"/>
      <c r="H76" s="19">
        <v>0.18807838606681815</v>
      </c>
      <c r="I76" s="19">
        <v>0.33530924037090487</v>
      </c>
      <c r="J76" s="13"/>
    </row>
    <row r="77" spans="2:10" ht="15" customHeight="1" x14ac:dyDescent="0.2">
      <c r="B77" s="23">
        <v>1917</v>
      </c>
      <c r="C77" s="19">
        <v>0.80442265297599758</v>
      </c>
      <c r="D77" s="19">
        <v>0.16781225115105577</v>
      </c>
      <c r="E77" s="19">
        <v>0.47956151863397772</v>
      </c>
      <c r="F77" s="19">
        <v>0.15116901096240604</v>
      </c>
      <c r="G77" s="19"/>
      <c r="H77" s="19">
        <v>0.14191803228276093</v>
      </c>
      <c r="I77" s="19">
        <v>0.38912631239103174</v>
      </c>
      <c r="J77" s="13"/>
    </row>
    <row r="78" spans="2:10" ht="15" customHeight="1" x14ac:dyDescent="0.2">
      <c r="B78" s="23">
        <v>1918</v>
      </c>
      <c r="C78" s="19">
        <v>0.96627914890799094</v>
      </c>
      <c r="D78" s="19">
        <v>0.19264349039029549</v>
      </c>
      <c r="E78" s="19">
        <v>0.61400217437635851</v>
      </c>
      <c r="F78" s="19">
        <v>0.17832972488078619</v>
      </c>
      <c r="G78" s="19"/>
      <c r="H78" s="19">
        <v>0.17499645899516403</v>
      </c>
      <c r="I78" s="19">
        <v>0.47458302579919964</v>
      </c>
      <c r="J78" s="13"/>
    </row>
    <row r="79" spans="2:10" ht="15" customHeight="1" x14ac:dyDescent="0.2">
      <c r="B79" s="23">
        <v>1919</v>
      </c>
      <c r="C79" s="19">
        <v>0.99718329382503978</v>
      </c>
      <c r="D79" s="19">
        <v>0.22455866269530667</v>
      </c>
      <c r="E79" s="19">
        <v>0.66120904009592629</v>
      </c>
      <c r="F79" s="19">
        <v>0.18292464748012519</v>
      </c>
      <c r="G79" s="19"/>
      <c r="H79" s="19">
        <v>0.24467185521648674</v>
      </c>
      <c r="I79" s="19">
        <v>0.52543750412116863</v>
      </c>
      <c r="J79" s="13"/>
    </row>
    <row r="80" spans="2:10" ht="15" customHeight="1" x14ac:dyDescent="0.2">
      <c r="B80" s="23">
        <v>1920</v>
      </c>
      <c r="C80" s="19">
        <v>1.0717010996492704</v>
      </c>
      <c r="D80" s="19">
        <v>0.23661679791095175</v>
      </c>
      <c r="E80" s="19">
        <v>0.68583965884047493</v>
      </c>
      <c r="F80" s="19">
        <v>0.18273586013008528</v>
      </c>
      <c r="G80" s="19"/>
      <c r="H80" s="19">
        <v>0.21329355640444</v>
      </c>
      <c r="I80" s="19">
        <v>0.55147801067042268</v>
      </c>
      <c r="J80" s="13"/>
    </row>
    <row r="81" spans="2:10" ht="15" customHeight="1" x14ac:dyDescent="0.2">
      <c r="B81" s="23">
        <v>1921</v>
      </c>
      <c r="C81" s="19">
        <v>1.1346412315022696</v>
      </c>
      <c r="D81" s="19">
        <v>0.24149567331241123</v>
      </c>
      <c r="E81" s="19">
        <v>0.65154583619516682</v>
      </c>
      <c r="F81" s="19">
        <v>0.17783573672322167</v>
      </c>
      <c r="G81" s="19"/>
      <c r="H81" s="19">
        <v>0.16107580625810541</v>
      </c>
      <c r="I81" s="19">
        <v>0.53858494360455322</v>
      </c>
      <c r="J81" s="13"/>
    </row>
    <row r="82" spans="2:10" ht="15" customHeight="1" x14ac:dyDescent="0.2">
      <c r="B82" s="23">
        <v>1922</v>
      </c>
      <c r="C82" s="19">
        <v>1.2259000240841624</v>
      </c>
      <c r="D82" s="19">
        <v>0.28301271686088925</v>
      </c>
      <c r="E82" s="19">
        <v>0.73232513745374539</v>
      </c>
      <c r="F82" s="19">
        <v>0.20772450337686435</v>
      </c>
      <c r="G82" s="19"/>
      <c r="H82" s="19">
        <v>0.15912721488752801</v>
      </c>
      <c r="I82" s="19">
        <v>0.6017198207199258</v>
      </c>
      <c r="J82" s="13"/>
    </row>
    <row r="83" spans="2:10" ht="15" customHeight="1" x14ac:dyDescent="0.2">
      <c r="B83" s="23">
        <v>1923</v>
      </c>
      <c r="C83" s="19">
        <v>1.3076658474363905</v>
      </c>
      <c r="D83" s="19">
        <v>0.29258036007542548</v>
      </c>
      <c r="E83" s="19">
        <v>0.79973705628388325</v>
      </c>
      <c r="F83" s="19">
        <v>0.21353414073431881</v>
      </c>
      <c r="G83" s="19"/>
      <c r="H83" s="19">
        <v>0.14374709131745614</v>
      </c>
      <c r="I83" s="19">
        <v>0.63645827761021756</v>
      </c>
      <c r="J83" s="13"/>
    </row>
    <row r="84" spans="2:10" ht="15" customHeight="1" x14ac:dyDescent="0.2">
      <c r="B84" s="23">
        <v>1924</v>
      </c>
      <c r="C84" s="19">
        <v>1.3837216499480487</v>
      </c>
      <c r="D84" s="19">
        <v>0.30267578812124657</v>
      </c>
      <c r="E84" s="19">
        <v>0.90982780945078301</v>
      </c>
      <c r="F84" s="19">
        <v>0.22535058430347052</v>
      </c>
      <c r="G84" s="19"/>
      <c r="H84" s="19">
        <v>0.14552457828627988</v>
      </c>
      <c r="I84" s="19">
        <v>0.68333866209420235</v>
      </c>
      <c r="J84" s="13"/>
    </row>
    <row r="85" spans="2:10" ht="15" customHeight="1" x14ac:dyDescent="0.2">
      <c r="B85" s="23">
        <v>1925</v>
      </c>
      <c r="C85" s="19">
        <v>1.4135221427811311</v>
      </c>
      <c r="D85" s="19">
        <v>0.30001428760024801</v>
      </c>
      <c r="E85" s="19">
        <v>0.89195842699884531</v>
      </c>
      <c r="F85" s="19">
        <v>0.19663932611123347</v>
      </c>
      <c r="G85" s="19"/>
      <c r="H85" s="19">
        <v>0.14756710747843202</v>
      </c>
      <c r="I85" s="19">
        <v>0.66210386824077572</v>
      </c>
      <c r="J85" s="13"/>
    </row>
    <row r="86" spans="2:10" ht="15" customHeight="1" x14ac:dyDescent="0.2">
      <c r="B86" s="23">
        <v>1926</v>
      </c>
      <c r="C86" s="19">
        <v>1.4116343823981707</v>
      </c>
      <c r="D86" s="19">
        <v>0.31853572584579193</v>
      </c>
      <c r="E86" s="19">
        <v>0.91836625807883954</v>
      </c>
      <c r="F86" s="19">
        <v>0.17973715433726653</v>
      </c>
      <c r="G86" s="19"/>
      <c r="H86" s="19">
        <v>0.16015149825697245</v>
      </c>
      <c r="I86" s="19">
        <v>0.67112148435915053</v>
      </c>
      <c r="J86" s="13"/>
    </row>
    <row r="87" spans="2:10" ht="15" customHeight="1" x14ac:dyDescent="0.2">
      <c r="B87" s="23">
        <v>1927</v>
      </c>
      <c r="C87" s="19">
        <v>1.2942838002274371</v>
      </c>
      <c r="D87" s="19">
        <v>0.31085570382610073</v>
      </c>
      <c r="E87" s="19">
        <v>0.85768063873424072</v>
      </c>
      <c r="F87" s="19">
        <v>0.15861333185658344</v>
      </c>
      <c r="G87" s="19"/>
      <c r="H87" s="19">
        <v>0.17855265030625772</v>
      </c>
      <c r="I87" s="19">
        <v>0.63086727058736991</v>
      </c>
      <c r="J87" s="13"/>
    </row>
    <row r="88" spans="2:10" ht="15" customHeight="1" x14ac:dyDescent="0.2">
      <c r="B88" s="23">
        <v>1928</v>
      </c>
      <c r="C88" s="19">
        <v>1.2085394768364222</v>
      </c>
      <c r="D88" s="19">
        <v>0.29771306349374499</v>
      </c>
      <c r="E88" s="19">
        <v>0.82936403553145432</v>
      </c>
      <c r="F88" s="19">
        <v>0.13330375424838992</v>
      </c>
      <c r="G88" s="19"/>
      <c r="H88" s="19">
        <v>0.16513255362135706</v>
      </c>
      <c r="I88" s="19">
        <v>0.58922845173540406</v>
      </c>
      <c r="J88" s="13"/>
    </row>
    <row r="89" spans="2:10" ht="15" customHeight="1" x14ac:dyDescent="0.2">
      <c r="B89" s="23">
        <v>1929</v>
      </c>
      <c r="C89" s="19">
        <v>1.111608408199569</v>
      </c>
      <c r="D89" s="19">
        <v>0.27925211167439101</v>
      </c>
      <c r="E89" s="19">
        <v>0.75488846641419671</v>
      </c>
      <c r="F89" s="19">
        <v>0.11605775960998166</v>
      </c>
      <c r="G89" s="19"/>
      <c r="H89" s="19">
        <v>0.17100132452459771</v>
      </c>
      <c r="I89" s="19">
        <v>0.54412509813758958</v>
      </c>
      <c r="J89" s="13"/>
    </row>
    <row r="90" spans="2:10" ht="15" customHeight="1" x14ac:dyDescent="0.2">
      <c r="B90" s="23">
        <v>1930</v>
      </c>
      <c r="C90" s="19">
        <v>1.0535120023880973</v>
      </c>
      <c r="D90" s="19">
        <v>0.28337910502252694</v>
      </c>
      <c r="E90" s="19">
        <v>0.72760671461344184</v>
      </c>
      <c r="F90" s="19">
        <v>0.10871440115787424</v>
      </c>
      <c r="G90" s="19"/>
      <c r="H90" s="19">
        <v>0.16720502965448886</v>
      </c>
      <c r="I90" s="19">
        <v>0.52543512472636422</v>
      </c>
      <c r="J90" s="13"/>
    </row>
    <row r="91" spans="2:10" ht="15" customHeight="1" x14ac:dyDescent="0.2">
      <c r="B91" s="23">
        <v>1931</v>
      </c>
      <c r="C91" s="19">
        <v>0.96264178180752946</v>
      </c>
      <c r="D91" s="19">
        <v>0.22555702745916936</v>
      </c>
      <c r="E91" s="19">
        <v>0.57652198522017795</v>
      </c>
      <c r="F91" s="19">
        <v>0.10362770059126791</v>
      </c>
      <c r="G91" s="19"/>
      <c r="H91" s="19">
        <v>0.14746205111130953</v>
      </c>
      <c r="I91" s="19">
        <v>0.44892486787950092</v>
      </c>
      <c r="J91" s="13"/>
    </row>
    <row r="92" spans="2:10" ht="15" customHeight="1" x14ac:dyDescent="0.2">
      <c r="B92" s="23">
        <v>1932</v>
      </c>
      <c r="C92" s="19">
        <v>1.0056884624332918</v>
      </c>
      <c r="D92" s="19">
        <v>0.30063983560279833</v>
      </c>
      <c r="E92" s="19">
        <v>0.70675470215859781</v>
      </c>
      <c r="F92" s="19">
        <v>0.12967186514922285</v>
      </c>
      <c r="G92" s="19"/>
      <c r="H92" s="19">
        <v>0.14382932649555535</v>
      </c>
      <c r="I92" s="19">
        <v>0.53362960275760507</v>
      </c>
      <c r="J92" s="13"/>
    </row>
    <row r="93" spans="2:10" ht="15" customHeight="1" x14ac:dyDescent="0.2">
      <c r="B93" s="23">
        <v>1933</v>
      </c>
      <c r="C93" s="19">
        <v>1.015636503260495</v>
      </c>
      <c r="D93" s="19">
        <v>0.2438605321532393</v>
      </c>
      <c r="E93" s="19">
        <v>0.76511352517666698</v>
      </c>
      <c r="F93" s="19">
        <v>0.12927254254513573</v>
      </c>
      <c r="G93" s="19"/>
      <c r="H93" s="19">
        <v>0.14991670965510956</v>
      </c>
      <c r="I93" s="19">
        <v>0.51063574988298466</v>
      </c>
      <c r="J93" s="13"/>
    </row>
    <row r="94" spans="2:10" ht="15" customHeight="1" x14ac:dyDescent="0.2">
      <c r="B94" s="23">
        <v>1934</v>
      </c>
      <c r="C94" s="19">
        <v>1.0411287656922648</v>
      </c>
      <c r="D94" s="19">
        <v>0.24256351954744793</v>
      </c>
      <c r="E94" s="19">
        <v>0.76863832948213551</v>
      </c>
      <c r="F94" s="19">
        <v>0.13516444544495881</v>
      </c>
      <c r="G94" s="19"/>
      <c r="H94" s="19">
        <v>0.14950192536503404</v>
      </c>
      <c r="I94" s="19">
        <v>0.5177851139441223</v>
      </c>
      <c r="J94" s="13"/>
    </row>
    <row r="95" spans="2:10" ht="15" customHeight="1" x14ac:dyDescent="0.2">
      <c r="B95" s="23">
        <v>1935</v>
      </c>
      <c r="C95" s="19">
        <v>1.1527310494017153</v>
      </c>
      <c r="D95" s="19">
        <v>0.26622175794291425</v>
      </c>
      <c r="E95" s="19">
        <v>0.88027291045267875</v>
      </c>
      <c r="F95" s="19">
        <v>0.14935912303421817</v>
      </c>
      <c r="G95" s="19"/>
      <c r="H95" s="19">
        <v>0.1484935257295675</v>
      </c>
      <c r="I95" s="19">
        <v>0.57434597212095095</v>
      </c>
      <c r="J95" s="13"/>
    </row>
    <row r="96" spans="2:10" ht="15" customHeight="1" x14ac:dyDescent="0.2">
      <c r="B96" s="23">
        <v>1936</v>
      </c>
      <c r="C96" s="19">
        <v>1.2148308966113501</v>
      </c>
      <c r="D96" s="19">
        <v>0.26425546179006731</v>
      </c>
      <c r="E96" s="19">
        <v>0.92543745785477216</v>
      </c>
      <c r="F96" s="19">
        <v>0.16109897662859235</v>
      </c>
      <c r="G96" s="19"/>
      <c r="H96" s="19">
        <v>0.18501498286487111</v>
      </c>
      <c r="I96" s="19">
        <v>0.59559767992406931</v>
      </c>
      <c r="J96" s="13"/>
    </row>
    <row r="97" spans="2:10" ht="15" customHeight="1" x14ac:dyDescent="0.2">
      <c r="B97" s="23">
        <v>1937</v>
      </c>
      <c r="C97" s="19">
        <v>1.2258817040163008</v>
      </c>
      <c r="D97" s="19">
        <v>0.27763788660605221</v>
      </c>
      <c r="E97" s="19">
        <v>0.95062746275112919</v>
      </c>
      <c r="F97" s="19">
        <v>0.1570992400802112</v>
      </c>
      <c r="G97" s="19"/>
      <c r="H97" s="19">
        <v>0.16606569681157471</v>
      </c>
      <c r="I97" s="19">
        <v>0.59776018171615419</v>
      </c>
      <c r="J97" s="13"/>
    </row>
    <row r="98" spans="2:10" ht="15" customHeight="1" x14ac:dyDescent="0.2">
      <c r="B98" s="23">
        <v>1938</v>
      </c>
      <c r="C98" s="19">
        <v>1.2153437397784379</v>
      </c>
      <c r="D98" s="19">
        <v>0.26197306071698212</v>
      </c>
      <c r="E98" s="19">
        <v>0.89837307006121891</v>
      </c>
      <c r="F98" s="19">
        <v>0.14766589879597364</v>
      </c>
      <c r="G98" s="19"/>
      <c r="H98" s="19">
        <v>0.16775448076621036</v>
      </c>
      <c r="I98" s="19">
        <v>0.57045149599290801</v>
      </c>
      <c r="J98" s="13"/>
    </row>
    <row r="99" spans="2:10" ht="15" customHeight="1" x14ac:dyDescent="0.2">
      <c r="B99" s="23">
        <v>1939</v>
      </c>
      <c r="C99" s="19">
        <v>1.2281715919800913</v>
      </c>
      <c r="D99" s="19">
        <v>0.24086617167816221</v>
      </c>
      <c r="E99" s="19">
        <v>0.84548996486707995</v>
      </c>
      <c r="F99" s="19">
        <v>0.13295642849428321</v>
      </c>
      <c r="G99" s="19"/>
      <c r="H99" s="19">
        <v>0.16097656977307309</v>
      </c>
      <c r="I99" s="19">
        <v>0.53833116412694082</v>
      </c>
      <c r="J99" s="13"/>
    </row>
    <row r="100" spans="2:10" ht="15" customHeight="1" x14ac:dyDescent="0.2">
      <c r="B100" s="23">
        <v>1940</v>
      </c>
      <c r="C100" s="19">
        <v>1.2818322747205686</v>
      </c>
      <c r="D100" s="19">
        <v>0.26610241868781576</v>
      </c>
      <c r="E100" s="19">
        <v>0.85152215393157205</v>
      </c>
      <c r="F100" s="19">
        <v>0.14901614001935631</v>
      </c>
      <c r="G100" s="19"/>
      <c r="H100" s="19">
        <v>0.16932990698960629</v>
      </c>
      <c r="I100" s="19">
        <v>0.57157045690216302</v>
      </c>
      <c r="J100" s="13"/>
    </row>
    <row r="101" spans="2:10" ht="15" customHeight="1" x14ac:dyDescent="0.2">
      <c r="B101" s="23">
        <v>1941</v>
      </c>
      <c r="C101" s="19">
        <v>1.3731739067313453</v>
      </c>
      <c r="D101" s="19">
        <v>0.2585137524158243</v>
      </c>
      <c r="E101" s="19">
        <v>0.96792310518825697</v>
      </c>
      <c r="F101" s="19">
        <v>0.2195386418782142</v>
      </c>
      <c r="G101" s="19"/>
      <c r="H101" s="19">
        <v>0.16731649912324781</v>
      </c>
      <c r="I101" s="19">
        <v>0.6150180993906309</v>
      </c>
      <c r="J101" s="13"/>
    </row>
    <row r="102" spans="2:10" ht="15" customHeight="1" x14ac:dyDescent="0.2">
      <c r="B102" s="23">
        <v>1942</v>
      </c>
      <c r="C102" s="19">
        <v>1.4597038636993858</v>
      </c>
      <c r="D102" s="19">
        <v>0.27731310702726786</v>
      </c>
      <c r="E102" s="19">
        <v>0.89869353641034366</v>
      </c>
      <c r="F102" s="19">
        <v>0.23392569233131924</v>
      </c>
      <c r="G102" s="19"/>
      <c r="H102" s="19">
        <v>0.21816126604063218</v>
      </c>
      <c r="I102" s="19">
        <v>0.63377320410905424</v>
      </c>
      <c r="J102" s="13"/>
    </row>
    <row r="103" spans="2:10" ht="15" customHeight="1" x14ac:dyDescent="0.2">
      <c r="B103" s="23">
        <v>1943</v>
      </c>
      <c r="C103" s="19">
        <v>1.6933611382744975</v>
      </c>
      <c r="D103" s="19">
        <v>0.30775288163533682</v>
      </c>
      <c r="E103" s="19">
        <v>1.0954043507267395</v>
      </c>
      <c r="F103" s="19">
        <v>0.35958079216417016</v>
      </c>
      <c r="G103" s="19"/>
      <c r="H103" s="19">
        <v>0.17430839952336127</v>
      </c>
      <c r="I103" s="19">
        <v>0.74487717022828226</v>
      </c>
      <c r="J103" s="13"/>
    </row>
    <row r="104" spans="2:10" ht="15" customHeight="1" x14ac:dyDescent="0.2">
      <c r="B104" s="23">
        <v>1944</v>
      </c>
      <c r="C104" s="19">
        <v>2.0133558847743793</v>
      </c>
      <c r="D104" s="19">
        <v>0.33355589390769463</v>
      </c>
      <c r="E104" s="19">
        <v>1.2088914738817595</v>
      </c>
      <c r="F104" s="19">
        <v>0.36807306975669707</v>
      </c>
      <c r="G104" s="19"/>
      <c r="H104" s="19">
        <v>0.17062830606309512</v>
      </c>
      <c r="I104" s="19">
        <v>0.80478595767136674</v>
      </c>
      <c r="J104" s="13"/>
    </row>
    <row r="105" spans="2:10" ht="15" customHeight="1" x14ac:dyDescent="0.2">
      <c r="B105" s="23">
        <v>1945</v>
      </c>
      <c r="C105" s="19">
        <v>1.7515030203603885</v>
      </c>
      <c r="D105" s="19">
        <v>0.31497876028794008</v>
      </c>
      <c r="E105" s="19">
        <v>0.96629434056917252</v>
      </c>
      <c r="F105" s="19">
        <v>0.36260915015956469</v>
      </c>
      <c r="G105" s="19"/>
      <c r="H105" s="19">
        <v>0.16872223981980675</v>
      </c>
      <c r="I105" s="19">
        <v>0.72922759136496329</v>
      </c>
      <c r="J105" s="13"/>
    </row>
    <row r="106" spans="2:10" ht="15" customHeight="1" x14ac:dyDescent="0.2">
      <c r="B106" s="23">
        <v>1946</v>
      </c>
      <c r="C106" s="19">
        <v>1.4690239831468352</v>
      </c>
      <c r="D106" s="19">
        <v>0.26252753933918777</v>
      </c>
      <c r="E106" s="19">
        <v>0.78465445240500387</v>
      </c>
      <c r="F106" s="19">
        <v>0.32539239709932699</v>
      </c>
      <c r="G106" s="19"/>
      <c r="H106" s="19">
        <v>0.16481554535439155</v>
      </c>
      <c r="I106" s="19">
        <v>0.62666890116364193</v>
      </c>
      <c r="J106" s="13"/>
    </row>
    <row r="107" spans="2:10" ht="15" customHeight="1" x14ac:dyDescent="0.2">
      <c r="B107" s="23">
        <v>1947</v>
      </c>
      <c r="C107" s="19">
        <v>1.4536784503880784</v>
      </c>
      <c r="D107" s="19">
        <v>0.25092411936397652</v>
      </c>
      <c r="E107" s="19">
        <v>0.81960173619676158</v>
      </c>
      <c r="F107" s="19">
        <v>0.27456268942544076</v>
      </c>
      <c r="G107" s="19"/>
      <c r="H107" s="19">
        <v>0.1821237111903023</v>
      </c>
      <c r="I107" s="19">
        <v>0.61248584388654226</v>
      </c>
      <c r="J107" s="13"/>
    </row>
    <row r="108" spans="2:10" ht="15" customHeight="1" x14ac:dyDescent="0.2">
      <c r="B108" s="23">
        <v>1948</v>
      </c>
      <c r="C108" s="19">
        <v>1.4843410260261778</v>
      </c>
      <c r="D108" s="19">
        <v>0.23075704944507397</v>
      </c>
      <c r="E108" s="19">
        <v>0.8465412618102155</v>
      </c>
      <c r="F108" s="19">
        <v>0.24900141954815402</v>
      </c>
      <c r="G108" s="19"/>
      <c r="H108" s="19">
        <v>0.16695173264871246</v>
      </c>
      <c r="I108" s="19">
        <v>0.58887103940894125</v>
      </c>
      <c r="J108" s="13"/>
    </row>
    <row r="109" spans="2:10" ht="15" customHeight="1" x14ac:dyDescent="0.2">
      <c r="B109" s="23">
        <v>1949</v>
      </c>
      <c r="C109" s="19">
        <v>1.5433494159137</v>
      </c>
      <c r="D109" s="19">
        <v>0.29010094130443775</v>
      </c>
      <c r="E109" s="19">
        <v>0.93210866816273219</v>
      </c>
      <c r="F109" s="19">
        <v>0.23757526390477171</v>
      </c>
      <c r="G109" s="19"/>
      <c r="H109" s="19">
        <v>0.16726095978314123</v>
      </c>
      <c r="I109" s="19">
        <v>0.64618413465654434</v>
      </c>
      <c r="J109" s="13"/>
    </row>
    <row r="110" spans="2:10" ht="15" customHeight="1" x14ac:dyDescent="0.2">
      <c r="B110" s="23">
        <v>1950</v>
      </c>
      <c r="C110" s="19">
        <v>1.6067141552511415</v>
      </c>
      <c r="D110" s="19">
        <v>0.29860065983846024</v>
      </c>
      <c r="E110" s="19">
        <v>0.97623320381704382</v>
      </c>
      <c r="F110" s="19">
        <v>0.21995463088847556</v>
      </c>
      <c r="G110" s="19"/>
      <c r="H110" s="19">
        <v>0.15240333327309927</v>
      </c>
      <c r="I110" s="19">
        <v>0.65033506597361013</v>
      </c>
      <c r="J110" s="13"/>
    </row>
    <row r="111" spans="2:10" ht="15" customHeight="1" x14ac:dyDescent="0.2">
      <c r="B111" s="23">
        <v>1951</v>
      </c>
      <c r="C111" s="19">
        <v>1.6260757297131323</v>
      </c>
      <c r="D111" s="19">
        <v>0.35531732190970555</v>
      </c>
      <c r="E111" s="19">
        <v>0.99850337423004043</v>
      </c>
      <c r="F111" s="19">
        <v>0.19909274560703269</v>
      </c>
      <c r="G111" s="19"/>
      <c r="H111" s="19">
        <v>0.1466027148057705</v>
      </c>
      <c r="I111" s="19">
        <v>0.67762727330863126</v>
      </c>
      <c r="J111" s="13"/>
    </row>
    <row r="112" spans="2:10" ht="15" customHeight="1" x14ac:dyDescent="0.2">
      <c r="B112" s="23">
        <v>1952</v>
      </c>
      <c r="C112" s="19">
        <v>1.6003336307645146</v>
      </c>
      <c r="D112" s="19">
        <v>0.36238637469516038</v>
      </c>
      <c r="E112" s="19">
        <v>1.0047965383648758</v>
      </c>
      <c r="F112" s="19">
        <v>0.19939933192618123</v>
      </c>
      <c r="G112" s="19"/>
      <c r="H112" s="19">
        <v>0.13941359839122999</v>
      </c>
      <c r="I112" s="19">
        <v>0.67644810379595754</v>
      </c>
      <c r="J112" s="13"/>
    </row>
    <row r="113" spans="2:10" ht="15" customHeight="1" x14ac:dyDescent="0.2">
      <c r="B113" s="23">
        <v>1953</v>
      </c>
      <c r="C113" s="19">
        <v>1.6032215275107973</v>
      </c>
      <c r="D113" s="19">
        <v>0.37224799795232266</v>
      </c>
      <c r="E113" s="19">
        <v>1.0214904415351997</v>
      </c>
      <c r="F113" s="19">
        <v>0.19171123705533333</v>
      </c>
      <c r="G113" s="19"/>
      <c r="H113" s="19">
        <v>0.11588704837177538</v>
      </c>
      <c r="I113" s="19">
        <v>0.66051943929110357</v>
      </c>
      <c r="J113" s="13"/>
    </row>
    <row r="114" spans="2:10" ht="15" customHeight="1" x14ac:dyDescent="0.2">
      <c r="B114" s="23">
        <v>1954</v>
      </c>
      <c r="C114" s="19">
        <v>1.5399043883049202</v>
      </c>
      <c r="D114" s="19">
        <v>0.33414992059663817</v>
      </c>
      <c r="E114" s="19">
        <v>0.96635156710656211</v>
      </c>
      <c r="F114" s="19">
        <v>0.19861458674397944</v>
      </c>
      <c r="G114" s="19"/>
      <c r="H114" s="19">
        <v>0.12214915901060155</v>
      </c>
      <c r="I114" s="19">
        <v>0.64093746704341381</v>
      </c>
      <c r="J114" s="13"/>
    </row>
    <row r="115" spans="2:10" ht="15" customHeight="1" x14ac:dyDescent="0.2">
      <c r="B115" s="23">
        <v>1955</v>
      </c>
      <c r="C115" s="19">
        <v>1.4332176296476546</v>
      </c>
      <c r="D115" s="19">
        <v>0.33749780560484777</v>
      </c>
      <c r="E115" s="19">
        <v>0.97270565770672013</v>
      </c>
      <c r="F115" s="19">
        <v>0.17634619694180681</v>
      </c>
      <c r="G115" s="19"/>
      <c r="H115" s="19">
        <v>0.11168304671918793</v>
      </c>
      <c r="I115" s="19">
        <v>0.61027650831578706</v>
      </c>
      <c r="J115" s="13"/>
    </row>
    <row r="116" spans="2:10" ht="15" customHeight="1" x14ac:dyDescent="0.2">
      <c r="B116" s="23">
        <v>1956</v>
      </c>
      <c r="C116" s="19">
        <v>1.4185021026903868</v>
      </c>
      <c r="D116" s="19">
        <v>0.31976384768838706</v>
      </c>
      <c r="E116" s="19">
        <v>0.93134025683247412</v>
      </c>
      <c r="F116" s="19">
        <v>0.17044386535856887</v>
      </c>
      <c r="G116" s="19"/>
      <c r="H116" s="19">
        <v>0.11197930095016422</v>
      </c>
      <c r="I116" s="19">
        <v>0.58641089482893072</v>
      </c>
      <c r="J116" s="13"/>
    </row>
    <row r="117" spans="2:10" ht="15" customHeight="1" x14ac:dyDescent="0.2">
      <c r="B117" s="23">
        <v>1957</v>
      </c>
      <c r="C117" s="19">
        <v>1.3435019510485602</v>
      </c>
      <c r="D117" s="19">
        <v>0.45905642766834565</v>
      </c>
      <c r="E117" s="19">
        <v>1.1501304159544576</v>
      </c>
      <c r="F117" s="19">
        <v>0.17193841689826295</v>
      </c>
      <c r="G117" s="19"/>
      <c r="H117" s="19">
        <v>0.11810210598389129</v>
      </c>
      <c r="I117" s="19">
        <v>0.6588953032309387</v>
      </c>
      <c r="J117" s="13"/>
    </row>
    <row r="118" spans="2:10" ht="15" customHeight="1" x14ac:dyDescent="0.2">
      <c r="B118" s="23">
        <v>1958</v>
      </c>
      <c r="C118" s="19">
        <v>1.3569061602002261</v>
      </c>
      <c r="D118" s="19">
        <v>0.33960520576728831</v>
      </c>
      <c r="E118" s="19">
        <v>1.0102932559353268</v>
      </c>
      <c r="F118" s="19">
        <v>0.16069131657685942</v>
      </c>
      <c r="G118" s="19"/>
      <c r="H118" s="19">
        <v>0.10849780457700169</v>
      </c>
      <c r="I118" s="19">
        <v>0.59057713353308094</v>
      </c>
      <c r="J118" s="13"/>
    </row>
    <row r="119" spans="2:10" ht="15" customHeight="1" x14ac:dyDescent="0.2">
      <c r="B119" s="23">
        <v>1959</v>
      </c>
      <c r="C119" s="19">
        <v>1.2792572525462529</v>
      </c>
      <c r="D119" s="19">
        <v>0.25295675832296349</v>
      </c>
      <c r="E119" s="19">
        <v>0.88889074370094601</v>
      </c>
      <c r="F119" s="19">
        <v>0.14475664709149391</v>
      </c>
      <c r="G119" s="19"/>
      <c r="H119" s="19">
        <v>0.10662477094856616</v>
      </c>
      <c r="I119" s="19">
        <v>0.50963491185037746</v>
      </c>
      <c r="J119" s="13"/>
    </row>
    <row r="120" spans="2:10" ht="15" customHeight="1" x14ac:dyDescent="0.2">
      <c r="B120" s="23">
        <v>1960</v>
      </c>
      <c r="C120" s="19">
        <v>1.2920874913314362</v>
      </c>
      <c r="D120" s="19">
        <v>0.24149714503818304</v>
      </c>
      <c r="E120" s="19">
        <v>0.91609107494262498</v>
      </c>
      <c r="F120" s="19">
        <v>0.13781091428269773</v>
      </c>
      <c r="G120" s="19"/>
      <c r="H120" s="19">
        <v>0.10532755782753489</v>
      </c>
      <c r="I120" s="19">
        <v>0.49891268847535847</v>
      </c>
      <c r="J120" s="13"/>
    </row>
    <row r="121" spans="2:10" ht="15" customHeight="1" x14ac:dyDescent="0.2">
      <c r="B121" s="23">
        <v>1961</v>
      </c>
      <c r="C121" s="19">
        <v>1.0538219805199742</v>
      </c>
      <c r="D121" s="19">
        <v>0.21118419019747434</v>
      </c>
      <c r="E121" s="19">
        <v>0.76465313509407939</v>
      </c>
      <c r="F121" s="19">
        <v>0.12900335676097335</v>
      </c>
      <c r="G121" s="19"/>
      <c r="H121" s="19">
        <v>0.10173166736295342</v>
      </c>
      <c r="I121" s="19">
        <v>0.44091137964199301</v>
      </c>
      <c r="J121" s="13"/>
    </row>
    <row r="122" spans="2:10" ht="15" customHeight="1" x14ac:dyDescent="0.2">
      <c r="B122" s="23">
        <v>1962</v>
      </c>
      <c r="C122" s="19">
        <v>1.1511709738903895</v>
      </c>
      <c r="D122" s="19">
        <v>0.21243537324378467</v>
      </c>
      <c r="E122" s="19">
        <v>0.80170791559360854</v>
      </c>
      <c r="F122" s="19">
        <v>0.12678314886384331</v>
      </c>
      <c r="G122" s="19"/>
      <c r="H122" s="19">
        <v>9.9593755892237068E-2</v>
      </c>
      <c r="I122" s="19">
        <v>0.44760902710861183</v>
      </c>
      <c r="J122" s="13"/>
    </row>
    <row r="123" spans="2:10" ht="15" customHeight="1" x14ac:dyDescent="0.2">
      <c r="B123" s="23">
        <v>1963</v>
      </c>
      <c r="C123" s="19">
        <v>1.0603243135122553</v>
      </c>
      <c r="D123" s="19">
        <v>0.19885029508835758</v>
      </c>
      <c r="E123" s="19">
        <v>0.72271408769838374</v>
      </c>
      <c r="F123" s="19">
        <v>0.11607623984213535</v>
      </c>
      <c r="G123" s="19"/>
      <c r="H123" s="19">
        <v>9.2748839585320667E-2</v>
      </c>
      <c r="I123" s="19">
        <v>0.41590513414878089</v>
      </c>
      <c r="J123" s="13"/>
    </row>
    <row r="124" spans="2:10" ht="15" customHeight="1" x14ac:dyDescent="0.2">
      <c r="B124" s="23">
        <v>1964</v>
      </c>
      <c r="C124" s="19">
        <v>0.98205544218789997</v>
      </c>
      <c r="D124" s="19">
        <v>0.20800957335584844</v>
      </c>
      <c r="E124" s="19">
        <v>0.76204619934767259</v>
      </c>
      <c r="F124" s="19">
        <v>0.12478417061619833</v>
      </c>
      <c r="G124" s="19"/>
      <c r="H124" s="19">
        <v>8.9384275917857317E-2</v>
      </c>
      <c r="I124" s="19">
        <v>0.423585427431446</v>
      </c>
      <c r="J124" s="13"/>
    </row>
    <row r="125" spans="2:10" ht="15" customHeight="1" x14ac:dyDescent="0.2">
      <c r="B125" s="23">
        <v>1965</v>
      </c>
      <c r="C125" s="19">
        <v>0.98668581842446357</v>
      </c>
      <c r="D125" s="19">
        <v>0.19802192689192602</v>
      </c>
      <c r="E125" s="19">
        <v>0.74100708404966065</v>
      </c>
      <c r="F125" s="19">
        <v>0.11072394207669652</v>
      </c>
      <c r="G125" s="19"/>
      <c r="H125" s="19">
        <v>8.3159396193603796E-2</v>
      </c>
      <c r="I125" s="19">
        <v>0.40062055231935795</v>
      </c>
      <c r="J125" s="13"/>
    </row>
    <row r="126" spans="2:10" ht="15" customHeight="1" x14ac:dyDescent="0.2">
      <c r="B126" s="23">
        <v>1966</v>
      </c>
      <c r="C126" s="19">
        <v>0.97396351575456064</v>
      </c>
      <c r="D126" s="19">
        <v>0.23521873619089706</v>
      </c>
      <c r="E126" s="19">
        <v>0.78174947740794354</v>
      </c>
      <c r="F126" s="19">
        <v>9.4642857142857154E-2</v>
      </c>
      <c r="G126" s="19"/>
      <c r="H126" s="19">
        <v>7.9363923282350077E-2</v>
      </c>
      <c r="I126" s="19">
        <v>0.40604479990727055</v>
      </c>
      <c r="J126" s="13"/>
    </row>
    <row r="127" spans="2:10" ht="15" customHeight="1" x14ac:dyDescent="0.2">
      <c r="B127" s="23">
        <v>1967</v>
      </c>
      <c r="C127" s="19">
        <v>0.87974150739827373</v>
      </c>
      <c r="D127" s="19">
        <v>0.17113758956605749</v>
      </c>
      <c r="E127" s="19">
        <v>0.72674057649667401</v>
      </c>
      <c r="F127" s="19">
        <v>9.0110014744244085E-2</v>
      </c>
      <c r="G127" s="19"/>
      <c r="H127" s="19">
        <v>7.1748099891422362E-2</v>
      </c>
      <c r="I127" s="19">
        <v>0.35067987666178035</v>
      </c>
      <c r="J127" s="13"/>
    </row>
    <row r="128" spans="2:10" ht="15" customHeight="1" x14ac:dyDescent="0.2">
      <c r="B128" s="23">
        <v>1968</v>
      </c>
      <c r="C128" s="19">
        <v>0.90400939346811826</v>
      </c>
      <c r="D128" s="19">
        <v>0.17061994609164419</v>
      </c>
      <c r="E128" s="19">
        <v>0.77960000000000007</v>
      </c>
      <c r="F128" s="19">
        <v>8.3880499015101778E-2</v>
      </c>
      <c r="G128" s="19"/>
      <c r="H128" s="19">
        <v>6.8993506493506496E-2</v>
      </c>
      <c r="I128" s="19">
        <v>0.34865961418792779</v>
      </c>
      <c r="J128" s="13"/>
    </row>
    <row r="129" spans="2:10" ht="15" customHeight="1" x14ac:dyDescent="0.2">
      <c r="B129" s="23">
        <v>1969</v>
      </c>
      <c r="C129" s="19">
        <v>0.78623602024922123</v>
      </c>
      <c r="D129" s="19">
        <v>0.14610789980732178</v>
      </c>
      <c r="E129" s="19">
        <v>0.61916803641421159</v>
      </c>
      <c r="F129" s="19">
        <v>7.4092947411333071E-2</v>
      </c>
      <c r="G129" s="19"/>
      <c r="H129" s="19">
        <v>6.5071415321832679E-2</v>
      </c>
      <c r="I129" s="19">
        <v>0.30510097455910262</v>
      </c>
      <c r="J129" s="13"/>
    </row>
    <row r="130" spans="2:10" ht="15" customHeight="1" x14ac:dyDescent="0.2">
      <c r="B130" s="23">
        <v>1970</v>
      </c>
      <c r="C130" s="19">
        <v>1.1458078602620088</v>
      </c>
      <c r="D130" s="19">
        <v>0.20581210535915356</v>
      </c>
      <c r="E130" s="19">
        <v>0.9118066131318594</v>
      </c>
      <c r="F130" s="19">
        <v>6.8793919486493216E-2</v>
      </c>
      <c r="G130" s="19"/>
      <c r="H130" s="19">
        <v>6.623939143338084E-2</v>
      </c>
      <c r="I130" s="19">
        <v>0.38691846980258082</v>
      </c>
      <c r="J130" s="13"/>
    </row>
    <row r="131" spans="2:10" ht="15" customHeight="1" x14ac:dyDescent="0.2">
      <c r="B131" s="23">
        <v>1971</v>
      </c>
      <c r="C131" s="19">
        <v>1.2635449977158519</v>
      </c>
      <c r="D131" s="19">
        <v>0.25486671906694131</v>
      </c>
      <c r="E131" s="19">
        <v>0.95339050469254638</v>
      </c>
      <c r="F131" s="19">
        <v>6.902340220547673E-2</v>
      </c>
      <c r="G131" s="19"/>
      <c r="H131" s="19">
        <v>7.6976007743233973E-2</v>
      </c>
      <c r="I131" s="19">
        <v>0.42805380749694233</v>
      </c>
      <c r="J131" s="13"/>
    </row>
    <row r="132" spans="2:10" ht="15" customHeight="1" x14ac:dyDescent="0.2">
      <c r="B132" s="23">
        <v>1972</v>
      </c>
      <c r="C132" s="19">
        <v>1.1609765940274415</v>
      </c>
      <c r="D132" s="19">
        <v>0.29213309804755944</v>
      </c>
      <c r="E132" s="19">
        <v>0.85690007314562289</v>
      </c>
      <c r="F132" s="19">
        <v>7.0740685359616237E-2</v>
      </c>
      <c r="G132" s="19"/>
      <c r="H132" s="19">
        <v>7.4670577387446369E-2</v>
      </c>
      <c r="I132" s="19">
        <v>0.43290714287668081</v>
      </c>
      <c r="J132" s="13"/>
    </row>
    <row r="133" spans="2:10" ht="15" customHeight="1" x14ac:dyDescent="0.2">
      <c r="B133" s="23">
        <v>1973</v>
      </c>
      <c r="C133" s="19">
        <v>1.3077059344552702</v>
      </c>
      <c r="D133" s="19">
        <v>0.28688134860600817</v>
      </c>
      <c r="E133" s="19">
        <v>0.9234663234663234</v>
      </c>
      <c r="F133" s="19">
        <v>6.6497074535741538E-2</v>
      </c>
      <c r="G133" s="19"/>
      <c r="H133" s="19">
        <v>7.4498567335243557E-2</v>
      </c>
      <c r="I133" s="19">
        <v>0.44496265021110748</v>
      </c>
      <c r="J133" s="13"/>
    </row>
    <row r="134" spans="2:10" ht="15" customHeight="1" x14ac:dyDescent="0.2">
      <c r="B134" s="23">
        <v>1974</v>
      </c>
      <c r="C134" s="19">
        <v>1.1095202398800601</v>
      </c>
      <c r="D134" s="19">
        <v>0.29190797302657678</v>
      </c>
      <c r="E134" s="19">
        <v>0.83806752037252608</v>
      </c>
      <c r="F134" s="19">
        <v>5.7968640299555341E-2</v>
      </c>
      <c r="G134" s="19"/>
      <c r="H134" s="19">
        <v>8.3499214248297537E-2</v>
      </c>
      <c r="I134" s="19">
        <v>0.42022215550885617</v>
      </c>
      <c r="J134" s="13"/>
    </row>
    <row r="135" spans="2:10" ht="15" customHeight="1" x14ac:dyDescent="0.2">
      <c r="B135" s="23">
        <v>1975</v>
      </c>
      <c r="C135" s="19">
        <v>1.2501440922190201</v>
      </c>
      <c r="D135" s="19">
        <v>0.32276126971171337</v>
      </c>
      <c r="E135" s="19">
        <v>0.92840803983960196</v>
      </c>
      <c r="F135" s="19">
        <v>6.8499003391544425E-2</v>
      </c>
      <c r="G135" s="19"/>
      <c r="H135" s="19">
        <v>7.9760717846460619E-2</v>
      </c>
      <c r="I135" s="19">
        <v>0.4614158121071783</v>
      </c>
      <c r="J135" s="13"/>
    </row>
    <row r="136" spans="2:10" ht="15" customHeight="1" x14ac:dyDescent="0.2">
      <c r="B136" s="23">
        <v>1976</v>
      </c>
      <c r="C136" s="19">
        <v>1.3867823765020026</v>
      </c>
      <c r="D136" s="19">
        <v>0.3088296347731026</v>
      </c>
      <c r="E136" s="19">
        <v>0.87346926868077124</v>
      </c>
      <c r="F136" s="19">
        <v>5.4817457338753713E-2</v>
      </c>
      <c r="G136" s="19">
        <v>3.7499999999999999E-2</v>
      </c>
      <c r="H136" s="19">
        <v>7.5471698113207544E-2</v>
      </c>
      <c r="I136" s="19">
        <v>0.44256825720847159</v>
      </c>
      <c r="J136" s="13"/>
    </row>
    <row r="137" spans="2:10" ht="15" customHeight="1" x14ac:dyDescent="0.2">
      <c r="B137" s="23">
        <v>1977</v>
      </c>
      <c r="C137" s="19">
        <v>1.4471514590088004</v>
      </c>
      <c r="D137" s="19">
        <v>0.29664114667716729</v>
      </c>
      <c r="E137" s="19">
        <v>0.84023354111788939</v>
      </c>
      <c r="F137" s="19">
        <v>5.2463486847238616E-2</v>
      </c>
      <c r="G137" s="19">
        <v>3.5460992907801421E-2</v>
      </c>
      <c r="H137" s="19">
        <v>7.536504945831371E-2</v>
      </c>
      <c r="I137" s="19">
        <v>0.43220633934120573</v>
      </c>
      <c r="J137" s="13"/>
    </row>
    <row r="138" spans="2:10" ht="15" customHeight="1" x14ac:dyDescent="0.2">
      <c r="B138" s="23">
        <v>1978</v>
      </c>
      <c r="C138" s="19">
        <v>1.1894042232277526</v>
      </c>
      <c r="D138" s="19">
        <v>0.29171528588098017</v>
      </c>
      <c r="E138" s="19">
        <v>0.82324455205811142</v>
      </c>
      <c r="F138" s="19">
        <v>4.9890241468768706E-2</v>
      </c>
      <c r="G138" s="19">
        <v>4.1322314049586778E-2</v>
      </c>
      <c r="H138" s="19">
        <v>7.4525745257452577E-2</v>
      </c>
      <c r="I138" s="19">
        <v>0.40373985585381084</v>
      </c>
      <c r="J138" s="13"/>
    </row>
    <row r="139" spans="2:10" ht="15" customHeight="1" x14ac:dyDescent="0.2">
      <c r="B139" s="23">
        <v>1979</v>
      </c>
      <c r="C139" s="19">
        <v>1.0464034794245567</v>
      </c>
      <c r="D139" s="19">
        <v>0.27793641728536078</v>
      </c>
      <c r="E139" s="19">
        <v>0.76579925650557623</v>
      </c>
      <c r="F139" s="19">
        <v>5.1040439733019242E-2</v>
      </c>
      <c r="G139" s="19">
        <v>3.2679738562091498E-2</v>
      </c>
      <c r="H139" s="19">
        <v>6.8807339449541288E-2</v>
      </c>
      <c r="I139" s="19">
        <v>0.38089010870735118</v>
      </c>
      <c r="J139" s="13"/>
    </row>
    <row r="140" spans="2:10" ht="15" customHeight="1" x14ac:dyDescent="0.2">
      <c r="B140" s="23">
        <v>1980</v>
      </c>
      <c r="C140" s="19">
        <v>1.1091302778780223</v>
      </c>
      <c r="D140" s="19">
        <v>0.26702269692923897</v>
      </c>
      <c r="E140" s="19">
        <v>0.92732946946054384</v>
      </c>
      <c r="F140" s="19">
        <v>4.923309979170612E-2</v>
      </c>
      <c r="G140" s="19">
        <v>6.3291139240506333E-2</v>
      </c>
      <c r="H140" s="19">
        <v>6.6409597257926306E-2</v>
      </c>
      <c r="I140" s="19">
        <v>0.38840369834020272</v>
      </c>
      <c r="J140" s="13"/>
    </row>
    <row r="141" spans="2:10" ht="15" customHeight="1" x14ac:dyDescent="0.2">
      <c r="B141" s="23">
        <v>1981</v>
      </c>
      <c r="C141" s="19">
        <v>1.0460110041265476</v>
      </c>
      <c r="D141" s="19">
        <v>0.26599702380952384</v>
      </c>
      <c r="E141" s="19">
        <v>0.78107397671798728</v>
      </c>
      <c r="F141" s="19">
        <v>4.2186676041483566E-2</v>
      </c>
      <c r="G141" s="19">
        <v>3.3112582781456956E-2</v>
      </c>
      <c r="H141" s="19">
        <v>6.3049293083683608E-2</v>
      </c>
      <c r="I141" s="19">
        <v>0.35868926786542327</v>
      </c>
      <c r="J141" s="13"/>
    </row>
    <row r="142" spans="2:10" ht="15" customHeight="1" x14ac:dyDescent="0.2">
      <c r="B142" s="23">
        <v>1982</v>
      </c>
      <c r="C142" s="19">
        <v>1.0584293193717278</v>
      </c>
      <c r="D142" s="19">
        <v>0.23502785515320335</v>
      </c>
      <c r="E142" s="19">
        <v>0.93864468864468864</v>
      </c>
      <c r="F142" s="19">
        <v>3.8571188998826091E-2</v>
      </c>
      <c r="G142" s="19">
        <v>5.5555555555555552E-2</v>
      </c>
      <c r="H142" s="19">
        <v>6.3291139240506333E-2</v>
      </c>
      <c r="I142" s="19">
        <v>0.3488528602018966</v>
      </c>
      <c r="J142" s="13"/>
    </row>
    <row r="143" spans="2:10" ht="15" customHeight="1" x14ac:dyDescent="0.2">
      <c r="B143" s="23">
        <v>1983</v>
      </c>
      <c r="C143" s="19">
        <v>1.0191176470588235</v>
      </c>
      <c r="D143" s="19">
        <v>0.25192307692307692</v>
      </c>
      <c r="E143" s="19">
        <v>0.90868397493285591</v>
      </c>
      <c r="F143" s="19">
        <v>3.4482758620689655E-2</v>
      </c>
      <c r="G143" s="19">
        <v>5.1020408163265307E-2</v>
      </c>
      <c r="H143" s="19">
        <v>6.2311178247734134E-2</v>
      </c>
      <c r="I143" s="19">
        <v>0.34194644696189497</v>
      </c>
      <c r="J143" s="13"/>
    </row>
    <row r="144" spans="2:10" ht="15" customHeight="1" x14ac:dyDescent="0.2">
      <c r="B144" s="23">
        <v>1984</v>
      </c>
      <c r="C144" s="19">
        <v>0.89652509652509649</v>
      </c>
      <c r="D144" s="19">
        <v>0.19494364910143161</v>
      </c>
      <c r="E144" s="19">
        <v>0.75706214689265539</v>
      </c>
      <c r="F144" s="19">
        <v>3.2178976402083968E-2</v>
      </c>
      <c r="G144" s="19">
        <v>4.9504950495049507E-2</v>
      </c>
      <c r="H144" s="19">
        <v>5.1701134089392926E-2</v>
      </c>
      <c r="I144" s="19">
        <v>0.29355191256830598</v>
      </c>
      <c r="J144" s="13"/>
    </row>
    <row r="145" spans="2:10" ht="15" customHeight="1" x14ac:dyDescent="0.2">
      <c r="B145" s="23">
        <v>1985</v>
      </c>
      <c r="C145" s="19">
        <v>0.92884217780840794</v>
      </c>
      <c r="D145" s="19">
        <v>0.2211089998272586</v>
      </c>
      <c r="E145" s="19">
        <v>0.79797586609575721</v>
      </c>
      <c r="F145" s="19">
        <v>3.2723486538747584E-2</v>
      </c>
      <c r="G145" s="19">
        <v>5.0505050505050504E-2</v>
      </c>
      <c r="H145" s="19">
        <v>5.086970790941911E-2</v>
      </c>
      <c r="I145" s="19">
        <v>0.3030611279333838</v>
      </c>
      <c r="J145" s="13"/>
    </row>
    <row r="146" spans="2:10" ht="15" customHeight="1" x14ac:dyDescent="0.2">
      <c r="B146" s="23">
        <v>1986</v>
      </c>
      <c r="C146" s="19">
        <v>0.80694307337940108</v>
      </c>
      <c r="D146" s="19">
        <v>0.22036727879799667</v>
      </c>
      <c r="E146" s="19">
        <v>0.79113924050632911</v>
      </c>
      <c r="F146" s="19">
        <v>3.6850921273031828E-2</v>
      </c>
      <c r="G146" s="19">
        <v>5.2272727272727269E-2</v>
      </c>
      <c r="H146" s="19">
        <v>4.4877746827607548E-2</v>
      </c>
      <c r="I146" s="19">
        <v>0.29453821808765707</v>
      </c>
      <c r="J146" s="13"/>
    </row>
    <row r="147" spans="2:10" ht="15" customHeight="1" x14ac:dyDescent="0.2">
      <c r="B147" s="23">
        <v>1987</v>
      </c>
      <c r="C147" s="19">
        <v>0.75352250489236794</v>
      </c>
      <c r="D147" s="19">
        <v>0.22535211267605634</v>
      </c>
      <c r="E147" s="19">
        <v>0.8200258955545966</v>
      </c>
      <c r="F147" s="19">
        <v>2.866779089376054E-2</v>
      </c>
      <c r="G147" s="19">
        <v>7.5641025641025636E-2</v>
      </c>
      <c r="H147" s="19">
        <v>4.0843214756258232E-2</v>
      </c>
      <c r="I147" s="19">
        <v>0.2889243068204817</v>
      </c>
      <c r="J147" s="13"/>
    </row>
    <row r="148" spans="2:10" ht="15" customHeight="1" x14ac:dyDescent="0.2">
      <c r="B148" s="23">
        <v>1988</v>
      </c>
      <c r="C148" s="19">
        <v>0.80254355400696864</v>
      </c>
      <c r="D148" s="19">
        <v>0.24449877750611246</v>
      </c>
      <c r="E148" s="19">
        <v>0.86614173228346458</v>
      </c>
      <c r="F148" s="19">
        <v>3.3745781777277842E-2</v>
      </c>
      <c r="G148" s="19">
        <v>9.0476190476190474E-2</v>
      </c>
      <c r="H148" s="19">
        <v>3.484320557491289E-2</v>
      </c>
      <c r="I148" s="19">
        <v>0.31050496189484073</v>
      </c>
      <c r="J148" s="13"/>
    </row>
    <row r="149" spans="2:10" ht="15" customHeight="1" x14ac:dyDescent="0.2">
      <c r="B149" s="23">
        <v>1989</v>
      </c>
      <c r="C149" s="19">
        <v>0.81889514426460241</v>
      </c>
      <c r="D149" s="19">
        <v>0.27192982456140352</v>
      </c>
      <c r="E149" s="19">
        <v>0.93467336683417079</v>
      </c>
      <c r="F149" s="19">
        <v>3.7386855568673751E-2</v>
      </c>
      <c r="G149" s="19">
        <v>0.11951219512195121</v>
      </c>
      <c r="H149" s="19">
        <v>3.5186488388458829E-2</v>
      </c>
      <c r="I149" s="19">
        <v>0.32890943547923968</v>
      </c>
      <c r="J149" s="13"/>
    </row>
    <row r="150" spans="2:10" ht="15" customHeight="1" x14ac:dyDescent="0.2">
      <c r="B150" s="23">
        <v>1990</v>
      </c>
      <c r="C150" s="19">
        <v>0.9553100775193798</v>
      </c>
      <c r="D150" s="19">
        <v>0.29923963698798134</v>
      </c>
      <c r="E150" s="19">
        <v>0.95022624434389136</v>
      </c>
      <c r="F150" s="19">
        <v>3.8654812524159254E-2</v>
      </c>
      <c r="G150" s="19">
        <v>0.15301204819277109</v>
      </c>
      <c r="H150" s="19">
        <v>3.875968992248062E-2</v>
      </c>
      <c r="I150" s="19">
        <v>0.35679985448372037</v>
      </c>
      <c r="J150" s="13"/>
    </row>
    <row r="151" spans="2:10" ht="15" customHeight="1" x14ac:dyDescent="0.2">
      <c r="B151" s="23">
        <v>1991</v>
      </c>
      <c r="C151" s="19">
        <v>0.86679168087282643</v>
      </c>
      <c r="D151" s="19">
        <v>0.30198870611342993</v>
      </c>
      <c r="E151" s="19">
        <v>0.93068347067377599</v>
      </c>
      <c r="F151" s="19">
        <v>3.7320395596193323E-2</v>
      </c>
      <c r="G151" s="19">
        <v>0.26133333333333336</v>
      </c>
      <c r="H151" s="19">
        <v>3.4818941504178275E-2</v>
      </c>
      <c r="I151" s="19">
        <v>0.34591220298026581</v>
      </c>
      <c r="J151" s="13"/>
    </row>
    <row r="152" spans="2:10" ht="15" customHeight="1" x14ac:dyDescent="0.2">
      <c r="B152" s="23">
        <v>1992</v>
      </c>
      <c r="C152" s="19">
        <v>0.8830136986301369</v>
      </c>
      <c r="D152" s="19">
        <v>0.31721268850754031</v>
      </c>
      <c r="E152" s="19">
        <v>0.95635115252574787</v>
      </c>
      <c r="F152" s="19">
        <v>4.2177914110429447E-2</v>
      </c>
      <c r="G152" s="19">
        <v>0.28947368421052633</v>
      </c>
      <c r="H152" s="19">
        <v>4.3440486533449174E-2</v>
      </c>
      <c r="I152" s="19">
        <v>0.37115337722506703</v>
      </c>
      <c r="J152" s="13"/>
    </row>
    <row r="153" spans="2:10" ht="15" customHeight="1" x14ac:dyDescent="0.2">
      <c r="B153" s="23">
        <v>1993</v>
      </c>
      <c r="C153" s="19">
        <v>0.85043931012040352</v>
      </c>
      <c r="D153" s="19">
        <v>0.32514080901177678</v>
      </c>
      <c r="E153" s="19">
        <v>0.89016829052258639</v>
      </c>
      <c r="F153" s="19">
        <v>4.4107268877911082E-2</v>
      </c>
      <c r="G153" s="19">
        <v>0.33972602739726027</v>
      </c>
      <c r="H153" s="19">
        <v>4.5336787564766841E-2</v>
      </c>
      <c r="I153" s="19">
        <v>0.36264523960922596</v>
      </c>
      <c r="J153" s="13"/>
    </row>
    <row r="154" spans="2:10" ht="15" customHeight="1" x14ac:dyDescent="0.2">
      <c r="B154" s="23">
        <v>1994</v>
      </c>
      <c r="C154" s="19">
        <v>0.84496598639455778</v>
      </c>
      <c r="D154" s="19">
        <v>0.31570444286053695</v>
      </c>
      <c r="E154" s="19">
        <v>0.84311609840310753</v>
      </c>
      <c r="F154" s="19">
        <v>3.9918032786885244E-2</v>
      </c>
      <c r="G154" s="19">
        <v>0.33333333333333337</v>
      </c>
      <c r="H154" s="19">
        <v>4.1812865497076024E-2</v>
      </c>
      <c r="I154" s="19">
        <v>0.3400875685861553</v>
      </c>
      <c r="J154" s="13"/>
    </row>
    <row r="155" spans="2:10" ht="15" customHeight="1" x14ac:dyDescent="0.2">
      <c r="B155" s="23">
        <v>1995</v>
      </c>
      <c r="C155" s="19">
        <v>0.91063189568706127</v>
      </c>
      <c r="D155" s="19">
        <v>0.36789044289044293</v>
      </c>
      <c r="E155" s="19">
        <v>0.82704703832752613</v>
      </c>
      <c r="F155" s="19">
        <v>3.9065027499191197E-2</v>
      </c>
      <c r="G155" s="19">
        <v>0.38051948051948054</v>
      </c>
      <c r="H155" s="19">
        <v>4.3482490272373539E-2</v>
      </c>
      <c r="I155" s="19">
        <v>0.36655710764174199</v>
      </c>
      <c r="J155" s="13"/>
    </row>
    <row r="156" spans="2:10" ht="15" customHeight="1" x14ac:dyDescent="0.2">
      <c r="B156" s="23">
        <v>1996</v>
      </c>
      <c r="C156" s="19">
        <v>0.84352283317800558</v>
      </c>
      <c r="D156" s="19">
        <v>0.28942610889215892</v>
      </c>
      <c r="E156" s="19">
        <v>0.8126691266912669</v>
      </c>
      <c r="F156" s="19">
        <v>4.3667237887521422E-2</v>
      </c>
      <c r="G156" s="19">
        <v>0.432</v>
      </c>
      <c r="H156" s="19">
        <v>3.875751503006012E-2</v>
      </c>
      <c r="I156" s="19">
        <v>0.33411479802143446</v>
      </c>
      <c r="J156" s="13"/>
    </row>
    <row r="157" spans="2:10" ht="15" customHeight="1" x14ac:dyDescent="0.2">
      <c r="B157" s="23">
        <v>1997</v>
      </c>
      <c r="C157" s="19">
        <v>0.92314730100640441</v>
      </c>
      <c r="D157" s="19">
        <v>0.2844516013598139</v>
      </c>
      <c r="E157" s="19">
        <v>0.83612852664576798</v>
      </c>
      <c r="F157" s="19">
        <v>4.4690647482014387E-2</v>
      </c>
      <c r="G157" s="19">
        <v>0.46712328767123285</v>
      </c>
      <c r="H157" s="19">
        <v>3.9031657355679705E-2</v>
      </c>
      <c r="I157" s="19">
        <v>0.34126248048076468</v>
      </c>
      <c r="J157" s="13"/>
    </row>
    <row r="158" spans="2:10" ht="15" customHeight="1" x14ac:dyDescent="0.2">
      <c r="B158" s="23">
        <v>1998</v>
      </c>
      <c r="C158" s="19">
        <v>1.0432826747720365</v>
      </c>
      <c r="D158" s="19">
        <v>0.30290368271954671</v>
      </c>
      <c r="E158" s="19">
        <v>0.84245614035087724</v>
      </c>
      <c r="F158" s="19">
        <v>4.8048580786026203E-2</v>
      </c>
      <c r="G158" s="19">
        <v>0.48589743589743595</v>
      </c>
      <c r="H158" s="19">
        <v>3.8814317673378076E-2</v>
      </c>
      <c r="I158" s="19">
        <v>0.36161148413984717</v>
      </c>
      <c r="J158" s="13"/>
    </row>
    <row r="159" spans="2:10" ht="15" customHeight="1" x14ac:dyDescent="0.2">
      <c r="B159" s="23">
        <v>1999</v>
      </c>
      <c r="C159" s="19">
        <v>1.1016447368421052</v>
      </c>
      <c r="D159" s="19">
        <v>0.36489551271666937</v>
      </c>
      <c r="E159" s="19">
        <v>0.95121862495452891</v>
      </c>
      <c r="F159" s="19">
        <v>5.8615242859023302E-2</v>
      </c>
      <c r="G159" s="19">
        <v>0.60526315789473684</v>
      </c>
      <c r="H159" s="19">
        <v>4.5719973457199733E-2</v>
      </c>
      <c r="I159" s="19">
        <v>0.40965010316368639</v>
      </c>
      <c r="J159" s="13"/>
    </row>
    <row r="160" spans="2:10" ht="15" customHeight="1" x14ac:dyDescent="0.2">
      <c r="B160" s="23">
        <v>2000</v>
      </c>
      <c r="C160" s="19">
        <v>1.2810626702997274</v>
      </c>
      <c r="D160" s="19">
        <v>0.42620215897939157</v>
      </c>
      <c r="E160" s="19">
        <v>0.93706588769879917</v>
      </c>
      <c r="F160" s="19">
        <v>8.1601872318294105E-2</v>
      </c>
      <c r="G160" s="19">
        <v>0.68051948051948052</v>
      </c>
      <c r="H160" s="19">
        <v>5.3322683706070288E-2</v>
      </c>
      <c r="I160" s="19">
        <v>0.46540872565105812</v>
      </c>
      <c r="J160" s="13"/>
    </row>
    <row r="161" spans="2:10" ht="15" customHeight="1" x14ac:dyDescent="0.2">
      <c r="B161" s="23">
        <v>2001</v>
      </c>
      <c r="C161" s="19">
        <v>1.381115017579106</v>
      </c>
      <c r="D161" s="19">
        <v>0.46174326937379145</v>
      </c>
      <c r="E161" s="19">
        <v>1.0611366622864651</v>
      </c>
      <c r="F161" s="19">
        <v>0.11991980338895356</v>
      </c>
      <c r="G161" s="19">
        <v>0.86075949367088611</v>
      </c>
      <c r="H161" s="19">
        <v>6.7140439932318108E-2</v>
      </c>
      <c r="I161" s="19">
        <v>0.53256800293625872</v>
      </c>
      <c r="J161" s="13"/>
    </row>
    <row r="162" spans="2:10" ht="15" customHeight="1" x14ac:dyDescent="0.2">
      <c r="B162" s="23">
        <v>2002</v>
      </c>
      <c r="C162" s="19">
        <v>1.4497245508982035</v>
      </c>
      <c r="D162" s="19">
        <v>0.51250941974378295</v>
      </c>
      <c r="E162" s="19">
        <v>1.1844151453684921</v>
      </c>
      <c r="F162" s="19">
        <v>0.13634551495016611</v>
      </c>
      <c r="G162" s="19">
        <v>1.1653846153846152</v>
      </c>
      <c r="H162" s="19">
        <v>7.7972418934029064E-2</v>
      </c>
      <c r="I162" s="19">
        <v>0.59589775561097258</v>
      </c>
      <c r="J162" s="13"/>
    </row>
    <row r="163" spans="2:10" ht="15" customHeight="1" x14ac:dyDescent="0.2">
      <c r="B163" s="23">
        <v>2003</v>
      </c>
      <c r="C163" s="19">
        <v>1.3817930398709382</v>
      </c>
      <c r="D163" s="19">
        <v>0.56773178807947022</v>
      </c>
      <c r="E163" s="19">
        <v>1.0469908814589666</v>
      </c>
      <c r="F163" s="19">
        <v>0.141987561201535</v>
      </c>
      <c r="G163" s="19">
        <v>1.304</v>
      </c>
      <c r="H163" s="19">
        <v>8.8123620309050771E-2</v>
      </c>
      <c r="I163" s="19">
        <v>0.60569671261930014</v>
      </c>
      <c r="J163" s="13"/>
    </row>
    <row r="164" spans="2:10" ht="15" customHeight="1" x14ac:dyDescent="0.2">
      <c r="B164" s="23">
        <v>2004</v>
      </c>
      <c r="C164" s="19">
        <v>1.4584867534800179</v>
      </c>
      <c r="D164" s="19">
        <v>0.49682364314321226</v>
      </c>
      <c r="E164" s="19">
        <v>1.0039954009772925</v>
      </c>
      <c r="F164" s="19">
        <v>0.13699715311300903</v>
      </c>
      <c r="G164" s="19">
        <v>1.4356164383561643</v>
      </c>
      <c r="H164" s="19">
        <v>7.8324225865209471E-2</v>
      </c>
      <c r="I164" s="19">
        <v>0.57730444785276069</v>
      </c>
      <c r="J164" s="13"/>
    </row>
    <row r="165" spans="2:10" ht="15" customHeight="1" x14ac:dyDescent="0.2">
      <c r="B165" s="23">
        <v>2005</v>
      </c>
      <c r="C165" s="19">
        <v>1.5232886058676369</v>
      </c>
      <c r="D165" s="19">
        <v>0.46621058118321601</v>
      </c>
      <c r="E165" s="19">
        <v>0.98176470588235298</v>
      </c>
      <c r="F165" s="19">
        <v>0.14103733941649657</v>
      </c>
      <c r="G165" s="19">
        <v>1.3816901408450706</v>
      </c>
      <c r="H165" s="19">
        <v>8.5634743875278391E-2</v>
      </c>
      <c r="I165" s="19">
        <v>0.57287514489773017</v>
      </c>
      <c r="J165" s="13"/>
    </row>
    <row r="166" spans="2:10" ht="15" customHeight="1" x14ac:dyDescent="0.2">
      <c r="B166" s="23">
        <v>2006</v>
      </c>
      <c r="C166" s="19">
        <v>1.6739683301343571</v>
      </c>
      <c r="D166" s="19">
        <v>0.52776257023483641</v>
      </c>
      <c r="E166" s="19">
        <v>1.1253690036900368</v>
      </c>
      <c r="F166" s="19">
        <v>0.14921946740128558</v>
      </c>
      <c r="G166" s="19">
        <v>1.4691176470588236</v>
      </c>
      <c r="H166" s="19">
        <v>9.7842588893328003E-2</v>
      </c>
      <c r="I166" s="19">
        <v>0.6438975736850675</v>
      </c>
      <c r="J166" s="13"/>
    </row>
    <row r="167" spans="2:10" ht="15" customHeight="1" x14ac:dyDescent="0.2">
      <c r="B167" s="23">
        <v>2007</v>
      </c>
      <c r="C167" s="19">
        <v>1.5698876404494384</v>
      </c>
      <c r="D167" s="19">
        <v>0.60822491401226253</v>
      </c>
      <c r="E167" s="19">
        <v>1.0719369894982498</v>
      </c>
      <c r="F167" s="19">
        <v>0.18293597240965662</v>
      </c>
      <c r="G167" s="19">
        <v>1.9290322580645163</v>
      </c>
      <c r="H167" s="19">
        <v>0.13205417607223477</v>
      </c>
      <c r="I167" s="19">
        <v>0.696774330641734</v>
      </c>
      <c r="J167" s="13"/>
    </row>
    <row r="168" spans="2:10" ht="15" customHeight="1" x14ac:dyDescent="0.2">
      <c r="B168" s="23">
        <v>2008</v>
      </c>
      <c r="C168" s="19">
        <v>1.6621329574817947</v>
      </c>
      <c r="D168" s="19">
        <v>0.61558098591549293</v>
      </c>
      <c r="E168" s="19">
        <v>0.98752393980848163</v>
      </c>
      <c r="F168" s="19">
        <v>0.17233639805300163</v>
      </c>
      <c r="G168" s="19">
        <v>2.3538461538461539</v>
      </c>
      <c r="H168" s="19">
        <v>0.14154832798900596</v>
      </c>
      <c r="I168" s="19">
        <v>0.68186181997210138</v>
      </c>
      <c r="J168" s="13"/>
    </row>
    <row r="169" spans="2:10" ht="15" customHeight="1" x14ac:dyDescent="0.2">
      <c r="B169" s="23">
        <v>2009</v>
      </c>
      <c r="C169" s="19">
        <v>1.6353661250834632</v>
      </c>
      <c r="D169" s="19">
        <v>0.52767320261437911</v>
      </c>
      <c r="E169" s="19">
        <v>0.69687276199570303</v>
      </c>
      <c r="F169" s="19">
        <v>0.1424392005778955</v>
      </c>
      <c r="G169" s="19">
        <v>1.8780821917808217</v>
      </c>
      <c r="H169" s="19">
        <v>3.4132379248658321E-2</v>
      </c>
      <c r="I169" s="19">
        <v>0.57169338131065317</v>
      </c>
      <c r="J169" s="13"/>
    </row>
    <row r="170" spans="2:10" ht="15" customHeight="1" x14ac:dyDescent="0.2">
      <c r="B170" s="23">
        <v>2010</v>
      </c>
      <c r="C170" s="19">
        <v>1.7992352941176502</v>
      </c>
      <c r="D170" s="19">
        <v>0.61412968299711768</v>
      </c>
      <c r="E170" s="19">
        <v>0.66426422662321383</v>
      </c>
      <c r="F170" s="19">
        <v>0.13804063521718832</v>
      </c>
      <c r="G170" s="19">
        <v>2.1036363636363635</v>
      </c>
      <c r="H170" s="19">
        <v>3.3705299439896606E-2</v>
      </c>
      <c r="I170" s="19">
        <v>0.60317313616759138</v>
      </c>
      <c r="J170" s="13"/>
    </row>
    <row r="171" spans="2:10" ht="15" customHeight="1" x14ac:dyDescent="0.2">
      <c r="B171" s="23">
        <v>2011</v>
      </c>
      <c r="C171" s="19">
        <v>1.4373312152501987</v>
      </c>
      <c r="D171" s="19">
        <v>0.41584319687262455</v>
      </c>
      <c r="E171" s="19">
        <v>0.65119180218311434</v>
      </c>
      <c r="F171" s="19">
        <v>0.12091274338106521</v>
      </c>
      <c r="G171" s="19">
        <v>1.0533834586466166</v>
      </c>
      <c r="H171" s="19">
        <v>2.5476053087132137E-2</v>
      </c>
      <c r="I171" s="19">
        <v>0.48015835905109266</v>
      </c>
      <c r="J171" s="13"/>
    </row>
    <row r="172" spans="2:10" ht="15" customHeight="1" x14ac:dyDescent="0.2">
      <c r="B172" s="23">
        <v>2012</v>
      </c>
      <c r="C172" s="19">
        <v>1.3927149681528663</v>
      </c>
      <c r="D172" s="19">
        <v>0.41572388383181619</v>
      </c>
      <c r="E172" s="19">
        <v>0.55534831460674161</v>
      </c>
      <c r="F172" s="19">
        <v>0.10425467407781709</v>
      </c>
      <c r="G172" s="19">
        <v>0.96015625000000004</v>
      </c>
      <c r="H172" s="19">
        <v>2.1276595744680851E-2</v>
      </c>
      <c r="I172" s="19">
        <v>0.45441815397118124</v>
      </c>
      <c r="J172" s="13"/>
    </row>
    <row r="173" spans="2:10" ht="15" customHeight="1" x14ac:dyDescent="0.2">
      <c r="B173" s="24">
        <v>2013</v>
      </c>
      <c r="C173" s="25">
        <v>1.2855196787148593</v>
      </c>
      <c r="D173" s="25">
        <v>0.37775997362347508</v>
      </c>
      <c r="E173" s="25">
        <v>0.77221685669572993</v>
      </c>
      <c r="F173" s="25">
        <v>9.8159411276948591E-2</v>
      </c>
      <c r="G173" s="25">
        <v>1.1714406779661017</v>
      </c>
      <c r="H173" s="25">
        <v>7.7221712538226295E-2</v>
      </c>
      <c r="I173" s="25">
        <v>0.46332634209610579</v>
      </c>
      <c r="J173" s="13"/>
    </row>
    <row r="174" spans="2:10" s="8" customFormat="1" ht="15" customHeight="1" x14ac:dyDescent="0.2">
      <c r="B174" s="20"/>
      <c r="C174" s="13"/>
      <c r="D174" s="13"/>
      <c r="E174" s="13"/>
      <c r="F174" s="13"/>
      <c r="G174" s="13"/>
      <c r="H174" s="13"/>
      <c r="I174" s="13"/>
      <c r="J174" s="13"/>
    </row>
    <row r="175" spans="2:10" s="8" customFormat="1" ht="15" customHeight="1" x14ac:dyDescent="0.2">
      <c r="B175" s="21"/>
    </row>
    <row r="182" ht="12" x14ac:dyDescent="0.2"/>
    <row r="186" ht="12" x14ac:dyDescent="0.2"/>
    <row r="187" ht="12" x14ac:dyDescent="0.2"/>
    <row r="188" ht="12" x14ac:dyDescent="0.2"/>
  </sheetData>
  <mergeCells count="1">
    <mergeCell ref="B1:I1"/>
  </mergeCell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2"/>
  <sheetViews>
    <sheetView view="pageBreakPreview" zoomScale="60" zoomScaleNormal="124" workbookViewId="0">
      <pane xSplit="2" ySplit="2" topLeftCell="C3" activePane="bottomRight" state="frozen"/>
      <selection pane="topRight" activeCell="C1" sqref="C1"/>
      <selection pane="bottomLeft" activeCell="A4" sqref="A4"/>
      <selection pane="bottomRight" activeCell="M35" sqref="M35"/>
    </sheetView>
  </sheetViews>
  <sheetFormatPr defaultColWidth="6.42578125" defaultRowHeight="15" customHeight="1" x14ac:dyDescent="0.2"/>
  <cols>
    <col min="1" max="1" width="1" style="8" customWidth="1"/>
    <col min="2" max="2" width="6.42578125" style="21" customWidth="1"/>
    <col min="3" max="8" width="7.28515625" style="8" customWidth="1"/>
    <col min="9" max="9" width="10.28515625" style="8" customWidth="1"/>
    <col min="10" max="10" width="6.42578125" style="8" customWidth="1"/>
    <col min="11" max="16384" width="6.42578125" style="8"/>
  </cols>
  <sheetData>
    <row r="1" spans="2:11" ht="18.75" customHeight="1" x14ac:dyDescent="0.2">
      <c r="B1" s="703" t="s">
        <v>605</v>
      </c>
      <c r="C1" s="704"/>
      <c r="D1" s="704"/>
      <c r="E1" s="704"/>
      <c r="F1" s="704"/>
      <c r="G1" s="704"/>
      <c r="H1" s="704"/>
      <c r="I1" s="704"/>
      <c r="J1" s="18"/>
    </row>
    <row r="2" spans="2:11" ht="15" customHeight="1" x14ac:dyDescent="0.2">
      <c r="B2" s="47" t="s">
        <v>6</v>
      </c>
      <c r="C2" s="48" t="s">
        <v>0</v>
      </c>
      <c r="D2" s="48" t="s">
        <v>1</v>
      </c>
      <c r="E2" s="52" t="s">
        <v>13</v>
      </c>
      <c r="F2" s="48" t="s">
        <v>3</v>
      </c>
      <c r="G2" s="48" t="s">
        <v>5</v>
      </c>
      <c r="H2" s="48" t="s">
        <v>4</v>
      </c>
      <c r="I2" s="48" t="s">
        <v>11</v>
      </c>
      <c r="J2" s="16"/>
    </row>
    <row r="3" spans="2:11" ht="16.5" customHeight="1" x14ac:dyDescent="0.2">
      <c r="B3" s="23">
        <v>1843</v>
      </c>
      <c r="C3" s="10">
        <v>192.57884850844803</v>
      </c>
      <c r="D3" s="10">
        <v>180.70929535443537</v>
      </c>
      <c r="E3" s="10">
        <v>0.14906122452611287</v>
      </c>
      <c r="F3" s="10"/>
      <c r="G3" s="10"/>
      <c r="H3" s="10"/>
      <c r="I3" s="10">
        <v>100</v>
      </c>
      <c r="J3" s="13"/>
    </row>
    <row r="4" spans="2:11" ht="15" customHeight="1" x14ac:dyDescent="0.2">
      <c r="B4" s="23">
        <v>1844</v>
      </c>
      <c r="C4" s="10">
        <v>215.1276648346888</v>
      </c>
      <c r="D4" s="10">
        <v>183.86911598945827</v>
      </c>
      <c r="E4" s="10">
        <v>0.11796479748183177</v>
      </c>
      <c r="F4" s="10"/>
      <c r="G4" s="10"/>
      <c r="H4" s="10"/>
      <c r="I4" s="10">
        <v>100</v>
      </c>
      <c r="J4" s="13"/>
    </row>
    <row r="5" spans="2:11" ht="15" customHeight="1" x14ac:dyDescent="0.2">
      <c r="B5" s="23">
        <v>1845</v>
      </c>
      <c r="C5" s="10">
        <v>230.82435934765169</v>
      </c>
      <c r="D5" s="10">
        <v>179.76525057310545</v>
      </c>
      <c r="E5" s="10">
        <v>0.18589878377850036</v>
      </c>
      <c r="F5" s="10"/>
      <c r="G5" s="10"/>
      <c r="H5" s="10"/>
      <c r="I5" s="10">
        <v>100</v>
      </c>
      <c r="J5" s="13"/>
    </row>
    <row r="6" spans="2:11" ht="15" customHeight="1" x14ac:dyDescent="0.2">
      <c r="B6" s="23">
        <v>1846</v>
      </c>
      <c r="C6" s="10">
        <v>152.54100419400817</v>
      </c>
      <c r="D6" s="10">
        <v>178.04366056534627</v>
      </c>
      <c r="E6" s="10">
        <v>0.60285606522308233</v>
      </c>
      <c r="F6" s="10"/>
      <c r="G6" s="10"/>
      <c r="H6" s="10"/>
      <c r="I6" s="10">
        <v>100</v>
      </c>
      <c r="J6" s="9"/>
    </row>
    <row r="7" spans="2:11" ht="15" customHeight="1" x14ac:dyDescent="0.2">
      <c r="B7" s="23">
        <v>1847</v>
      </c>
      <c r="C7" s="10">
        <v>170.88454358657737</v>
      </c>
      <c r="D7" s="10">
        <v>181.89877538470498</v>
      </c>
      <c r="E7" s="10">
        <v>0.77682376787277041</v>
      </c>
      <c r="F7" s="10"/>
      <c r="G7" s="10"/>
      <c r="H7" s="10"/>
      <c r="I7" s="10">
        <v>100</v>
      </c>
      <c r="J7" s="13"/>
    </row>
    <row r="8" spans="2:11" ht="15" customHeight="1" x14ac:dyDescent="0.2">
      <c r="B8" s="23">
        <v>1848</v>
      </c>
      <c r="C8" s="10">
        <v>112.80151616887082</v>
      </c>
      <c r="D8" s="10">
        <v>180.94489336956394</v>
      </c>
      <c r="E8" s="10">
        <v>0.70115713889419762</v>
      </c>
      <c r="F8" s="10"/>
      <c r="G8" s="10"/>
      <c r="H8" s="10"/>
      <c r="I8" s="10">
        <v>100</v>
      </c>
      <c r="J8" s="13"/>
      <c r="K8" s="27"/>
    </row>
    <row r="9" spans="2:11" ht="15" customHeight="1" x14ac:dyDescent="0.2">
      <c r="B9" s="23">
        <v>1849</v>
      </c>
      <c r="C9" s="10">
        <v>117.4471196184748</v>
      </c>
      <c r="D9" s="10">
        <v>174.96654236993331</v>
      </c>
      <c r="E9" s="10">
        <v>0.71826373549483602</v>
      </c>
      <c r="F9" s="10"/>
      <c r="G9" s="10"/>
      <c r="H9" s="10"/>
      <c r="I9" s="10">
        <v>100</v>
      </c>
      <c r="J9" s="13"/>
      <c r="K9" s="27"/>
    </row>
    <row r="10" spans="2:11" ht="15" customHeight="1" x14ac:dyDescent="0.2">
      <c r="B10" s="23">
        <v>1850</v>
      </c>
      <c r="C10" s="10">
        <v>121.88115190896056</v>
      </c>
      <c r="D10" s="10">
        <v>197.39605513640001</v>
      </c>
      <c r="E10" s="10">
        <v>1.0004601299408684</v>
      </c>
      <c r="F10" s="10">
        <v>383.58826146810907</v>
      </c>
      <c r="G10" s="10"/>
      <c r="H10" s="10"/>
      <c r="I10" s="10">
        <v>100</v>
      </c>
      <c r="J10" s="13"/>
      <c r="K10" s="27"/>
    </row>
    <row r="11" spans="2:11" ht="15" customHeight="1" x14ac:dyDescent="0.2">
      <c r="B11" s="23">
        <v>1851</v>
      </c>
      <c r="C11" s="10">
        <v>131.0222728822867</v>
      </c>
      <c r="D11" s="10">
        <v>200.07449171674489</v>
      </c>
      <c r="E11" s="10">
        <v>0.8347592506162993</v>
      </c>
      <c r="F11" s="10">
        <v>383.19224914954492</v>
      </c>
      <c r="G11" s="10"/>
      <c r="H11" s="10"/>
      <c r="I11" s="10">
        <v>100</v>
      </c>
      <c r="J11" s="13"/>
      <c r="K11" s="27"/>
    </row>
    <row r="12" spans="2:11" ht="15" customHeight="1" x14ac:dyDescent="0.2">
      <c r="B12" s="23">
        <v>1852</v>
      </c>
      <c r="C12" s="10">
        <v>114.08142263336778</v>
      </c>
      <c r="D12" s="10">
        <v>185.06044433450353</v>
      </c>
      <c r="E12" s="10">
        <v>0.80404465801224778</v>
      </c>
      <c r="F12" s="10">
        <v>424.31304642716896</v>
      </c>
      <c r="G12" s="10"/>
      <c r="H12" s="10"/>
      <c r="I12" s="10">
        <v>100</v>
      </c>
      <c r="J12" s="13"/>
      <c r="K12" s="27"/>
    </row>
    <row r="13" spans="2:11" ht="15" customHeight="1" x14ac:dyDescent="0.2">
      <c r="B13" s="23">
        <v>1853</v>
      </c>
      <c r="C13" s="10">
        <v>91.400488432301358</v>
      </c>
      <c r="D13" s="10">
        <v>194.92204148831459</v>
      </c>
      <c r="E13" s="10">
        <v>0.68426655641863632</v>
      </c>
      <c r="F13" s="10">
        <v>359.81101592044331</v>
      </c>
      <c r="G13" s="10"/>
      <c r="H13" s="10"/>
      <c r="I13" s="10">
        <v>100</v>
      </c>
      <c r="J13" s="13"/>
      <c r="K13" s="27"/>
    </row>
    <row r="14" spans="2:11" ht="15" customHeight="1" x14ac:dyDescent="0.2">
      <c r="B14" s="23">
        <v>1854</v>
      </c>
      <c r="C14" s="10">
        <v>98.899183417745505</v>
      </c>
      <c r="D14" s="10">
        <v>191.1858465383817</v>
      </c>
      <c r="E14" s="10">
        <v>1.2777180029588349</v>
      </c>
      <c r="F14" s="10">
        <v>372.63500418803318</v>
      </c>
      <c r="G14" s="10"/>
      <c r="H14" s="10"/>
      <c r="I14" s="10">
        <v>100</v>
      </c>
      <c r="J14" s="13"/>
      <c r="K14" s="27"/>
    </row>
    <row r="15" spans="2:11" ht="15" customHeight="1" x14ac:dyDescent="0.2">
      <c r="B15" s="23">
        <v>1855</v>
      </c>
      <c r="C15" s="10">
        <v>83.515389946686966</v>
      </c>
      <c r="D15" s="10">
        <v>183.36655716476648</v>
      </c>
      <c r="E15" s="10">
        <v>0.86731836062876366</v>
      </c>
      <c r="F15" s="10">
        <v>287.52476449563164</v>
      </c>
      <c r="G15" s="10"/>
      <c r="H15" s="10"/>
      <c r="I15" s="10">
        <v>100</v>
      </c>
      <c r="J15" s="13"/>
      <c r="K15" s="27"/>
    </row>
    <row r="16" spans="2:11" ht="15" customHeight="1" x14ac:dyDescent="0.2">
      <c r="B16" s="23">
        <v>1856</v>
      </c>
      <c r="C16" s="10">
        <v>158.07448467403438</v>
      </c>
      <c r="D16" s="10">
        <v>164.38419258254569</v>
      </c>
      <c r="E16" s="10">
        <v>0.49302008431824146</v>
      </c>
      <c r="F16" s="10">
        <v>298.24525708276832</v>
      </c>
      <c r="G16" s="10"/>
      <c r="H16" s="10"/>
      <c r="I16" s="10">
        <v>100</v>
      </c>
      <c r="J16" s="13"/>
      <c r="K16" s="27"/>
    </row>
    <row r="17" spans="2:11" ht="15" customHeight="1" x14ac:dyDescent="0.2">
      <c r="B17" s="23">
        <v>1857</v>
      </c>
      <c r="C17" s="10">
        <v>148.58855222476663</v>
      </c>
      <c r="D17" s="10">
        <v>156.63548971899584</v>
      </c>
      <c r="E17" s="10">
        <v>0.44479121217149198</v>
      </c>
      <c r="F17" s="10">
        <v>262.08391557496367</v>
      </c>
      <c r="G17" s="10"/>
      <c r="H17" s="10"/>
      <c r="I17" s="10">
        <v>100</v>
      </c>
      <c r="J17" s="13"/>
      <c r="K17" s="27"/>
    </row>
    <row r="18" spans="2:11" ht="15" customHeight="1" x14ac:dyDescent="0.2">
      <c r="B18" s="23">
        <v>1858</v>
      </c>
      <c r="C18" s="10">
        <v>165.56007532956687</v>
      </c>
      <c r="D18" s="10">
        <v>147.4426731078905</v>
      </c>
      <c r="E18" s="10">
        <v>0.41533971902937422</v>
      </c>
      <c r="F18" s="10">
        <v>292.36049382716055</v>
      </c>
      <c r="G18" s="10"/>
      <c r="H18" s="10"/>
      <c r="I18" s="10">
        <v>100</v>
      </c>
      <c r="J18" s="13"/>
      <c r="K18" s="27"/>
    </row>
    <row r="19" spans="2:11" ht="15" customHeight="1" x14ac:dyDescent="0.2">
      <c r="B19" s="23">
        <v>1859</v>
      </c>
      <c r="C19" s="10">
        <v>188.89525031610555</v>
      </c>
      <c r="D19" s="10">
        <v>120.42979722254259</v>
      </c>
      <c r="E19" s="10">
        <v>0.41455255822112136</v>
      </c>
      <c r="F19" s="10">
        <v>312.88419472103681</v>
      </c>
      <c r="G19" s="10"/>
      <c r="H19" s="10"/>
      <c r="I19" s="10">
        <v>100</v>
      </c>
      <c r="J19" s="13"/>
      <c r="K19" s="27"/>
    </row>
    <row r="20" spans="2:11" ht="15" customHeight="1" x14ac:dyDescent="0.2">
      <c r="B20" s="23">
        <v>1860</v>
      </c>
      <c r="C20" s="10">
        <v>183.49241729112211</v>
      </c>
      <c r="D20" s="10">
        <v>113.89879561375473</v>
      </c>
      <c r="E20" s="10">
        <v>0.47128929984928525</v>
      </c>
      <c r="F20" s="10">
        <v>291.04811740938561</v>
      </c>
      <c r="G20" s="10"/>
      <c r="H20" s="10"/>
      <c r="I20" s="10">
        <v>100</v>
      </c>
      <c r="J20" s="13"/>
      <c r="K20" s="27"/>
    </row>
    <row r="21" spans="2:11" ht="15" customHeight="1" x14ac:dyDescent="0.2">
      <c r="B21" s="23">
        <v>1861</v>
      </c>
      <c r="C21" s="10">
        <v>165.5704749976301</v>
      </c>
      <c r="D21" s="10">
        <v>120.35670607743054</v>
      </c>
      <c r="E21" s="10">
        <v>0.5492438123313278</v>
      </c>
      <c r="F21" s="10">
        <v>250.46959969295582</v>
      </c>
      <c r="G21" s="10"/>
      <c r="H21" s="10">
        <v>249.22852524962335</v>
      </c>
      <c r="I21" s="10">
        <v>100</v>
      </c>
      <c r="J21" s="13"/>
      <c r="K21" s="27"/>
    </row>
    <row r="22" spans="2:11" ht="15" customHeight="1" x14ac:dyDescent="0.2">
      <c r="B22" s="23">
        <v>1862</v>
      </c>
      <c r="C22" s="10">
        <v>177.03849948534284</v>
      </c>
      <c r="D22" s="10">
        <v>77.264541277118113</v>
      </c>
      <c r="E22" s="10">
        <v>0.64700089432054264</v>
      </c>
      <c r="F22" s="10">
        <v>306.69033993331328</v>
      </c>
      <c r="G22" s="10"/>
      <c r="H22" s="10">
        <v>181.19560564987876</v>
      </c>
      <c r="I22" s="10">
        <v>100</v>
      </c>
      <c r="J22" s="13"/>
      <c r="K22" s="27"/>
    </row>
    <row r="23" spans="2:11" ht="15" customHeight="1" x14ac:dyDescent="0.2">
      <c r="B23" s="23">
        <v>1863</v>
      </c>
      <c r="C23" s="10">
        <v>169.09934343295987</v>
      </c>
      <c r="D23" s="10">
        <v>77.892197341364295</v>
      </c>
      <c r="E23" s="10">
        <v>0.70709969013235141</v>
      </c>
      <c r="F23" s="10">
        <v>276.35724810155284</v>
      </c>
      <c r="G23" s="10"/>
      <c r="H23" s="10">
        <v>151.87200120896142</v>
      </c>
      <c r="I23" s="10">
        <v>100</v>
      </c>
      <c r="J23" s="13"/>
      <c r="K23" s="27"/>
    </row>
    <row r="24" spans="2:11" ht="15" customHeight="1" x14ac:dyDescent="0.2">
      <c r="B24" s="23">
        <v>1864</v>
      </c>
      <c r="C24" s="10">
        <v>165.037823926062</v>
      </c>
      <c r="D24" s="10">
        <v>70.612652054473685</v>
      </c>
      <c r="E24" s="10">
        <v>0.86297086021188962</v>
      </c>
      <c r="F24" s="10">
        <v>199.54564602515495</v>
      </c>
      <c r="G24" s="10"/>
      <c r="H24" s="10">
        <v>75.263831672930792</v>
      </c>
      <c r="I24" s="10">
        <v>100</v>
      </c>
      <c r="J24" s="13"/>
      <c r="K24" s="27"/>
    </row>
    <row r="25" spans="2:11" ht="15" customHeight="1" x14ac:dyDescent="0.2">
      <c r="B25" s="23">
        <v>1865</v>
      </c>
      <c r="C25" s="10">
        <v>147.80143591669258</v>
      </c>
      <c r="D25" s="10">
        <v>67.934456814407497</v>
      </c>
      <c r="E25" s="10">
        <v>0.98718449880646142</v>
      </c>
      <c r="F25" s="10">
        <v>175.84128511479969</v>
      </c>
      <c r="G25" s="10"/>
      <c r="H25" s="10">
        <v>104.74300376874346</v>
      </c>
      <c r="I25" s="10">
        <v>100</v>
      </c>
      <c r="J25" s="13"/>
      <c r="K25" s="27"/>
    </row>
    <row r="26" spans="2:11" ht="15" customHeight="1" x14ac:dyDescent="0.2">
      <c r="B26" s="23">
        <v>1866</v>
      </c>
      <c r="C26" s="10">
        <v>140.22745747425577</v>
      </c>
      <c r="D26" s="10">
        <v>67.582498520850152</v>
      </c>
      <c r="E26" s="10">
        <v>1.0532745109902251</v>
      </c>
      <c r="F26" s="10">
        <v>193.05365498152835</v>
      </c>
      <c r="G26" s="10"/>
      <c r="H26" s="10">
        <v>90.915308452319579</v>
      </c>
      <c r="I26" s="10">
        <v>100</v>
      </c>
      <c r="J26" s="13"/>
      <c r="K26" s="27"/>
    </row>
    <row r="27" spans="2:11" ht="15" customHeight="1" x14ac:dyDescent="0.2">
      <c r="B27" s="23">
        <v>1867</v>
      </c>
      <c r="C27" s="10">
        <v>137.76074941566031</v>
      </c>
      <c r="D27" s="10">
        <v>68.278015210660925</v>
      </c>
      <c r="E27" s="10">
        <v>1.069095573617121</v>
      </c>
      <c r="F27" s="10">
        <v>196.21323529411768</v>
      </c>
      <c r="G27" s="10"/>
      <c r="H27" s="10">
        <v>110.09742647058825</v>
      </c>
      <c r="I27" s="10">
        <v>100</v>
      </c>
      <c r="J27" s="13"/>
      <c r="K27" s="27"/>
    </row>
    <row r="28" spans="2:11" ht="15" customHeight="1" x14ac:dyDescent="0.2">
      <c r="B28" s="23">
        <v>1868</v>
      </c>
      <c r="C28" s="10">
        <v>120.01459427782603</v>
      </c>
      <c r="D28" s="10">
        <v>83.969229553544594</v>
      </c>
      <c r="E28" s="10">
        <v>1.080809895222913</v>
      </c>
      <c r="F28" s="10">
        <v>194.85111913897518</v>
      </c>
      <c r="G28" s="10"/>
      <c r="H28" s="10">
        <v>80.621818768370474</v>
      </c>
      <c r="I28" s="10">
        <v>100</v>
      </c>
      <c r="J28" s="13"/>
      <c r="K28" s="27"/>
    </row>
    <row r="29" spans="2:11" ht="15" customHeight="1" x14ac:dyDescent="0.2">
      <c r="B29" s="23">
        <v>1869</v>
      </c>
      <c r="C29" s="10">
        <v>119.5277348435277</v>
      </c>
      <c r="D29" s="10">
        <v>100.03735708375578</v>
      </c>
      <c r="E29" s="10">
        <v>0.94642275345071103</v>
      </c>
      <c r="F29" s="10">
        <v>180.94405397807139</v>
      </c>
      <c r="G29" s="10"/>
      <c r="H29" s="10">
        <v>115.98977819107141</v>
      </c>
      <c r="I29" s="10">
        <v>100</v>
      </c>
      <c r="J29" s="13"/>
      <c r="K29" s="27"/>
    </row>
    <row r="30" spans="2:11" ht="15" customHeight="1" x14ac:dyDescent="0.2">
      <c r="B30" s="23">
        <v>1870</v>
      </c>
      <c r="C30" s="10">
        <v>109.19136980081447</v>
      </c>
      <c r="D30" s="10">
        <v>112.54449971613182</v>
      </c>
      <c r="E30" s="10">
        <v>0.9840945093451402</v>
      </c>
      <c r="F30" s="10">
        <v>203.63392370925499</v>
      </c>
      <c r="G30" s="10"/>
      <c r="H30" s="10">
        <v>93.042931682392066</v>
      </c>
      <c r="I30" s="10">
        <v>100</v>
      </c>
      <c r="J30" s="13"/>
      <c r="K30" s="27"/>
    </row>
    <row r="31" spans="2:11" ht="15" customHeight="1" x14ac:dyDescent="0.2">
      <c r="B31" s="23">
        <v>1871</v>
      </c>
      <c r="C31" s="10">
        <v>95.369371474367597</v>
      </c>
      <c r="D31" s="10">
        <v>144.07404430392936</v>
      </c>
      <c r="E31" s="10">
        <v>0.98398474469529873</v>
      </c>
      <c r="F31" s="10">
        <v>161.0451431768046</v>
      </c>
      <c r="G31" s="10"/>
      <c r="H31" s="10">
        <v>99.562713786851731</v>
      </c>
      <c r="I31" s="10">
        <v>100</v>
      </c>
      <c r="J31" s="13"/>
      <c r="K31" s="27"/>
    </row>
    <row r="32" spans="2:11" ht="15" customHeight="1" x14ac:dyDescent="0.2">
      <c r="B32" s="23">
        <v>1872</v>
      </c>
      <c r="C32" s="10">
        <v>88.673697398548924</v>
      </c>
      <c r="D32" s="10">
        <v>145.02297800642719</v>
      </c>
      <c r="E32" s="10">
        <v>1.0537095414059305</v>
      </c>
      <c r="F32" s="10">
        <v>162.52575121409942</v>
      </c>
      <c r="G32" s="10"/>
      <c r="H32" s="10">
        <v>97.852088845136279</v>
      </c>
      <c r="I32" s="10">
        <v>100</v>
      </c>
      <c r="J32" s="13"/>
      <c r="K32" s="27"/>
    </row>
    <row r="33" spans="2:11" ht="15" customHeight="1" x14ac:dyDescent="0.2">
      <c r="B33" s="23">
        <v>1873</v>
      </c>
      <c r="C33" s="10">
        <v>84.801669705095875</v>
      </c>
      <c r="D33" s="10">
        <v>138.39785288498797</v>
      </c>
      <c r="E33" s="10">
        <v>1.1458906737167065</v>
      </c>
      <c r="F33" s="10">
        <v>170.80454300232989</v>
      </c>
      <c r="G33" s="10"/>
      <c r="H33" s="10">
        <v>90.907708666459911</v>
      </c>
      <c r="I33" s="10">
        <v>100</v>
      </c>
      <c r="J33" s="13"/>
      <c r="K33" s="27"/>
    </row>
    <row r="34" spans="2:11" ht="15" customHeight="1" x14ac:dyDescent="0.2">
      <c r="B34" s="23">
        <v>1874</v>
      </c>
      <c r="C34" s="10">
        <v>78.610680977936781</v>
      </c>
      <c r="D34" s="10">
        <v>156.44526260370714</v>
      </c>
      <c r="E34" s="10">
        <v>1.0866695654083489</v>
      </c>
      <c r="F34" s="10">
        <v>218.95945140131184</v>
      </c>
      <c r="G34" s="10"/>
      <c r="H34" s="10">
        <v>83.557751937984506</v>
      </c>
      <c r="I34" s="10">
        <v>100</v>
      </c>
      <c r="J34" s="13"/>
      <c r="K34" s="27"/>
    </row>
    <row r="35" spans="2:11" ht="15" customHeight="1" x14ac:dyDescent="0.2">
      <c r="B35" s="23">
        <v>1875</v>
      </c>
      <c r="C35" s="10">
        <v>76.033175019930994</v>
      </c>
      <c r="D35" s="10">
        <v>157.16809429522496</v>
      </c>
      <c r="E35" s="10">
        <v>1.1179601597380544</v>
      </c>
      <c r="F35" s="10">
        <v>272.83330463728191</v>
      </c>
      <c r="G35" s="10"/>
      <c r="H35" s="10">
        <v>92.987474173553721</v>
      </c>
      <c r="I35" s="10">
        <v>100</v>
      </c>
      <c r="J35" s="13"/>
      <c r="K35" s="27"/>
    </row>
    <row r="36" spans="2:11" ht="15" customHeight="1" x14ac:dyDescent="0.2">
      <c r="B36" s="23">
        <v>1876</v>
      </c>
      <c r="C36" s="10">
        <v>72.57154374168212</v>
      </c>
      <c r="D36" s="10">
        <v>176.95147744784313</v>
      </c>
      <c r="E36" s="10">
        <v>1.1189784838287173</v>
      </c>
      <c r="F36" s="10">
        <v>228.24567885369143</v>
      </c>
      <c r="G36" s="10"/>
      <c r="H36" s="10">
        <v>79.256912206857592</v>
      </c>
      <c r="I36" s="10">
        <v>100</v>
      </c>
      <c r="J36" s="13"/>
      <c r="K36" s="27"/>
    </row>
    <row r="37" spans="2:11" ht="15" customHeight="1" x14ac:dyDescent="0.2">
      <c r="B37" s="23">
        <v>1877</v>
      </c>
      <c r="C37" s="10">
        <v>67.854255004597036</v>
      </c>
      <c r="D37" s="10">
        <v>177.04254822520019</v>
      </c>
      <c r="E37" s="10">
        <v>1.0732683008060606</v>
      </c>
      <c r="F37" s="10">
        <v>312.10029143089406</v>
      </c>
      <c r="G37" s="10"/>
      <c r="H37" s="10">
        <v>111.36255356022262</v>
      </c>
      <c r="I37" s="10">
        <v>100</v>
      </c>
      <c r="J37" s="13"/>
      <c r="K37" s="27"/>
    </row>
    <row r="38" spans="2:11" ht="15" customHeight="1" x14ac:dyDescent="0.2">
      <c r="B38" s="23">
        <v>1878</v>
      </c>
      <c r="C38" s="10">
        <v>66.230977682364738</v>
      </c>
      <c r="D38" s="10">
        <v>193.70929126478126</v>
      </c>
      <c r="E38" s="10">
        <v>0.99031312342333611</v>
      </c>
      <c r="F38" s="10">
        <v>321.76465039107478</v>
      </c>
      <c r="G38" s="10"/>
      <c r="H38" s="10">
        <v>150.75102589500494</v>
      </c>
      <c r="I38" s="10">
        <v>100</v>
      </c>
      <c r="J38" s="13"/>
      <c r="K38" s="27"/>
    </row>
    <row r="39" spans="2:11" ht="15" customHeight="1" x14ac:dyDescent="0.2">
      <c r="B39" s="23">
        <v>1879</v>
      </c>
      <c r="C39" s="10">
        <v>68.675160402629956</v>
      </c>
      <c r="D39" s="10">
        <v>189.94163321030587</v>
      </c>
      <c r="E39" s="10">
        <v>0.99035311031026496</v>
      </c>
      <c r="F39" s="10">
        <v>298.54227326208712</v>
      </c>
      <c r="G39" s="10"/>
      <c r="H39" s="10">
        <v>135.36853819182588</v>
      </c>
      <c r="I39" s="10">
        <v>100</v>
      </c>
      <c r="J39" s="13"/>
      <c r="K39" s="27"/>
    </row>
    <row r="40" spans="2:11" ht="15" customHeight="1" x14ac:dyDescent="0.2">
      <c r="B40" s="23">
        <v>1880</v>
      </c>
      <c r="C40" s="10">
        <v>63.629833765212894</v>
      </c>
      <c r="D40" s="10">
        <v>203.68895284351609</v>
      </c>
      <c r="E40" s="10">
        <v>0.97419941688152101</v>
      </c>
      <c r="F40" s="10">
        <v>356.29196327455105</v>
      </c>
      <c r="G40" s="10"/>
      <c r="H40" s="10">
        <v>186.0096364767939</v>
      </c>
      <c r="I40" s="10">
        <v>100</v>
      </c>
      <c r="J40" s="13"/>
      <c r="K40" s="27"/>
    </row>
    <row r="41" spans="2:11" ht="15" customHeight="1" x14ac:dyDescent="0.2">
      <c r="B41" s="23">
        <v>1881</v>
      </c>
      <c r="C41" s="10">
        <v>61.394831407627436</v>
      </c>
      <c r="D41" s="10">
        <v>225.45269440315164</v>
      </c>
      <c r="E41" s="10">
        <v>0.94982317759081147</v>
      </c>
      <c r="F41" s="10">
        <v>304.66937354988397</v>
      </c>
      <c r="G41" s="10"/>
      <c r="H41" s="10">
        <v>191.5157189183322</v>
      </c>
      <c r="I41" s="10">
        <v>100</v>
      </c>
      <c r="J41" s="13"/>
      <c r="K41" s="27"/>
    </row>
    <row r="42" spans="2:11" ht="15" customHeight="1" x14ac:dyDescent="0.2">
      <c r="B42" s="23">
        <v>1882</v>
      </c>
      <c r="C42" s="10">
        <v>61.617132267142559</v>
      </c>
      <c r="D42" s="10">
        <v>218.00325235511315</v>
      </c>
      <c r="E42" s="10">
        <v>1.0113125722765512</v>
      </c>
      <c r="F42" s="10">
        <v>314.36119856454059</v>
      </c>
      <c r="G42" s="10"/>
      <c r="H42" s="10">
        <v>223.31281793152883</v>
      </c>
      <c r="I42" s="10">
        <v>100</v>
      </c>
      <c r="J42" s="13"/>
      <c r="K42" s="27"/>
    </row>
    <row r="43" spans="2:11" ht="15" customHeight="1" x14ac:dyDescent="0.2">
      <c r="B43" s="23">
        <v>1883</v>
      </c>
      <c r="C43" s="10">
        <v>58.408163507038822</v>
      </c>
      <c r="D43" s="10">
        <v>199.92161750916617</v>
      </c>
      <c r="E43" s="10">
        <v>1.0647316878309327</v>
      </c>
      <c r="F43" s="10">
        <v>315.90227189244183</v>
      </c>
      <c r="G43" s="10"/>
      <c r="H43" s="10">
        <v>214.52830674878248</v>
      </c>
      <c r="I43" s="10">
        <v>100</v>
      </c>
      <c r="J43" s="13"/>
      <c r="K43" s="27"/>
    </row>
    <row r="44" spans="2:11" ht="15" customHeight="1" x14ac:dyDescent="0.2">
      <c r="B44" s="23">
        <v>1884</v>
      </c>
      <c r="C44" s="10">
        <v>53.447347437911205</v>
      </c>
      <c r="D44" s="10">
        <v>177.40863406804098</v>
      </c>
      <c r="E44" s="10">
        <v>1.1847785474144363</v>
      </c>
      <c r="F44" s="10">
        <v>355.58720053610318</v>
      </c>
      <c r="G44" s="10"/>
      <c r="H44" s="10">
        <v>217.06673439095624</v>
      </c>
      <c r="I44" s="10">
        <v>100</v>
      </c>
      <c r="J44" s="13"/>
      <c r="K44" s="27"/>
    </row>
    <row r="45" spans="2:11" ht="15" customHeight="1" x14ac:dyDescent="0.2">
      <c r="B45" s="23">
        <v>1885</v>
      </c>
      <c r="C45" s="10">
        <v>51.803107691142237</v>
      </c>
      <c r="D45" s="10">
        <v>162.73772037915171</v>
      </c>
      <c r="E45" s="10">
        <v>1.301360608876017</v>
      </c>
      <c r="F45" s="10">
        <v>239.01570161969391</v>
      </c>
      <c r="G45" s="10"/>
      <c r="H45" s="10">
        <v>179.44456967221257</v>
      </c>
      <c r="I45" s="10">
        <v>100</v>
      </c>
      <c r="J45" s="13"/>
      <c r="K45" s="27"/>
    </row>
    <row r="46" spans="2:11" ht="15" customHeight="1" x14ac:dyDescent="0.2">
      <c r="B46" s="23">
        <v>1886</v>
      </c>
      <c r="C46" s="10">
        <v>51.688133135285319</v>
      </c>
      <c r="D46" s="10">
        <v>170.95498894366409</v>
      </c>
      <c r="E46" s="10">
        <v>1.2589240348326118</v>
      </c>
      <c r="F46" s="10">
        <v>250.06932173440265</v>
      </c>
      <c r="G46" s="10"/>
      <c r="H46" s="10">
        <v>180.0955731022334</v>
      </c>
      <c r="I46" s="10">
        <v>100</v>
      </c>
      <c r="J46" s="13"/>
      <c r="K46" s="27"/>
    </row>
    <row r="47" spans="2:11" ht="15" customHeight="1" x14ac:dyDescent="0.2">
      <c r="B47" s="23">
        <v>1887</v>
      </c>
      <c r="C47" s="10">
        <v>53.304209450247782</v>
      </c>
      <c r="D47" s="10">
        <v>160.5281361754152</v>
      </c>
      <c r="E47" s="10">
        <v>1.2725549114454666</v>
      </c>
      <c r="F47" s="10">
        <v>177.75801214174786</v>
      </c>
      <c r="G47" s="10"/>
      <c r="H47" s="10">
        <v>166.19963292390227</v>
      </c>
      <c r="I47" s="10">
        <v>100</v>
      </c>
      <c r="J47" s="13"/>
      <c r="K47" s="27"/>
    </row>
    <row r="48" spans="2:11" ht="15" customHeight="1" x14ac:dyDescent="0.2">
      <c r="B48" s="23">
        <v>1888</v>
      </c>
      <c r="C48" s="10">
        <v>53.574731720440347</v>
      </c>
      <c r="D48" s="10">
        <v>169.87741646396114</v>
      </c>
      <c r="E48" s="10">
        <v>1.1750358495425746</v>
      </c>
      <c r="F48" s="10">
        <v>219.18258408900897</v>
      </c>
      <c r="G48" s="10"/>
      <c r="H48" s="10">
        <v>189.12553964068536</v>
      </c>
      <c r="I48" s="10">
        <v>100</v>
      </c>
      <c r="J48" s="13"/>
      <c r="K48" s="27"/>
    </row>
    <row r="49" spans="2:11" ht="15" customHeight="1" x14ac:dyDescent="0.2">
      <c r="B49" s="23">
        <v>1889</v>
      </c>
      <c r="C49" s="10">
        <v>51.489915311513201</v>
      </c>
      <c r="D49" s="10">
        <v>171.61491090537305</v>
      </c>
      <c r="E49" s="10">
        <v>1.2205619606383631</v>
      </c>
      <c r="F49" s="10">
        <v>262.04776823997895</v>
      </c>
      <c r="G49" s="10"/>
      <c r="H49" s="10">
        <v>171.08695052532093</v>
      </c>
      <c r="I49" s="10">
        <v>100</v>
      </c>
      <c r="J49" s="13"/>
      <c r="K49" s="27"/>
    </row>
    <row r="50" spans="2:11" ht="15" customHeight="1" x14ac:dyDescent="0.2">
      <c r="B50" s="23">
        <v>1890</v>
      </c>
      <c r="C50" s="10">
        <v>56.17272476856089</v>
      </c>
      <c r="D50" s="10">
        <v>142.49364923915462</v>
      </c>
      <c r="E50" s="10">
        <v>1.2804955496795973</v>
      </c>
      <c r="F50" s="10">
        <v>255.647984353705</v>
      </c>
      <c r="G50" s="10"/>
      <c r="H50" s="10">
        <v>129.78745873176553</v>
      </c>
      <c r="I50" s="10">
        <v>100</v>
      </c>
      <c r="J50" s="13"/>
      <c r="K50" s="27"/>
    </row>
    <row r="51" spans="2:11" ht="15" customHeight="1" x14ac:dyDescent="0.2">
      <c r="B51" s="23">
        <v>1891</v>
      </c>
      <c r="C51" s="10">
        <v>59.922421336510403</v>
      </c>
      <c r="D51" s="10">
        <v>124.09902364294724</v>
      </c>
      <c r="E51" s="10">
        <v>1.3396709827160873</v>
      </c>
      <c r="F51" s="10">
        <v>192.50732112568804</v>
      </c>
      <c r="G51" s="10"/>
      <c r="H51" s="10">
        <v>115.86367283202759</v>
      </c>
      <c r="I51" s="10">
        <v>100</v>
      </c>
      <c r="J51" s="13"/>
      <c r="K51" s="27"/>
    </row>
    <row r="52" spans="2:11" ht="15" customHeight="1" x14ac:dyDescent="0.2">
      <c r="B52" s="23">
        <v>1892</v>
      </c>
      <c r="C52" s="10">
        <v>70.112236580903371</v>
      </c>
      <c r="D52" s="10">
        <v>107.45190594071138</v>
      </c>
      <c r="E52" s="10">
        <v>1.311642642185938</v>
      </c>
      <c r="F52" s="10">
        <v>172.20883965467866</v>
      </c>
      <c r="G52" s="10"/>
      <c r="H52" s="10">
        <v>89.807334804584414</v>
      </c>
      <c r="I52" s="10">
        <v>100</v>
      </c>
      <c r="J52" s="13"/>
      <c r="K52" s="27"/>
    </row>
    <row r="53" spans="2:11" ht="15" customHeight="1" x14ac:dyDescent="0.2">
      <c r="B53" s="23">
        <v>1893</v>
      </c>
      <c r="C53" s="10">
        <v>79.968908278258141</v>
      </c>
      <c r="D53" s="10">
        <v>86.40451929973355</v>
      </c>
      <c r="E53" s="10">
        <v>1.3220012388361313</v>
      </c>
      <c r="F53" s="10">
        <v>160.9365202333212</v>
      </c>
      <c r="G53" s="10"/>
      <c r="H53" s="10">
        <v>81.324985593828302</v>
      </c>
      <c r="I53" s="10">
        <v>100</v>
      </c>
      <c r="J53" s="13"/>
      <c r="K53" s="27"/>
    </row>
    <row r="54" spans="2:11" ht="15" customHeight="1" x14ac:dyDescent="0.2">
      <c r="B54" s="23">
        <v>1894</v>
      </c>
      <c r="C54" s="10">
        <v>85.100974439965739</v>
      </c>
      <c r="D54" s="10">
        <v>64.930726564424774</v>
      </c>
      <c r="E54" s="10">
        <v>1.3760529731700095</v>
      </c>
      <c r="F54" s="10">
        <v>207.8517978702782</v>
      </c>
      <c r="G54" s="10"/>
      <c r="H54" s="10">
        <v>87.461964944700526</v>
      </c>
      <c r="I54" s="10">
        <v>100</v>
      </c>
      <c r="J54" s="13"/>
      <c r="K54" s="27"/>
    </row>
    <row r="55" spans="2:11" ht="15" customHeight="1" x14ac:dyDescent="0.2">
      <c r="B55" s="23">
        <v>1895</v>
      </c>
      <c r="C55" s="10">
        <v>90.290316997064608</v>
      </c>
      <c r="D55" s="10">
        <v>62.12295685201957</v>
      </c>
      <c r="E55" s="10">
        <v>1.3542510950295543</v>
      </c>
      <c r="F55" s="10">
        <v>250.04961568864891</v>
      </c>
      <c r="G55" s="10"/>
      <c r="H55" s="10">
        <v>78.55313618550916</v>
      </c>
      <c r="I55" s="10">
        <v>100</v>
      </c>
      <c r="J55" s="13"/>
      <c r="K55" s="27"/>
    </row>
    <row r="56" spans="2:11" ht="15" customHeight="1" x14ac:dyDescent="0.2">
      <c r="B56" s="23">
        <v>1896</v>
      </c>
      <c r="C56" s="10">
        <v>92.516679052751698</v>
      </c>
      <c r="D56" s="10">
        <v>59.867324422550524</v>
      </c>
      <c r="E56" s="10">
        <v>1.3476234016018518</v>
      </c>
      <c r="F56" s="10">
        <v>242.9860445676772</v>
      </c>
      <c r="G56" s="10"/>
      <c r="H56" s="10">
        <v>76.166354113722548</v>
      </c>
      <c r="I56" s="10">
        <v>100</v>
      </c>
      <c r="J56" s="13"/>
      <c r="K56" s="27"/>
    </row>
    <row r="57" spans="2:11" ht="15" customHeight="1" x14ac:dyDescent="0.2">
      <c r="B57" s="23">
        <v>1897</v>
      </c>
      <c r="C57" s="10">
        <v>107.22515208248444</v>
      </c>
      <c r="D57" s="10">
        <v>58.28023872030532</v>
      </c>
      <c r="E57" s="10">
        <v>1.2584599452288139</v>
      </c>
      <c r="F57" s="10">
        <v>245.81924461746087</v>
      </c>
      <c r="G57" s="10"/>
      <c r="H57" s="10">
        <v>75.056677538462651</v>
      </c>
      <c r="I57" s="10">
        <v>100</v>
      </c>
      <c r="J57" s="13"/>
      <c r="K57" s="27"/>
    </row>
    <row r="58" spans="2:11" ht="15" customHeight="1" x14ac:dyDescent="0.2">
      <c r="B58" s="23">
        <v>1898</v>
      </c>
      <c r="C58" s="10">
        <v>112.45469343687928</v>
      </c>
      <c r="D58" s="10">
        <v>55.230923528257868</v>
      </c>
      <c r="E58" s="10">
        <v>1.2563516010731675</v>
      </c>
      <c r="F58" s="10">
        <v>248.52551561834497</v>
      </c>
      <c r="G58" s="10"/>
      <c r="H58" s="10">
        <v>72.522717718525428</v>
      </c>
      <c r="I58" s="10">
        <v>100</v>
      </c>
      <c r="J58" s="13"/>
      <c r="K58" s="27"/>
    </row>
    <row r="59" spans="2:11" ht="15" customHeight="1" x14ac:dyDescent="0.2">
      <c r="B59" s="23">
        <v>1899</v>
      </c>
      <c r="C59" s="10">
        <v>122.02674242773909</v>
      </c>
      <c r="D59" s="10">
        <v>51.566638121518771</v>
      </c>
      <c r="E59" s="10">
        <v>1.2095734831164613</v>
      </c>
      <c r="F59" s="10">
        <v>242.53658786104549</v>
      </c>
      <c r="G59" s="10"/>
      <c r="H59" s="10">
        <v>78.399275137337852</v>
      </c>
      <c r="I59" s="10">
        <v>100</v>
      </c>
      <c r="J59" s="13"/>
      <c r="K59" s="27"/>
    </row>
    <row r="60" spans="2:11" ht="15" customHeight="1" x14ac:dyDescent="0.2">
      <c r="B60" s="23">
        <v>1900</v>
      </c>
      <c r="C60" s="10">
        <v>124.43848989456812</v>
      </c>
      <c r="D60" s="10">
        <v>48.587088917110563</v>
      </c>
      <c r="E60" s="10">
        <v>1.2494969887749521</v>
      </c>
      <c r="F60" s="10">
        <v>249.95682150864587</v>
      </c>
      <c r="G60" s="10"/>
      <c r="H60" s="10">
        <v>68.165102172623023</v>
      </c>
      <c r="I60" s="10">
        <v>100</v>
      </c>
      <c r="J60" s="13"/>
      <c r="K60" s="27"/>
    </row>
    <row r="61" spans="2:11" ht="15" customHeight="1" x14ac:dyDescent="0.2">
      <c r="B61" s="23">
        <v>1901</v>
      </c>
      <c r="C61" s="10">
        <v>116.0766857398315</v>
      </c>
      <c r="D61" s="10">
        <v>47.076680883503059</v>
      </c>
      <c r="E61" s="10">
        <v>1.3425516554353829</v>
      </c>
      <c r="F61" s="10">
        <v>225.75714117212993</v>
      </c>
      <c r="G61" s="10"/>
      <c r="H61" s="10">
        <v>60.292879204575513</v>
      </c>
      <c r="I61" s="10">
        <v>100</v>
      </c>
      <c r="J61" s="13"/>
      <c r="K61" s="27"/>
    </row>
    <row r="62" spans="2:11" ht="15" customHeight="1" x14ac:dyDescent="0.2">
      <c r="B62" s="23">
        <v>1902</v>
      </c>
      <c r="C62" s="10">
        <v>123.09994699353469</v>
      </c>
      <c r="D62" s="10">
        <v>49.863944921489932</v>
      </c>
      <c r="E62" s="10">
        <v>1.2725736732651036</v>
      </c>
      <c r="F62" s="10">
        <v>224.60090633174218</v>
      </c>
      <c r="G62" s="10"/>
      <c r="H62" s="10">
        <v>54.389553251076272</v>
      </c>
      <c r="I62" s="10">
        <v>100</v>
      </c>
      <c r="J62" s="13"/>
      <c r="K62" s="27"/>
    </row>
    <row r="63" spans="2:11" ht="15" customHeight="1" x14ac:dyDescent="0.2">
      <c r="B63" s="23">
        <v>1903</v>
      </c>
      <c r="C63" s="10">
        <v>129.1869051660652</v>
      </c>
      <c r="D63" s="10">
        <v>51.78817037958148</v>
      </c>
      <c r="E63" s="10">
        <v>1.1579430211753934</v>
      </c>
      <c r="F63" s="10">
        <v>203.25893901429873</v>
      </c>
      <c r="G63" s="10"/>
      <c r="H63" s="10">
        <v>75.121168586226659</v>
      </c>
      <c r="I63" s="10">
        <v>100</v>
      </c>
      <c r="J63" s="13"/>
      <c r="K63" s="27"/>
    </row>
    <row r="64" spans="2:11" ht="15" customHeight="1" x14ac:dyDescent="0.2">
      <c r="B64" s="23">
        <v>1904</v>
      </c>
      <c r="C64" s="10">
        <v>142.40582524299444</v>
      </c>
      <c r="D64" s="10">
        <v>49.901508032386594</v>
      </c>
      <c r="E64" s="10">
        <v>1.1956268549943951</v>
      </c>
      <c r="F64" s="10">
        <v>166.32862257639141</v>
      </c>
      <c r="G64" s="10"/>
      <c r="H64" s="10">
        <v>51.856326450249732</v>
      </c>
      <c r="I64" s="10">
        <v>100</v>
      </c>
      <c r="J64" s="13"/>
      <c r="K64" s="27"/>
    </row>
    <row r="65" spans="2:11" ht="15" customHeight="1" x14ac:dyDescent="0.2">
      <c r="B65" s="23">
        <v>1905</v>
      </c>
      <c r="C65" s="10">
        <v>145.41827406741777</v>
      </c>
      <c r="D65" s="10">
        <v>47.126096343728612</v>
      </c>
      <c r="E65" s="10">
        <v>1.2026038883306436</v>
      </c>
      <c r="F65" s="10">
        <v>148.83485157278412</v>
      </c>
      <c r="G65" s="10"/>
      <c r="H65" s="10">
        <v>58.044885805867821</v>
      </c>
      <c r="I65" s="10">
        <v>100</v>
      </c>
      <c r="J65" s="13"/>
      <c r="K65" s="27"/>
    </row>
    <row r="66" spans="2:11" ht="15" customHeight="1" x14ac:dyDescent="0.2">
      <c r="B66" s="23">
        <v>1906</v>
      </c>
      <c r="C66" s="10">
        <v>153.40048947966847</v>
      </c>
      <c r="D66" s="10">
        <v>45.190890746850329</v>
      </c>
      <c r="E66" s="10">
        <v>1.2022079327786286</v>
      </c>
      <c r="F66" s="10">
        <v>142.24325983710841</v>
      </c>
      <c r="G66" s="10"/>
      <c r="H66" s="10">
        <v>57.303063017637754</v>
      </c>
      <c r="I66" s="10">
        <v>100</v>
      </c>
      <c r="J66" s="13"/>
      <c r="K66" s="27"/>
    </row>
    <row r="67" spans="2:11" ht="15" customHeight="1" x14ac:dyDescent="0.2">
      <c r="B67" s="23">
        <v>1907</v>
      </c>
      <c r="C67" s="10">
        <v>159.91268313932832</v>
      </c>
      <c r="D67" s="10">
        <v>46.037441981334688</v>
      </c>
      <c r="E67" s="10">
        <v>1.1950834579057603</v>
      </c>
      <c r="F67" s="10">
        <v>116.77555162966864</v>
      </c>
      <c r="G67" s="10"/>
      <c r="H67" s="10">
        <v>56.451573279454855</v>
      </c>
      <c r="I67" s="10">
        <v>100</v>
      </c>
      <c r="J67" s="13"/>
      <c r="K67" s="27"/>
    </row>
    <row r="68" spans="2:11" ht="15" customHeight="1" x14ac:dyDescent="0.2">
      <c r="B68" s="23">
        <v>1908</v>
      </c>
      <c r="C68" s="10">
        <v>142.18957206002895</v>
      </c>
      <c r="D68" s="10">
        <v>50.370356862601319</v>
      </c>
      <c r="E68" s="10">
        <v>1.2506377705141103</v>
      </c>
      <c r="F68" s="10">
        <v>99.925275900299297</v>
      </c>
      <c r="G68" s="10"/>
      <c r="H68" s="10">
        <v>56.554246856663262</v>
      </c>
      <c r="I68" s="10">
        <v>100</v>
      </c>
      <c r="J68" s="13"/>
      <c r="K68" s="27"/>
    </row>
    <row r="69" spans="2:11" ht="15" customHeight="1" x14ac:dyDescent="0.2">
      <c r="B69" s="23">
        <v>1909</v>
      </c>
      <c r="C69" s="10">
        <v>157.85572528540038</v>
      </c>
      <c r="D69" s="10">
        <v>50.524880104181577</v>
      </c>
      <c r="E69" s="10">
        <v>1.1740450081844991</v>
      </c>
      <c r="F69" s="10">
        <v>88.790269780681868</v>
      </c>
      <c r="G69" s="10"/>
      <c r="H69" s="10">
        <v>50.160852591541868</v>
      </c>
      <c r="I69" s="10">
        <v>100</v>
      </c>
      <c r="J69" s="13"/>
      <c r="K69" s="27"/>
    </row>
    <row r="70" spans="2:11" ht="15" customHeight="1" x14ac:dyDescent="0.2">
      <c r="B70" s="23">
        <v>1910</v>
      </c>
      <c r="C70" s="10">
        <v>167.37472491373319</v>
      </c>
      <c r="D70" s="10">
        <v>49.413944598732485</v>
      </c>
      <c r="E70" s="10">
        <v>1.1741691482413432</v>
      </c>
      <c r="F70" s="10">
        <v>76.237285287119775</v>
      </c>
      <c r="G70" s="10"/>
      <c r="H70" s="10">
        <v>52.692548403425199</v>
      </c>
      <c r="I70" s="10">
        <v>100</v>
      </c>
      <c r="J70" s="13"/>
      <c r="K70" s="27"/>
    </row>
    <row r="71" spans="2:11" ht="15" customHeight="1" x14ac:dyDescent="0.2">
      <c r="B71" s="23">
        <v>1911</v>
      </c>
      <c r="C71" s="10">
        <v>168.15937090556514</v>
      </c>
      <c r="D71" s="10">
        <v>49.441272493180008</v>
      </c>
      <c r="E71" s="10">
        <v>1.1918528824905534</v>
      </c>
      <c r="F71" s="10">
        <v>65.768323154764701</v>
      </c>
      <c r="G71" s="10"/>
      <c r="H71" s="10">
        <v>49.286421849805222</v>
      </c>
      <c r="I71" s="10">
        <v>100</v>
      </c>
      <c r="J71" s="13"/>
      <c r="K71" s="27"/>
    </row>
    <row r="72" spans="2:11" ht="15" customHeight="1" x14ac:dyDescent="0.2">
      <c r="B72" s="23">
        <v>1912</v>
      </c>
      <c r="C72" s="10">
        <v>161.61539089560824</v>
      </c>
      <c r="D72" s="10">
        <v>45.312207328748016</v>
      </c>
      <c r="E72" s="10">
        <v>1.3278160904637752</v>
      </c>
      <c r="F72" s="10">
        <v>52.523414269128821</v>
      </c>
      <c r="G72" s="10"/>
      <c r="H72" s="10">
        <v>52.071644788794011</v>
      </c>
      <c r="I72" s="10">
        <v>100</v>
      </c>
      <c r="J72" s="13"/>
      <c r="K72" s="27"/>
    </row>
    <row r="73" spans="2:11" ht="15" customHeight="1" x14ac:dyDescent="0.2">
      <c r="B73" s="23">
        <v>1913</v>
      </c>
      <c r="C73" s="10">
        <v>171.97606017263382</v>
      </c>
      <c r="D73" s="10">
        <v>45.64606041084761</v>
      </c>
      <c r="E73" s="10">
        <v>1.2591779393900644</v>
      </c>
      <c r="F73" s="10">
        <v>52.415755700882649</v>
      </c>
      <c r="G73" s="10"/>
      <c r="H73" s="10">
        <v>44.671274876674808</v>
      </c>
      <c r="I73" s="10">
        <v>100</v>
      </c>
      <c r="J73" s="13"/>
      <c r="K73" s="27"/>
    </row>
    <row r="74" spans="2:11" ht="15" customHeight="1" x14ac:dyDescent="0.2">
      <c r="B74" s="23">
        <v>1914</v>
      </c>
      <c r="C74" s="10">
        <v>198.36236792086211</v>
      </c>
      <c r="D74" s="10">
        <v>42.82289393442619</v>
      </c>
      <c r="E74" s="10">
        <v>1.2258781460772341</v>
      </c>
      <c r="F74" s="10">
        <v>44.678783964290396</v>
      </c>
      <c r="G74" s="10"/>
      <c r="H74" s="10">
        <v>49.301137057241021</v>
      </c>
      <c r="I74" s="10">
        <v>100</v>
      </c>
      <c r="J74" s="13"/>
      <c r="K74" s="27"/>
    </row>
    <row r="75" spans="2:11" ht="15" customHeight="1" x14ac:dyDescent="0.2">
      <c r="B75" s="23">
        <v>1915</v>
      </c>
      <c r="C75" s="10">
        <v>210.07719653342792</v>
      </c>
      <c r="D75" s="10">
        <v>42.633168380149336</v>
      </c>
      <c r="E75" s="10">
        <v>1.2103175550290368</v>
      </c>
      <c r="F75" s="10">
        <v>40.119248616441112</v>
      </c>
      <c r="G75" s="10"/>
      <c r="H75" s="10">
        <v>45.796265407914063</v>
      </c>
      <c r="I75" s="10">
        <v>100</v>
      </c>
      <c r="J75" s="13"/>
      <c r="K75" s="27"/>
    </row>
    <row r="76" spans="2:11" ht="15" customHeight="1" x14ac:dyDescent="0.2">
      <c r="B76" s="23">
        <v>1916</v>
      </c>
      <c r="C76" s="10">
        <v>219.97742371347258</v>
      </c>
      <c r="D76" s="10">
        <v>40.561017427288384</v>
      </c>
      <c r="E76" s="10">
        <v>1.1672646905735526</v>
      </c>
      <c r="F76" s="10">
        <v>37.479217871011677</v>
      </c>
      <c r="G76" s="10"/>
      <c r="H76" s="10">
        <v>56.091023873596143</v>
      </c>
      <c r="I76" s="10">
        <v>100</v>
      </c>
      <c r="J76" s="13"/>
      <c r="K76" s="27"/>
    </row>
    <row r="77" spans="2:11" ht="15" customHeight="1" x14ac:dyDescent="0.2">
      <c r="B77" s="23">
        <v>1917</v>
      </c>
      <c r="C77" s="10">
        <v>206.72532988918925</v>
      </c>
      <c r="D77" s="10">
        <v>43.12539291417071</v>
      </c>
      <c r="E77" s="10">
        <v>1.2324057853791908</v>
      </c>
      <c r="F77" s="10">
        <v>38.848313811916377</v>
      </c>
      <c r="G77" s="10"/>
      <c r="H77" s="10">
        <v>36.470942150051258</v>
      </c>
      <c r="I77" s="10">
        <v>100</v>
      </c>
      <c r="J77" s="13"/>
      <c r="K77" s="27"/>
    </row>
    <row r="78" spans="2:11" ht="15" customHeight="1" x14ac:dyDescent="0.2">
      <c r="B78" s="23">
        <v>1918</v>
      </c>
      <c r="C78" s="10">
        <v>203.60592275308903</v>
      </c>
      <c r="D78" s="10">
        <v>40.592157729594973</v>
      </c>
      <c r="E78" s="10">
        <v>1.2937718818374857</v>
      </c>
      <c r="F78" s="10">
        <v>37.576085781929997</v>
      </c>
      <c r="G78" s="10"/>
      <c r="H78" s="10">
        <v>36.873729038342525</v>
      </c>
      <c r="I78" s="10">
        <v>100</v>
      </c>
      <c r="J78" s="13"/>
      <c r="K78" s="27"/>
    </row>
    <row r="79" spans="2:11" ht="15" customHeight="1" x14ac:dyDescent="0.2">
      <c r="B79" s="23">
        <v>1919</v>
      </c>
      <c r="C79" s="10">
        <v>189.78152225599109</v>
      </c>
      <c r="D79" s="10">
        <v>42.73746372004733</v>
      </c>
      <c r="E79" s="10">
        <v>1.2583971165169208</v>
      </c>
      <c r="F79" s="10">
        <v>34.813778241064</v>
      </c>
      <c r="G79" s="10"/>
      <c r="H79" s="10">
        <v>46.565358067791088</v>
      </c>
      <c r="I79" s="10">
        <v>100</v>
      </c>
      <c r="J79" s="13"/>
      <c r="K79" s="27"/>
    </row>
    <row r="80" spans="2:11" ht="15" customHeight="1" x14ac:dyDescent="0.2">
      <c r="B80" s="23">
        <v>1920</v>
      </c>
      <c r="C80" s="10">
        <v>194.33251714722428</v>
      </c>
      <c r="D80" s="10">
        <v>42.905935201895112</v>
      </c>
      <c r="E80" s="10">
        <v>1.2436391761236518</v>
      </c>
      <c r="F80" s="10">
        <v>33.135656652553806</v>
      </c>
      <c r="G80" s="10"/>
      <c r="H80" s="10">
        <v>38.676710997985687</v>
      </c>
      <c r="I80" s="10">
        <v>100</v>
      </c>
      <c r="J80" s="13"/>
      <c r="K80" s="27"/>
    </row>
    <row r="81" spans="2:11" ht="15" customHeight="1" x14ac:dyDescent="0.2">
      <c r="B81" s="23">
        <v>1921</v>
      </c>
      <c r="C81" s="10">
        <v>210.67080410910268</v>
      </c>
      <c r="D81" s="10">
        <v>44.838920244626316</v>
      </c>
      <c r="E81" s="10">
        <v>1.2097364472066514</v>
      </c>
      <c r="F81" s="10">
        <v>33.019069477329197</v>
      </c>
      <c r="G81" s="10"/>
      <c r="H81" s="10">
        <v>29.907224138143114</v>
      </c>
      <c r="I81" s="10">
        <v>100</v>
      </c>
      <c r="J81" s="13"/>
      <c r="K81" s="27"/>
    </row>
    <row r="82" spans="2:11" ht="15" customHeight="1" x14ac:dyDescent="0.2">
      <c r="B82" s="23">
        <v>1922</v>
      </c>
      <c r="C82" s="10">
        <v>203.73269782229181</v>
      </c>
      <c r="D82" s="10">
        <v>47.033969484714582</v>
      </c>
      <c r="E82" s="10">
        <v>1.21705337307579</v>
      </c>
      <c r="F82" s="10">
        <v>34.521798389212606</v>
      </c>
      <c r="G82" s="10"/>
      <c r="H82" s="10">
        <v>26.445400235800896</v>
      </c>
      <c r="I82" s="10">
        <v>100</v>
      </c>
      <c r="J82" s="13"/>
      <c r="K82" s="27"/>
    </row>
    <row r="83" spans="2:11" ht="15" customHeight="1" x14ac:dyDescent="0.2">
      <c r="B83" s="23">
        <v>1923</v>
      </c>
      <c r="C83" s="10">
        <v>205.45979107168387</v>
      </c>
      <c r="D83" s="10">
        <v>45.970076966240484</v>
      </c>
      <c r="E83" s="10">
        <v>1.2565427843703239</v>
      </c>
      <c r="F83" s="10">
        <v>33.550375294999668</v>
      </c>
      <c r="G83" s="10"/>
      <c r="H83" s="10">
        <v>22.585469680306421</v>
      </c>
      <c r="I83" s="10">
        <v>100</v>
      </c>
      <c r="J83" s="13"/>
      <c r="K83" s="27"/>
    </row>
    <row r="84" spans="2:11" ht="15" customHeight="1" x14ac:dyDescent="0.2">
      <c r="B84" s="23">
        <v>1924</v>
      </c>
      <c r="C84" s="10">
        <v>202.49427212378248</v>
      </c>
      <c r="D84" s="10">
        <v>44.293672363517004</v>
      </c>
      <c r="E84" s="10">
        <v>1.3314449480473824</v>
      </c>
      <c r="F84" s="10">
        <v>32.977877120672055</v>
      </c>
      <c r="G84" s="10"/>
      <c r="H84" s="10">
        <v>21.296113678142575</v>
      </c>
      <c r="I84" s="10">
        <v>100</v>
      </c>
      <c r="J84" s="13"/>
      <c r="K84" s="27"/>
    </row>
    <row r="85" spans="2:11" ht="15" customHeight="1" x14ac:dyDescent="0.2">
      <c r="B85" s="23">
        <v>1925</v>
      </c>
      <c r="C85" s="10">
        <v>213.48948565077714</v>
      </c>
      <c r="D85" s="10">
        <v>45.31226926636036</v>
      </c>
      <c r="E85" s="10">
        <v>1.3471578551093475</v>
      </c>
      <c r="F85" s="10">
        <v>29.69916587766032</v>
      </c>
      <c r="G85" s="10"/>
      <c r="H85" s="10">
        <v>22.287606908342195</v>
      </c>
      <c r="I85" s="10">
        <v>100</v>
      </c>
      <c r="J85" s="13"/>
      <c r="K85" s="27"/>
    </row>
    <row r="86" spans="2:11" ht="15" customHeight="1" x14ac:dyDescent="0.2">
      <c r="B86" s="23">
        <v>1926</v>
      </c>
      <c r="C86" s="10">
        <v>210.33962036636794</v>
      </c>
      <c r="D86" s="10">
        <v>47.463199028706335</v>
      </c>
      <c r="E86" s="10">
        <v>1.368405392290162</v>
      </c>
      <c r="F86" s="10">
        <v>26.781612349796301</v>
      </c>
      <c r="G86" s="10"/>
      <c r="H86" s="10">
        <v>23.863264995889683</v>
      </c>
      <c r="I86" s="10">
        <v>100</v>
      </c>
      <c r="J86" s="13"/>
      <c r="K86" s="27"/>
    </row>
    <row r="87" spans="2:11" ht="15" customHeight="1" x14ac:dyDescent="0.2">
      <c r="B87" s="23">
        <v>1927</v>
      </c>
      <c r="C87" s="10">
        <v>205.15944645890286</v>
      </c>
      <c r="D87" s="10">
        <v>49.274343165191951</v>
      </c>
      <c r="E87" s="10">
        <v>1.3595262882090806</v>
      </c>
      <c r="F87" s="10">
        <v>25.142108213809582</v>
      </c>
      <c r="G87" s="10"/>
      <c r="H87" s="10">
        <v>28.302728423368045</v>
      </c>
      <c r="I87" s="10">
        <v>100</v>
      </c>
      <c r="J87" s="13"/>
      <c r="K87" s="27"/>
    </row>
    <row r="88" spans="2:11" ht="15" customHeight="1" x14ac:dyDescent="0.2">
      <c r="B88" s="23">
        <v>1928</v>
      </c>
      <c r="C88" s="10">
        <v>205.10541764862413</v>
      </c>
      <c r="D88" s="10">
        <v>50.525914459309661</v>
      </c>
      <c r="E88" s="10">
        <v>1.4075424109083661</v>
      </c>
      <c r="F88" s="10">
        <v>22.623441528626429</v>
      </c>
      <c r="G88" s="10"/>
      <c r="H88" s="10">
        <v>28.025217237050644</v>
      </c>
      <c r="I88" s="10">
        <v>100</v>
      </c>
      <c r="J88" s="13"/>
      <c r="K88" s="27"/>
    </row>
    <row r="89" spans="2:11" ht="15" customHeight="1" x14ac:dyDescent="0.2">
      <c r="B89" s="23">
        <v>1929</v>
      </c>
      <c r="C89" s="10">
        <v>204.29280178479905</v>
      </c>
      <c r="D89" s="10">
        <v>51.321306925595692</v>
      </c>
      <c r="E89" s="10">
        <v>1.3873435888144103</v>
      </c>
      <c r="F89" s="10">
        <v>21.329242118626706</v>
      </c>
      <c r="G89" s="10"/>
      <c r="H89" s="10">
        <v>31.426840097965425</v>
      </c>
      <c r="I89" s="10">
        <v>100</v>
      </c>
      <c r="J89" s="13"/>
      <c r="K89" s="27"/>
    </row>
    <row r="90" spans="2:11" ht="15" customHeight="1" x14ac:dyDescent="0.2">
      <c r="B90" s="23">
        <v>1930</v>
      </c>
      <c r="C90" s="10">
        <v>200.50277433141619</v>
      </c>
      <c r="D90" s="10">
        <v>53.932272831989479</v>
      </c>
      <c r="E90" s="10">
        <v>1.38476984193313</v>
      </c>
      <c r="F90" s="10">
        <v>20.690356628611472</v>
      </c>
      <c r="G90" s="10"/>
      <c r="H90" s="10">
        <v>31.822202549090296</v>
      </c>
      <c r="I90" s="10">
        <v>100</v>
      </c>
      <c r="J90" s="13"/>
      <c r="K90" s="27"/>
    </row>
    <row r="91" spans="2:11" ht="15" customHeight="1" x14ac:dyDescent="0.2">
      <c r="B91" s="23">
        <v>1931</v>
      </c>
      <c r="C91" s="10">
        <v>214.43271484481872</v>
      </c>
      <c r="D91" s="10">
        <v>50.243825548045315</v>
      </c>
      <c r="E91" s="10">
        <v>1.2842282227388795</v>
      </c>
      <c r="F91" s="10">
        <v>23.083528671680391</v>
      </c>
      <c r="G91" s="10"/>
      <c r="H91" s="10">
        <v>32.847824137666358</v>
      </c>
      <c r="I91" s="10">
        <v>100</v>
      </c>
      <c r="J91" s="13"/>
      <c r="K91" s="27"/>
    </row>
    <row r="92" spans="2:11" ht="15" customHeight="1" x14ac:dyDescent="0.2">
      <c r="B92" s="23">
        <v>1932</v>
      </c>
      <c r="C92" s="10">
        <v>188.46189514904287</v>
      </c>
      <c r="D92" s="10">
        <v>56.338672751511574</v>
      </c>
      <c r="E92" s="10">
        <v>1.3244293392014701</v>
      </c>
      <c r="F92" s="10">
        <v>24.299975953194028</v>
      </c>
      <c r="G92" s="10"/>
      <c r="H92" s="10">
        <v>26.953026172516921</v>
      </c>
      <c r="I92" s="10">
        <v>100</v>
      </c>
      <c r="J92" s="13"/>
      <c r="K92" s="27"/>
    </row>
    <row r="93" spans="2:11" ht="15" customHeight="1" x14ac:dyDescent="0.2">
      <c r="B93" s="23">
        <v>1933</v>
      </c>
      <c r="C93" s="10">
        <v>198.89647434462518</v>
      </c>
      <c r="D93" s="10">
        <v>47.756259174787793</v>
      </c>
      <c r="E93" s="10">
        <v>1.4983547966471158</v>
      </c>
      <c r="F93" s="10">
        <v>25.315999237178229</v>
      </c>
      <c r="G93" s="10"/>
      <c r="H93" s="10">
        <v>29.358835469209488</v>
      </c>
      <c r="I93" s="10">
        <v>100</v>
      </c>
      <c r="J93" s="13"/>
      <c r="K93" s="27"/>
    </row>
    <row r="94" spans="2:11" ht="15" customHeight="1" x14ac:dyDescent="0.2">
      <c r="B94" s="23">
        <v>1934</v>
      </c>
      <c r="C94" s="10">
        <v>201.07352213385957</v>
      </c>
      <c r="D94" s="10">
        <v>46.846367926603747</v>
      </c>
      <c r="E94" s="10">
        <v>1.4844735948996102</v>
      </c>
      <c r="F94" s="10">
        <v>26.104351362164756</v>
      </c>
      <c r="G94" s="10"/>
      <c r="H94" s="10">
        <v>28.873353315670602</v>
      </c>
      <c r="I94" s="10">
        <v>100</v>
      </c>
      <c r="J94" s="13"/>
      <c r="K94" s="27"/>
    </row>
    <row r="95" spans="2:11" ht="15" customHeight="1" x14ac:dyDescent="0.2">
      <c r="B95" s="23">
        <v>1935</v>
      </c>
      <c r="C95" s="10">
        <v>200.7032529791926</v>
      </c>
      <c r="D95" s="10">
        <v>46.352158953915463</v>
      </c>
      <c r="E95" s="10">
        <v>1.5326527096586007</v>
      </c>
      <c r="F95" s="10">
        <v>26.005078869564141</v>
      </c>
      <c r="G95" s="10"/>
      <c r="H95" s="10">
        <v>25.854368784238012</v>
      </c>
      <c r="I95" s="10">
        <v>100</v>
      </c>
      <c r="J95" s="13"/>
      <c r="K95" s="27"/>
    </row>
    <row r="96" spans="2:11" ht="15" customHeight="1" x14ac:dyDescent="0.2">
      <c r="B96" s="23">
        <v>1936</v>
      </c>
      <c r="C96" s="10">
        <v>203.96837287314895</v>
      </c>
      <c r="D96" s="10">
        <v>44.368114701816218</v>
      </c>
      <c r="E96" s="10">
        <v>1.5537962773339762</v>
      </c>
      <c r="F96" s="10">
        <v>27.048288141271854</v>
      </c>
      <c r="G96" s="10"/>
      <c r="H96" s="10">
        <v>31.063751438463971</v>
      </c>
      <c r="I96" s="10">
        <v>100</v>
      </c>
      <c r="J96" s="13"/>
      <c r="K96" s="27"/>
    </row>
    <row r="97" spans="2:11" ht="15" customHeight="1" x14ac:dyDescent="0.2">
      <c r="B97" s="23">
        <v>1937</v>
      </c>
      <c r="C97" s="10">
        <v>205.07918417998766</v>
      </c>
      <c r="D97" s="10">
        <v>46.446366803650399</v>
      </c>
      <c r="E97" s="10">
        <v>1.590315801935656</v>
      </c>
      <c r="F97" s="10">
        <v>26.281315632162599</v>
      </c>
      <c r="G97" s="10"/>
      <c r="H97" s="10">
        <v>27.781324666826141</v>
      </c>
      <c r="I97" s="10">
        <v>100</v>
      </c>
      <c r="J97" s="13"/>
      <c r="K97" s="27"/>
    </row>
    <row r="98" spans="2:11" ht="15" customHeight="1" x14ac:dyDescent="0.2">
      <c r="B98" s="23">
        <v>1938</v>
      </c>
      <c r="C98" s="10">
        <v>213.04944387305937</v>
      </c>
      <c r="D98" s="10">
        <v>45.923809921998888</v>
      </c>
      <c r="E98" s="10">
        <v>1.5748456728955404</v>
      </c>
      <c r="F98" s="10">
        <v>25.885793942735052</v>
      </c>
      <c r="G98" s="10"/>
      <c r="H98" s="10">
        <v>29.407317176760621</v>
      </c>
      <c r="I98" s="10">
        <v>100</v>
      </c>
      <c r="J98" s="13"/>
      <c r="K98" s="27"/>
    </row>
    <row r="99" spans="2:11" ht="15" customHeight="1" x14ac:dyDescent="0.2">
      <c r="B99" s="23">
        <v>1939</v>
      </c>
      <c r="C99" s="10">
        <v>228.1442490835405</v>
      </c>
      <c r="D99" s="10">
        <v>44.743122399164115</v>
      </c>
      <c r="E99" s="10">
        <v>1.5705759227933338</v>
      </c>
      <c r="F99" s="10">
        <v>24.697888094572864</v>
      </c>
      <c r="G99" s="10"/>
      <c r="H99" s="10">
        <v>29.902888872157902</v>
      </c>
      <c r="I99" s="10">
        <v>100</v>
      </c>
      <c r="J99" s="13"/>
      <c r="K99" s="27"/>
    </row>
    <row r="100" spans="2:11" ht="15" customHeight="1" x14ac:dyDescent="0.2">
      <c r="B100" s="23">
        <v>1940</v>
      </c>
      <c r="C100" s="10">
        <v>224.26496318020557</v>
      </c>
      <c r="D100" s="10">
        <v>46.556363344959429</v>
      </c>
      <c r="E100" s="10">
        <v>1.4897938541937781</v>
      </c>
      <c r="F100" s="10">
        <v>26.071350997916205</v>
      </c>
      <c r="G100" s="10"/>
      <c r="H100" s="10">
        <v>29.625377754363335</v>
      </c>
      <c r="I100" s="10">
        <v>100</v>
      </c>
      <c r="J100" s="13"/>
      <c r="K100" s="27"/>
    </row>
    <row r="101" spans="2:11" ht="15" customHeight="1" x14ac:dyDescent="0.2">
      <c r="B101" s="23">
        <v>1941</v>
      </c>
      <c r="C101" s="10">
        <v>223.27373911302874</v>
      </c>
      <c r="D101" s="10">
        <v>42.033519447958298</v>
      </c>
      <c r="E101" s="10">
        <v>1.5738123904764583</v>
      </c>
      <c r="F101" s="10">
        <v>35.696289604441944</v>
      </c>
      <c r="G101" s="10"/>
      <c r="H101" s="10">
        <v>27.205134172315816</v>
      </c>
      <c r="I101" s="10">
        <v>100</v>
      </c>
      <c r="J101" s="13"/>
      <c r="K101" s="27"/>
    </row>
    <row r="102" spans="2:11" ht="15" customHeight="1" x14ac:dyDescent="0.2">
      <c r="B102" s="23">
        <v>1942</v>
      </c>
      <c r="C102" s="10">
        <v>230.31959291358936</v>
      </c>
      <c r="D102" s="10">
        <v>43.755890155865615</v>
      </c>
      <c r="E102" s="10">
        <v>1.418004943383034</v>
      </c>
      <c r="F102" s="10">
        <v>36.910000425178488</v>
      </c>
      <c r="G102" s="10"/>
      <c r="H102" s="10">
        <v>34.422608060137058</v>
      </c>
      <c r="I102" s="10">
        <v>100</v>
      </c>
      <c r="J102" s="13"/>
      <c r="K102" s="27"/>
    </row>
    <row r="103" spans="2:11" ht="15" customHeight="1" x14ac:dyDescent="0.2">
      <c r="B103" s="23">
        <v>1943</v>
      </c>
      <c r="C103" s="10">
        <v>227.33427818113068</v>
      </c>
      <c r="D103" s="10">
        <v>41.31592347514421</v>
      </c>
      <c r="E103" s="10">
        <v>1.470583868735071</v>
      </c>
      <c r="F103" s="10">
        <v>48.273837155456057</v>
      </c>
      <c r="G103" s="10"/>
      <c r="H103" s="10">
        <v>23.400958774174942</v>
      </c>
      <c r="I103" s="10">
        <v>100</v>
      </c>
      <c r="J103" s="13"/>
      <c r="K103" s="27"/>
    </row>
    <row r="104" spans="2:11" ht="15" customHeight="1" x14ac:dyDescent="0.2">
      <c r="B104" s="23">
        <v>1944</v>
      </c>
      <c r="C104" s="10">
        <v>250.17283981942074</v>
      </c>
      <c r="D104" s="10">
        <v>41.446535035580453</v>
      </c>
      <c r="E104" s="10">
        <v>1.5021279414214244</v>
      </c>
      <c r="F104" s="10">
        <v>45.735523370923339</v>
      </c>
      <c r="G104" s="10"/>
      <c r="H104" s="10">
        <v>21.201700208190136</v>
      </c>
      <c r="I104" s="10">
        <v>100</v>
      </c>
      <c r="J104" s="13"/>
      <c r="K104" s="27"/>
    </row>
    <row r="105" spans="2:11" ht="15" customHeight="1" x14ac:dyDescent="0.2">
      <c r="B105" s="23">
        <v>1945</v>
      </c>
      <c r="C105" s="10">
        <v>240.18606003126362</v>
      </c>
      <c r="D105" s="10">
        <v>43.193478142861409</v>
      </c>
      <c r="E105" s="10">
        <v>1.3250929504195932</v>
      </c>
      <c r="F105" s="10">
        <v>49.725100154375021</v>
      </c>
      <c r="G105" s="10"/>
      <c r="H105" s="10">
        <v>23.137116836733178</v>
      </c>
      <c r="I105" s="10">
        <v>100</v>
      </c>
      <c r="J105" s="13"/>
      <c r="K105" s="27"/>
    </row>
    <row r="106" spans="2:11" ht="15" customHeight="1" x14ac:dyDescent="0.2">
      <c r="B106" s="23">
        <v>1946</v>
      </c>
      <c r="C106" s="10">
        <v>234.41788485419499</v>
      </c>
      <c r="D106" s="10">
        <v>41.892543072060633</v>
      </c>
      <c r="E106" s="10">
        <v>1.252103704121911</v>
      </c>
      <c r="F106" s="10">
        <v>51.924133540872383</v>
      </c>
      <c r="G106" s="10"/>
      <c r="H106" s="10">
        <v>26.300259203600291</v>
      </c>
      <c r="I106" s="10">
        <v>100</v>
      </c>
      <c r="J106" s="13"/>
      <c r="K106" s="27"/>
    </row>
    <row r="107" spans="2:11" ht="15" customHeight="1" x14ac:dyDescent="0.2">
      <c r="B107" s="23">
        <v>1947</v>
      </c>
      <c r="C107" s="10">
        <v>237.34074263067538</v>
      </c>
      <c r="D107" s="10">
        <v>40.96815001824892</v>
      </c>
      <c r="E107" s="10">
        <v>1.3381562110823018</v>
      </c>
      <c r="F107" s="10">
        <v>44.827597595268031</v>
      </c>
      <c r="G107" s="10"/>
      <c r="H107" s="10">
        <v>29.735170699559731</v>
      </c>
      <c r="I107" s="10">
        <v>100</v>
      </c>
      <c r="J107" s="13"/>
      <c r="K107" s="27"/>
    </row>
    <row r="108" spans="2:11" ht="15" customHeight="1" x14ac:dyDescent="0.2">
      <c r="B108" s="23">
        <v>1948</v>
      </c>
      <c r="C108" s="10">
        <v>252.0655502970622</v>
      </c>
      <c r="D108" s="10">
        <v>39.186347095059773</v>
      </c>
      <c r="E108" s="10">
        <v>1.4375664706824465</v>
      </c>
      <c r="F108" s="10">
        <v>42.284541586232621</v>
      </c>
      <c r="G108" s="10"/>
      <c r="H108" s="10">
        <v>28.351153559238444</v>
      </c>
      <c r="I108" s="10">
        <v>100</v>
      </c>
      <c r="J108" s="13"/>
      <c r="K108" s="27"/>
    </row>
    <row r="109" spans="2:11" ht="15" customHeight="1" x14ac:dyDescent="0.2">
      <c r="B109" s="23">
        <v>1949</v>
      </c>
      <c r="C109" s="10">
        <v>238.84049965634199</v>
      </c>
      <c r="D109" s="10">
        <v>44.894469818363838</v>
      </c>
      <c r="E109" s="10">
        <v>1.4424815128866644</v>
      </c>
      <c r="F109" s="10">
        <v>36.765876963390042</v>
      </c>
      <c r="G109" s="10"/>
      <c r="H109" s="10">
        <v>25.884411394910327</v>
      </c>
      <c r="I109" s="10">
        <v>100</v>
      </c>
      <c r="J109" s="13"/>
      <c r="K109" s="27"/>
    </row>
    <row r="110" spans="2:11" ht="15" customHeight="1" x14ac:dyDescent="0.2">
      <c r="B110" s="23">
        <v>1950</v>
      </c>
      <c r="C110" s="10">
        <v>247.05943740643076</v>
      </c>
      <c r="D110" s="10">
        <v>45.914894561533174</v>
      </c>
      <c r="E110" s="10">
        <v>1.5011234283600177</v>
      </c>
      <c r="F110" s="10">
        <v>33.821739345883749</v>
      </c>
      <c r="G110" s="10"/>
      <c r="H110" s="10">
        <v>23.434586453513433</v>
      </c>
      <c r="I110" s="10">
        <v>100</v>
      </c>
      <c r="J110" s="13"/>
      <c r="K110" s="27"/>
    </row>
    <row r="111" spans="2:11" ht="15" customHeight="1" x14ac:dyDescent="0.2">
      <c r="B111" s="23">
        <v>1951</v>
      </c>
      <c r="C111" s="10">
        <v>239.96609843838473</v>
      </c>
      <c r="D111" s="10">
        <v>52.43551077494385</v>
      </c>
      <c r="E111" s="10">
        <v>1.4735289052854628</v>
      </c>
      <c r="F111" s="10">
        <v>29.380863706227206</v>
      </c>
      <c r="G111" s="10"/>
      <c r="H111" s="10">
        <v>21.634712854746478</v>
      </c>
      <c r="I111" s="10">
        <v>100</v>
      </c>
      <c r="J111" s="13"/>
      <c r="K111" s="27"/>
    </row>
    <row r="112" spans="2:11" ht="15" customHeight="1" x14ac:dyDescent="0.2">
      <c r="B112" s="23">
        <v>1952</v>
      </c>
      <c r="C112" s="10">
        <v>236.5789218395438</v>
      </c>
      <c r="D112" s="10">
        <v>53.571940354565598</v>
      </c>
      <c r="E112" s="10">
        <v>1.4854007760925894</v>
      </c>
      <c r="F112" s="10">
        <v>29.47740274637944</v>
      </c>
      <c r="G112" s="10"/>
      <c r="H112" s="10">
        <v>20.609651739563812</v>
      </c>
      <c r="I112" s="10">
        <v>100</v>
      </c>
      <c r="J112" s="13"/>
      <c r="K112" s="27"/>
    </row>
    <row r="113" spans="2:11" ht="15" customHeight="1" x14ac:dyDescent="0.2">
      <c r="B113" s="23">
        <v>1953</v>
      </c>
      <c r="C113" s="10">
        <v>242.72132387677195</v>
      </c>
      <c r="D113" s="10">
        <v>56.356857316998031</v>
      </c>
      <c r="E113" s="10">
        <v>1.5464956529235614</v>
      </c>
      <c r="F113" s="10">
        <v>29.024314146012969</v>
      </c>
      <c r="G113" s="10"/>
      <c r="H113" s="10">
        <v>17.544835394420804</v>
      </c>
      <c r="I113" s="10">
        <v>100</v>
      </c>
      <c r="J113" s="13"/>
      <c r="K113" s="27"/>
    </row>
    <row r="114" spans="2:11" ht="15" customHeight="1" x14ac:dyDescent="0.2">
      <c r="B114" s="23">
        <v>1954</v>
      </c>
      <c r="C114" s="10">
        <v>240.25813242099252</v>
      </c>
      <c r="D114" s="10">
        <v>52.134558795266138</v>
      </c>
      <c r="E114" s="10">
        <v>1.5077158331283922</v>
      </c>
      <c r="F114" s="10">
        <v>30.988137994205651</v>
      </c>
      <c r="G114" s="10"/>
      <c r="H114" s="10">
        <v>19.057890245372068</v>
      </c>
      <c r="I114" s="10">
        <v>100</v>
      </c>
      <c r="J114" s="13"/>
      <c r="K114" s="27"/>
    </row>
    <row r="115" spans="2:11" ht="15" customHeight="1" x14ac:dyDescent="0.2">
      <c r="B115" s="23">
        <v>1955</v>
      </c>
      <c r="C115" s="10">
        <v>234.84725532086804</v>
      </c>
      <c r="D115" s="10">
        <v>55.302440943738532</v>
      </c>
      <c r="E115" s="10">
        <v>1.593876946682985</v>
      </c>
      <c r="F115" s="10">
        <v>28.896114226726315</v>
      </c>
      <c r="G115" s="10"/>
      <c r="H115" s="10">
        <v>18.300400752341854</v>
      </c>
      <c r="I115" s="10">
        <v>100</v>
      </c>
      <c r="J115" s="13"/>
      <c r="K115" s="27"/>
    </row>
    <row r="116" spans="2:11" ht="15" customHeight="1" x14ac:dyDescent="0.2">
      <c r="B116" s="23">
        <v>1956</v>
      </c>
      <c r="C116" s="10">
        <v>241.8955915040078</v>
      </c>
      <c r="D116" s="10">
        <v>54.528974565124578</v>
      </c>
      <c r="E116" s="10">
        <v>1.5882042183137939</v>
      </c>
      <c r="F116" s="10">
        <v>29.065603463641516</v>
      </c>
      <c r="G116" s="10"/>
      <c r="H116" s="10">
        <v>19.095706088958512</v>
      </c>
      <c r="I116" s="10">
        <v>100</v>
      </c>
      <c r="J116" s="13"/>
      <c r="K116" s="27"/>
    </row>
    <row r="117" spans="2:11" ht="15" customHeight="1" x14ac:dyDescent="0.2">
      <c r="B117" s="23">
        <v>1957</v>
      </c>
      <c r="C117" s="10">
        <v>203.90218968940971</v>
      </c>
      <c r="D117" s="10">
        <v>69.670617686502041</v>
      </c>
      <c r="E117" s="10">
        <v>1.7455435033680062</v>
      </c>
      <c r="F117" s="10">
        <v>26.094952575189261</v>
      </c>
      <c r="G117" s="10"/>
      <c r="H117" s="10">
        <v>17.924259803457307</v>
      </c>
      <c r="I117" s="10">
        <v>100</v>
      </c>
      <c r="J117" s="13"/>
      <c r="K117" s="27"/>
    </row>
    <row r="118" spans="2:11" ht="15" customHeight="1" x14ac:dyDescent="0.2">
      <c r="B118" s="23">
        <v>1958</v>
      </c>
      <c r="C118" s="10">
        <v>229.75934609635874</v>
      </c>
      <c r="D118" s="10">
        <v>57.503954434474466</v>
      </c>
      <c r="E118" s="10">
        <v>1.7106880686208208</v>
      </c>
      <c r="F118" s="10">
        <v>27.209200534998079</v>
      </c>
      <c r="G118" s="10"/>
      <c r="H118" s="10">
        <v>18.37148755284888</v>
      </c>
      <c r="I118" s="10">
        <v>100</v>
      </c>
      <c r="J118" s="13"/>
      <c r="K118" s="27"/>
    </row>
    <row r="119" spans="2:11" ht="15" customHeight="1" x14ac:dyDescent="0.2">
      <c r="B119" s="23">
        <v>1959</v>
      </c>
      <c r="C119" s="10">
        <v>251.01444638114336</v>
      </c>
      <c r="D119" s="10">
        <v>49.634895969848422</v>
      </c>
      <c r="E119" s="10">
        <v>1.7441716080116456</v>
      </c>
      <c r="F119" s="10">
        <v>28.403989547323764</v>
      </c>
      <c r="G119" s="10"/>
      <c r="H119" s="10">
        <v>20.921794890666735</v>
      </c>
      <c r="I119" s="10">
        <v>100</v>
      </c>
      <c r="J119" s="13"/>
      <c r="K119" s="27"/>
    </row>
    <row r="120" spans="2:11" ht="15" customHeight="1" x14ac:dyDescent="0.2">
      <c r="B120" s="23">
        <v>1960</v>
      </c>
      <c r="C120" s="10">
        <v>258.98068363022861</v>
      </c>
      <c r="D120" s="10">
        <v>48.404690964301004</v>
      </c>
      <c r="E120" s="10">
        <v>1.8361751386643099</v>
      </c>
      <c r="F120" s="10">
        <v>27.622250839889045</v>
      </c>
      <c r="G120" s="10"/>
      <c r="H120" s="10">
        <v>21.111420948103842</v>
      </c>
      <c r="I120" s="10">
        <v>100</v>
      </c>
      <c r="J120" s="13"/>
      <c r="K120" s="27"/>
    </row>
    <row r="121" spans="2:11" ht="15" customHeight="1" x14ac:dyDescent="0.2">
      <c r="B121" s="23">
        <v>1961</v>
      </c>
      <c r="C121" s="10">
        <v>239.00993015323087</v>
      </c>
      <c r="D121" s="10">
        <v>47.897196567924745</v>
      </c>
      <c r="E121" s="10">
        <v>1.7342558400623613</v>
      </c>
      <c r="F121" s="10">
        <v>29.258341407681577</v>
      </c>
      <c r="G121" s="10"/>
      <c r="H121" s="10">
        <v>23.073041899158177</v>
      </c>
      <c r="I121" s="10">
        <v>100</v>
      </c>
      <c r="J121" s="13"/>
      <c r="K121" s="27"/>
    </row>
    <row r="122" spans="2:11" ht="15" customHeight="1" x14ac:dyDescent="0.2">
      <c r="B122" s="23">
        <v>1962</v>
      </c>
      <c r="C122" s="10">
        <v>257.18225151233582</v>
      </c>
      <c r="D122" s="10">
        <v>47.46002881488748</v>
      </c>
      <c r="E122" s="10">
        <v>1.7910896944423667</v>
      </c>
      <c r="F122" s="10">
        <v>28.324529038838964</v>
      </c>
      <c r="G122" s="10"/>
      <c r="H122" s="10">
        <v>22.250166967269578</v>
      </c>
      <c r="I122" s="10">
        <v>100</v>
      </c>
      <c r="J122" s="13"/>
      <c r="K122" s="27"/>
    </row>
    <row r="123" spans="2:11" ht="15" customHeight="1" x14ac:dyDescent="0.2">
      <c r="B123" s="23">
        <v>1963</v>
      </c>
      <c r="C123" s="10">
        <v>254.94379041085554</v>
      </c>
      <c r="D123" s="10">
        <v>47.811454767284332</v>
      </c>
      <c r="E123" s="10">
        <v>1.737689747873727</v>
      </c>
      <c r="F123" s="10">
        <v>27.909306789324617</v>
      </c>
      <c r="G123" s="10"/>
      <c r="H123" s="10">
        <v>22.300479597383809</v>
      </c>
      <c r="I123" s="10">
        <v>100</v>
      </c>
      <c r="J123" s="13"/>
      <c r="K123" s="27"/>
    </row>
    <row r="124" spans="2:11" ht="15" customHeight="1" x14ac:dyDescent="0.2">
      <c r="B124" s="23">
        <v>1964</v>
      </c>
      <c r="C124" s="10">
        <v>231.84353818376766</v>
      </c>
      <c r="D124" s="10">
        <v>49.106876649932246</v>
      </c>
      <c r="E124" s="10">
        <v>1.7990378091347436</v>
      </c>
      <c r="F124" s="10">
        <v>29.459032944752021</v>
      </c>
      <c r="G124" s="10"/>
      <c r="H124" s="10">
        <v>21.101829791423469</v>
      </c>
      <c r="I124" s="10">
        <v>100</v>
      </c>
      <c r="J124" s="13"/>
      <c r="K124" s="27"/>
    </row>
    <row r="125" spans="2:11" ht="15" customHeight="1" x14ac:dyDescent="0.2">
      <c r="B125" s="23">
        <v>1965</v>
      </c>
      <c r="C125" s="10">
        <v>246.28936601283476</v>
      </c>
      <c r="D125" s="10">
        <v>49.428798833583372</v>
      </c>
      <c r="E125" s="10">
        <v>1.8496482014206823</v>
      </c>
      <c r="F125" s="10">
        <v>27.638108288671127</v>
      </c>
      <c r="G125" s="10"/>
      <c r="H125" s="10">
        <v>20.757646034922498</v>
      </c>
      <c r="I125" s="10">
        <v>100</v>
      </c>
      <c r="J125" s="13"/>
      <c r="K125" s="27"/>
    </row>
    <row r="126" spans="2:11" ht="15" customHeight="1" x14ac:dyDescent="0.2">
      <c r="B126" s="23">
        <v>1966</v>
      </c>
      <c r="C126" s="10">
        <v>239.86602364492461</v>
      </c>
      <c r="D126" s="10">
        <v>57.929257127443691</v>
      </c>
      <c r="E126" s="10">
        <v>1.9252788795385964</v>
      </c>
      <c r="F126" s="10">
        <v>23.308476592846642</v>
      </c>
      <c r="G126" s="10"/>
      <c r="H126" s="10">
        <v>19.545607603021789</v>
      </c>
      <c r="I126" s="10">
        <v>100</v>
      </c>
      <c r="J126" s="13"/>
      <c r="K126" s="27"/>
    </row>
    <row r="127" spans="2:11" ht="15" customHeight="1" x14ac:dyDescent="0.2">
      <c r="B127" s="23">
        <v>1967</v>
      </c>
      <c r="C127" s="10">
        <v>250.86740527365839</v>
      </c>
      <c r="D127" s="10">
        <v>48.801656711860403</v>
      </c>
      <c r="E127" s="10">
        <v>2.0723760468228765</v>
      </c>
      <c r="F127" s="10">
        <v>25.695804276546024</v>
      </c>
      <c r="G127" s="10"/>
      <c r="H127" s="10">
        <v>20.459714020209134</v>
      </c>
      <c r="I127" s="10">
        <v>100</v>
      </c>
      <c r="J127" s="13"/>
      <c r="K127" s="27"/>
    </row>
    <row r="128" spans="2:11" ht="15" customHeight="1" x14ac:dyDescent="0.2">
      <c r="B128" s="23">
        <v>1968</v>
      </c>
      <c r="C128" s="10">
        <v>259.281361156115</v>
      </c>
      <c r="D128" s="10">
        <v>48.935964805972603</v>
      </c>
      <c r="E128" s="10">
        <v>2.2359916901066579</v>
      </c>
      <c r="F128" s="10">
        <v>24.057991118492467</v>
      </c>
      <c r="G128" s="10"/>
      <c r="H128" s="10">
        <v>19.788212825910755</v>
      </c>
      <c r="I128" s="10">
        <v>100</v>
      </c>
      <c r="J128" s="13"/>
      <c r="K128" s="27"/>
    </row>
    <row r="129" spans="2:11" ht="15" customHeight="1" x14ac:dyDescent="0.2">
      <c r="B129" s="23">
        <v>1969</v>
      </c>
      <c r="C129" s="10">
        <v>257.69698749255076</v>
      </c>
      <c r="D129" s="10">
        <v>47.888375321796453</v>
      </c>
      <c r="E129" s="10">
        <v>2.0293872784541684</v>
      </c>
      <c r="F129" s="10">
        <v>24.284729840146792</v>
      </c>
      <c r="G129" s="10"/>
      <c r="H129" s="10">
        <v>21.327829390209757</v>
      </c>
      <c r="I129" s="10">
        <v>100</v>
      </c>
      <c r="J129" s="13"/>
      <c r="K129" s="27"/>
    </row>
    <row r="130" spans="2:11" ht="15" customHeight="1" x14ac:dyDescent="0.2">
      <c r="B130" s="23">
        <v>1970</v>
      </c>
      <c r="C130" s="10">
        <v>296.13677032441473</v>
      </c>
      <c r="D130" s="10">
        <v>53.192628789255281</v>
      </c>
      <c r="E130" s="10">
        <v>2.3565859070958659</v>
      </c>
      <c r="F130" s="10">
        <v>17.779952329904088</v>
      </c>
      <c r="G130" s="10"/>
      <c r="H130" s="10">
        <v>17.119728470749529</v>
      </c>
      <c r="I130" s="10">
        <v>100</v>
      </c>
      <c r="J130" s="13"/>
      <c r="K130" s="27"/>
    </row>
    <row r="131" spans="2:11" ht="15" customHeight="1" x14ac:dyDescent="0.2">
      <c r="B131" s="23">
        <v>1971</v>
      </c>
      <c r="C131" s="10">
        <v>295.18368382341225</v>
      </c>
      <c r="D131" s="10">
        <v>59.540813468587551</v>
      </c>
      <c r="E131" s="10">
        <v>2.2272678994903146</v>
      </c>
      <c r="F131" s="10">
        <v>16.124935930156347</v>
      </c>
      <c r="G131" s="10"/>
      <c r="H131" s="10">
        <v>17.98278776991928</v>
      </c>
      <c r="I131" s="10">
        <v>100</v>
      </c>
      <c r="J131" s="13"/>
      <c r="K131" s="27"/>
    </row>
    <row r="132" spans="2:11" ht="15" customHeight="1" x14ac:dyDescent="0.2">
      <c r="B132" s="23">
        <v>1972</v>
      </c>
      <c r="C132" s="10">
        <v>268.18143639597116</v>
      </c>
      <c r="D132" s="10">
        <v>67.481699679595579</v>
      </c>
      <c r="E132" s="10">
        <v>1.9794084880454883</v>
      </c>
      <c r="F132" s="10">
        <v>16.340845034235816</v>
      </c>
      <c r="G132" s="10"/>
      <c r="H132" s="10">
        <v>17.248636021863298</v>
      </c>
      <c r="I132" s="10">
        <v>100</v>
      </c>
      <c r="J132" s="13"/>
      <c r="K132" s="27"/>
    </row>
    <row r="133" spans="2:11" ht="15" customHeight="1" x14ac:dyDescent="0.2">
      <c r="B133" s="23">
        <v>1973</v>
      </c>
      <c r="C133" s="10">
        <v>293.89116903066895</v>
      </c>
      <c r="D133" s="10">
        <v>64.473130153710784</v>
      </c>
      <c r="E133" s="10">
        <v>2.0753794122454892</v>
      </c>
      <c r="F133" s="10">
        <v>14.944417133481371</v>
      </c>
      <c r="G133" s="10"/>
      <c r="H133" s="10">
        <v>16.742656333042461</v>
      </c>
      <c r="I133" s="10">
        <v>100</v>
      </c>
      <c r="J133" s="13"/>
      <c r="K133" s="27"/>
    </row>
    <row r="134" spans="2:11" ht="15" customHeight="1" x14ac:dyDescent="0.2">
      <c r="B134" s="23">
        <v>1974</v>
      </c>
      <c r="C134" s="10">
        <v>264.03182824487624</v>
      </c>
      <c r="D134" s="10">
        <v>69.465155323164467</v>
      </c>
      <c r="E134" s="10">
        <v>1.994343966366295</v>
      </c>
      <c r="F134" s="10">
        <v>13.7947605902311</v>
      </c>
      <c r="G134" s="10"/>
      <c r="H134" s="10">
        <v>19.870255090949811</v>
      </c>
      <c r="I134" s="10">
        <v>100</v>
      </c>
      <c r="J134" s="13"/>
      <c r="K134" s="27"/>
    </row>
    <row r="135" spans="2:11" ht="15" customHeight="1" x14ac:dyDescent="0.2">
      <c r="B135" s="23">
        <v>1975</v>
      </c>
      <c r="C135" s="10">
        <v>270.93655211118659</v>
      </c>
      <c r="D135" s="10">
        <v>69.950197033287182</v>
      </c>
      <c r="E135" s="10">
        <v>2.0120854454462211</v>
      </c>
      <c r="F135" s="10">
        <v>14.845395756752563</v>
      </c>
      <c r="G135" s="10"/>
      <c r="H135" s="10">
        <v>17.286082477800669</v>
      </c>
      <c r="I135" s="10">
        <v>100</v>
      </c>
      <c r="J135" s="13"/>
      <c r="K135" s="27"/>
    </row>
    <row r="136" spans="2:11" ht="15" customHeight="1" x14ac:dyDescent="0.2">
      <c r="B136" s="23">
        <v>1976</v>
      </c>
      <c r="C136" s="10">
        <v>313.34881205652295</v>
      </c>
      <c r="D136" s="10">
        <v>69.781243851754283</v>
      </c>
      <c r="E136" s="10">
        <v>1.9736374094930262</v>
      </c>
      <c r="F136" s="10">
        <v>12.386215334221765</v>
      </c>
      <c r="G136" s="10">
        <v>8.4732692390850008</v>
      </c>
      <c r="H136" s="10">
        <v>17.053120481177359</v>
      </c>
      <c r="I136" s="10">
        <v>100</v>
      </c>
      <c r="J136" s="13"/>
      <c r="K136" s="27"/>
    </row>
    <row r="137" spans="2:11" ht="15" customHeight="1" x14ac:dyDescent="0.2">
      <c r="B137" s="23">
        <v>1977</v>
      </c>
      <c r="C137" s="10">
        <v>334.82883689643086</v>
      </c>
      <c r="D137" s="10">
        <v>68.634149866780092</v>
      </c>
      <c r="E137" s="10">
        <v>1.9440564948645191</v>
      </c>
      <c r="F137" s="10">
        <v>12.138527844641644</v>
      </c>
      <c r="G137" s="10">
        <v>8.2046443284134014</v>
      </c>
      <c r="H137" s="10">
        <v>17.437284601884727</v>
      </c>
      <c r="I137" s="10">
        <v>100</v>
      </c>
      <c r="J137" s="13"/>
      <c r="K137" s="27"/>
    </row>
    <row r="138" spans="2:11" ht="15" customHeight="1" x14ac:dyDescent="0.2">
      <c r="B138" s="23">
        <v>1978</v>
      </c>
      <c r="C138" s="10">
        <v>294.59668298351534</v>
      </c>
      <c r="D138" s="10">
        <v>72.253279345947618</v>
      </c>
      <c r="E138" s="10">
        <v>2.0390470252612318</v>
      </c>
      <c r="F138" s="10">
        <v>12.357026621328499</v>
      </c>
      <c r="G138" s="10">
        <v>10.234886016442497</v>
      </c>
      <c r="H138" s="10">
        <v>18.45885269361106</v>
      </c>
      <c r="I138" s="10">
        <v>100</v>
      </c>
      <c r="J138" s="13"/>
      <c r="K138" s="27"/>
    </row>
    <row r="139" spans="2:11" ht="15" customHeight="1" x14ac:dyDescent="0.2">
      <c r="B139" s="23">
        <v>1979</v>
      </c>
      <c r="C139" s="10">
        <v>274.72582130730478</v>
      </c>
      <c r="D139" s="10">
        <v>72.97023759125949</v>
      </c>
      <c r="E139" s="10">
        <v>2.0105517024438186</v>
      </c>
      <c r="F139" s="10">
        <v>13.400305906141311</v>
      </c>
      <c r="G139" s="10">
        <v>8.5798338720316547</v>
      </c>
      <c r="H139" s="10">
        <v>18.064879574598759</v>
      </c>
      <c r="I139" s="10">
        <v>100</v>
      </c>
      <c r="J139" s="13"/>
      <c r="K139" s="27"/>
    </row>
    <row r="140" spans="2:11" ht="15" customHeight="1" x14ac:dyDescent="0.2">
      <c r="B140" s="23">
        <v>1980</v>
      </c>
      <c r="C140" s="10">
        <v>285.56120413316336</v>
      </c>
      <c r="D140" s="10">
        <v>68.748752411557589</v>
      </c>
      <c r="E140" s="10">
        <v>2.3875402665406553</v>
      </c>
      <c r="F140" s="10">
        <v>12.675754634185498</v>
      </c>
      <c r="G140" s="10">
        <v>16.295194796283745</v>
      </c>
      <c r="H140" s="10">
        <v>17.098085713838429</v>
      </c>
      <c r="I140" s="10">
        <v>100</v>
      </c>
      <c r="J140" s="13"/>
      <c r="K140" s="27"/>
    </row>
    <row r="141" spans="2:11" ht="15" customHeight="1" x14ac:dyDescent="0.2">
      <c r="B141" s="23">
        <v>1981</v>
      </c>
      <c r="C141" s="10">
        <v>291.62037948651437</v>
      </c>
      <c r="D141" s="10">
        <v>74.158065947298795</v>
      </c>
      <c r="E141" s="10">
        <v>2.1775783294721793</v>
      </c>
      <c r="F141" s="10">
        <v>11.761343263080732</v>
      </c>
      <c r="G141" s="10">
        <v>9.2315510242365182</v>
      </c>
      <c r="H141" s="10">
        <v>17.577691537550855</v>
      </c>
      <c r="I141" s="10">
        <v>100</v>
      </c>
      <c r="J141" s="13"/>
      <c r="K141" s="27"/>
    </row>
    <row r="142" spans="2:11" ht="15" customHeight="1" x14ac:dyDescent="0.2">
      <c r="B142" s="23">
        <v>1982</v>
      </c>
      <c r="C142" s="10">
        <v>303.40279244354423</v>
      </c>
      <c r="D142" s="10">
        <v>67.371629120994541</v>
      </c>
      <c r="E142" s="10">
        <v>2.6906607218339942</v>
      </c>
      <c r="F142" s="10">
        <v>11.056578116201552</v>
      </c>
      <c r="G142" s="10">
        <v>15.92521142678982</v>
      </c>
      <c r="H142" s="10">
        <v>18.142645929254225</v>
      </c>
      <c r="I142" s="10">
        <v>100</v>
      </c>
      <c r="J142" s="13"/>
      <c r="K142" s="27"/>
    </row>
    <row r="143" spans="2:11" ht="15" customHeight="1" x14ac:dyDescent="0.2">
      <c r="B143" s="23">
        <v>1983</v>
      </c>
      <c r="C143" s="10">
        <v>298.0342846411823</v>
      </c>
      <c r="D143" s="10">
        <v>73.673254733701071</v>
      </c>
      <c r="E143" s="10">
        <v>2.6573868013727764</v>
      </c>
      <c r="F143" s="10">
        <v>10.084257031198883</v>
      </c>
      <c r="G143" s="10">
        <v>14.920584382896307</v>
      </c>
      <c r="H143" s="10">
        <v>18.222496183642999</v>
      </c>
      <c r="I143" s="10">
        <v>100</v>
      </c>
      <c r="J143" s="13"/>
      <c r="K143" s="27"/>
    </row>
    <row r="144" spans="2:11" ht="15" customHeight="1" x14ac:dyDescent="0.2">
      <c r="B144" s="23">
        <v>1984</v>
      </c>
      <c r="C144" s="10">
        <v>305.40598038736533</v>
      </c>
      <c r="D144" s="10">
        <v>66.408577411693955</v>
      </c>
      <c r="E144" s="10">
        <v>2.5789719449247199</v>
      </c>
      <c r="F144" s="10">
        <v>10.961937233025628</v>
      </c>
      <c r="G144" s="10">
        <v>16.864121259482616</v>
      </c>
      <c r="H144" s="10">
        <v>17.612262729633109</v>
      </c>
      <c r="I144" s="10">
        <v>100</v>
      </c>
      <c r="J144" s="13"/>
      <c r="K144" s="27"/>
    </row>
    <row r="145" spans="2:11" ht="15" customHeight="1" x14ac:dyDescent="0.2">
      <c r="B145" s="23">
        <v>1985</v>
      </c>
      <c r="C145" s="10">
        <v>306.48674217716825</v>
      </c>
      <c r="D145" s="10">
        <v>72.958548440386195</v>
      </c>
      <c r="E145" s="10">
        <v>2.6330525182733466</v>
      </c>
      <c r="F145" s="10">
        <v>10.797652197064536</v>
      </c>
      <c r="G145" s="10">
        <v>16.664971469436381</v>
      </c>
      <c r="H145" s="10">
        <v>16.785296173186826</v>
      </c>
      <c r="I145" s="10">
        <v>100</v>
      </c>
      <c r="J145" s="13"/>
      <c r="K145" s="27"/>
    </row>
    <row r="146" spans="2:11" ht="15" customHeight="1" x14ac:dyDescent="0.2">
      <c r="B146" s="23">
        <v>1986</v>
      </c>
      <c r="C146" s="10">
        <v>273.96888547049201</v>
      </c>
      <c r="D146" s="10">
        <v>74.817889586204217</v>
      </c>
      <c r="E146" s="10">
        <v>2.6860325483156124</v>
      </c>
      <c r="F146" s="10">
        <v>12.511422630412152</v>
      </c>
      <c r="G146" s="10">
        <v>17.747349601052612</v>
      </c>
      <c r="H146" s="10">
        <v>15.236646408396332</v>
      </c>
      <c r="I146" s="10">
        <v>100</v>
      </c>
      <c r="J146" s="13"/>
      <c r="K146" s="27"/>
    </row>
    <row r="147" spans="2:11" ht="15" customHeight="1" x14ac:dyDescent="0.2">
      <c r="B147" s="23">
        <v>1987</v>
      </c>
      <c r="C147" s="10">
        <v>260.8027386773507</v>
      </c>
      <c r="D147" s="10">
        <v>77.996938075575329</v>
      </c>
      <c r="E147" s="10">
        <v>2.8382032116948404</v>
      </c>
      <c r="F147" s="10">
        <v>9.9222496055248115</v>
      </c>
      <c r="G147" s="10">
        <v>26.180222243476365</v>
      </c>
      <c r="H147" s="10">
        <v>14.136302758921381</v>
      </c>
      <c r="I147" s="10">
        <v>100</v>
      </c>
      <c r="J147" s="13"/>
      <c r="K147" s="27"/>
    </row>
    <row r="148" spans="2:11" ht="15" customHeight="1" x14ac:dyDescent="0.2">
      <c r="B148" s="23">
        <v>1988</v>
      </c>
      <c r="C148" s="10">
        <v>258.46400299353911</v>
      </c>
      <c r="D148" s="10">
        <v>78.742309306128675</v>
      </c>
      <c r="E148" s="10">
        <v>2.7894618076241962</v>
      </c>
      <c r="F148" s="10">
        <v>10.868033016717648</v>
      </c>
      <c r="G148" s="10">
        <v>29.13840407704409</v>
      </c>
      <c r="H148" s="10">
        <v>11.221464984740987</v>
      </c>
      <c r="I148" s="10">
        <v>100</v>
      </c>
      <c r="J148" s="13"/>
      <c r="K148" s="27"/>
    </row>
    <row r="149" spans="2:11" ht="15" customHeight="1" x14ac:dyDescent="0.2">
      <c r="B149" s="23">
        <v>1989</v>
      </c>
      <c r="C149" s="10">
        <v>248.97283444344666</v>
      </c>
      <c r="D149" s="10">
        <v>82.6762005672432</v>
      </c>
      <c r="E149" s="10">
        <v>2.8417347330650427</v>
      </c>
      <c r="F149" s="10">
        <v>11.366914881660051</v>
      </c>
      <c r="G149" s="10">
        <v>36.3358974326216</v>
      </c>
      <c r="H149" s="10">
        <v>10.697926113670205</v>
      </c>
      <c r="I149" s="10">
        <v>100</v>
      </c>
      <c r="J149" s="13"/>
      <c r="K149" s="27"/>
    </row>
    <row r="150" spans="2:11" ht="15" customHeight="1" x14ac:dyDescent="0.2">
      <c r="B150" s="23">
        <v>1990</v>
      </c>
      <c r="C150" s="10">
        <v>267.74396500292505</v>
      </c>
      <c r="D150" s="10">
        <v>83.86764546778555</v>
      </c>
      <c r="E150" s="10">
        <v>2.663191232851938</v>
      </c>
      <c r="F150" s="10">
        <v>10.833752323159358</v>
      </c>
      <c r="G150" s="10">
        <v>42.884560144839554</v>
      </c>
      <c r="H150" s="10">
        <v>10.863146224811338</v>
      </c>
      <c r="I150" s="10">
        <v>100</v>
      </c>
      <c r="J150" s="13"/>
      <c r="K150" s="27"/>
    </row>
    <row r="151" spans="2:11" ht="15" customHeight="1" x14ac:dyDescent="0.2">
      <c r="B151" s="23">
        <v>1991</v>
      </c>
      <c r="C151" s="10">
        <v>250.58141152721248</v>
      </c>
      <c r="D151" s="10">
        <v>87.302125658359117</v>
      </c>
      <c r="E151" s="10">
        <v>2.6905193359913682</v>
      </c>
      <c r="F151" s="10">
        <v>10.788979190283854</v>
      </c>
      <c r="G151" s="10">
        <v>75.549035588155377</v>
      </c>
      <c r="H151" s="10">
        <v>10.065832082299995</v>
      </c>
      <c r="I151" s="10">
        <v>100</v>
      </c>
      <c r="J151" s="13"/>
      <c r="K151" s="27"/>
    </row>
    <row r="152" spans="2:11" ht="15" customHeight="1" x14ac:dyDescent="0.2">
      <c r="B152" s="23">
        <v>1992</v>
      </c>
      <c r="C152" s="10">
        <v>237.91072715867497</v>
      </c>
      <c r="D152" s="10">
        <v>85.46673908215115</v>
      </c>
      <c r="E152" s="10">
        <v>2.5767006612627896</v>
      </c>
      <c r="F152" s="10">
        <v>11.36401194184818</v>
      </c>
      <c r="G152" s="10">
        <v>77.993008274579097</v>
      </c>
      <c r="H152" s="10">
        <v>11.704187324990148</v>
      </c>
      <c r="I152" s="10">
        <v>100</v>
      </c>
      <c r="J152" s="13"/>
      <c r="K152" s="27"/>
    </row>
    <row r="153" spans="2:11" ht="15" customHeight="1" x14ac:dyDescent="0.2">
      <c r="B153" s="23">
        <v>1993</v>
      </c>
      <c r="C153" s="10">
        <v>234.50998861499124</v>
      </c>
      <c r="D153" s="10">
        <v>89.658093778409253</v>
      </c>
      <c r="E153" s="10">
        <v>2.4546531797351072</v>
      </c>
      <c r="F153" s="10">
        <v>12.162649349937576</v>
      </c>
      <c r="G153" s="10">
        <v>93.679990881263834</v>
      </c>
      <c r="H153" s="10">
        <v>12.501691077930655</v>
      </c>
      <c r="I153" s="10">
        <v>100</v>
      </c>
      <c r="J153" s="13"/>
      <c r="K153" s="27"/>
    </row>
    <row r="154" spans="2:11" ht="15" customHeight="1" x14ac:dyDescent="0.2">
      <c r="B154" s="23">
        <v>1994</v>
      </c>
      <c r="C154" s="10">
        <v>248.45541691139479</v>
      </c>
      <c r="D154" s="10">
        <v>92.830339013276415</v>
      </c>
      <c r="E154" s="10">
        <v>2.4791147230349839</v>
      </c>
      <c r="F154" s="10">
        <v>11.737574811345301</v>
      </c>
      <c r="G154" s="10">
        <v>98.013971730604183</v>
      </c>
      <c r="H154" s="10">
        <v>12.294735050417891</v>
      </c>
      <c r="I154" s="10">
        <v>100</v>
      </c>
      <c r="J154" s="13"/>
      <c r="K154" s="27"/>
    </row>
    <row r="155" spans="2:11" ht="15" customHeight="1" x14ac:dyDescent="0.2">
      <c r="B155" s="23">
        <v>1995</v>
      </c>
      <c r="C155" s="10">
        <v>248.4283831094269</v>
      </c>
      <c r="D155" s="10">
        <v>100.36374557221902</v>
      </c>
      <c r="E155" s="10">
        <v>2.2562569953925111</v>
      </c>
      <c r="F155" s="10">
        <v>10.657282776623109</v>
      </c>
      <c r="G155" s="10">
        <v>103.8090580121515</v>
      </c>
      <c r="H155" s="10">
        <v>11.862405438573996</v>
      </c>
      <c r="I155" s="10">
        <v>100</v>
      </c>
      <c r="J155" s="13"/>
      <c r="K155" s="27"/>
    </row>
    <row r="156" spans="2:11" ht="15" customHeight="1" x14ac:dyDescent="0.2">
      <c r="B156" s="23">
        <v>1996</v>
      </c>
      <c r="C156" s="10">
        <v>252.46497257026346</v>
      </c>
      <c r="D156" s="10">
        <v>86.624750117650095</v>
      </c>
      <c r="E156" s="10">
        <v>2.4323050984384467</v>
      </c>
      <c r="F156" s="10">
        <v>13.06953123480632</v>
      </c>
      <c r="G156" s="10">
        <v>129.29687716863288</v>
      </c>
      <c r="H156" s="10">
        <v>11.600059398618349</v>
      </c>
      <c r="I156" s="10">
        <v>100</v>
      </c>
      <c r="J156" s="13"/>
      <c r="K156" s="27"/>
    </row>
    <row r="157" spans="2:11" ht="15" customHeight="1" x14ac:dyDescent="0.2">
      <c r="B157" s="23">
        <v>1997</v>
      </c>
      <c r="C157" s="10">
        <v>270.50946230769074</v>
      </c>
      <c r="D157" s="10">
        <v>83.352732172339444</v>
      </c>
      <c r="E157" s="10">
        <v>2.4501038774255073</v>
      </c>
      <c r="F157" s="10">
        <v>13.095681488060151</v>
      </c>
      <c r="G157" s="10">
        <v>136.88093898079791</v>
      </c>
      <c r="H157" s="10">
        <v>11.437430010088592</v>
      </c>
      <c r="I157" s="10">
        <v>100</v>
      </c>
      <c r="J157" s="13"/>
      <c r="K157" s="27"/>
    </row>
    <row r="158" spans="2:11" ht="15" customHeight="1" x14ac:dyDescent="0.2">
      <c r="B158" s="23">
        <v>1998</v>
      </c>
      <c r="C158" s="10">
        <v>288.5092759854287</v>
      </c>
      <c r="D158" s="10">
        <v>83.764951060681412</v>
      </c>
      <c r="E158" s="10">
        <v>2.3297272827349458</v>
      </c>
      <c r="F158" s="10">
        <v>13.287349239009295</v>
      </c>
      <c r="G158" s="10">
        <v>134.37002341151398</v>
      </c>
      <c r="H158" s="10">
        <v>10.733707134800866</v>
      </c>
      <c r="I158" s="10">
        <v>100</v>
      </c>
      <c r="J158" s="13"/>
      <c r="K158" s="27"/>
    </row>
    <row r="159" spans="2:11" ht="15" customHeight="1" x14ac:dyDescent="0.2">
      <c r="B159" s="23">
        <v>1999</v>
      </c>
      <c r="C159" s="10">
        <v>268.92333929229216</v>
      </c>
      <c r="D159" s="10">
        <v>89.074922695885633</v>
      </c>
      <c r="E159" s="10">
        <v>2.3220270606753508</v>
      </c>
      <c r="F159" s="10">
        <v>14.308611765588166</v>
      </c>
      <c r="G159" s="10">
        <v>147.75125240305093</v>
      </c>
      <c r="H159" s="10">
        <v>11.160737689093446</v>
      </c>
      <c r="I159" s="10">
        <v>100</v>
      </c>
      <c r="J159" s="13"/>
      <c r="K159" s="27"/>
    </row>
    <row r="160" spans="2:11" ht="15" customHeight="1" x14ac:dyDescent="0.2">
      <c r="B160" s="23">
        <v>2000</v>
      </c>
      <c r="C160" s="10">
        <v>275.25540448509099</v>
      </c>
      <c r="D160" s="10">
        <v>91.575884913455241</v>
      </c>
      <c r="E160" s="10">
        <v>2.0134256967097941</v>
      </c>
      <c r="F160" s="10">
        <v>17.533378258893109</v>
      </c>
      <c r="G160" s="10">
        <v>146.21975115904951</v>
      </c>
      <c r="H160" s="10">
        <v>11.45717318287865</v>
      </c>
      <c r="I160" s="10">
        <v>100</v>
      </c>
      <c r="J160" s="13"/>
      <c r="K160" s="27"/>
    </row>
    <row r="161" spans="2:11" ht="15" customHeight="1" x14ac:dyDescent="0.2">
      <c r="B161" s="23">
        <v>2001</v>
      </c>
      <c r="C161" s="10">
        <v>259.33120464700676</v>
      </c>
      <c r="D161" s="10">
        <v>86.701278865425195</v>
      </c>
      <c r="E161" s="10">
        <v>1.9924904546198752</v>
      </c>
      <c r="F161" s="10">
        <v>22.517275301517952</v>
      </c>
      <c r="G161" s="10">
        <v>161.62433509433114</v>
      </c>
      <c r="H161" s="10">
        <v>12.606923352913849</v>
      </c>
      <c r="I161" s="10">
        <v>100</v>
      </c>
      <c r="J161" s="13"/>
      <c r="K161" s="27"/>
    </row>
    <row r="162" spans="2:11" ht="15" customHeight="1" x14ac:dyDescent="0.2">
      <c r="B162" s="23">
        <v>2002</v>
      </c>
      <c r="C162" s="10">
        <v>243.28410994127748</v>
      </c>
      <c r="D162" s="10">
        <v>86.006267840077399</v>
      </c>
      <c r="E162" s="10">
        <v>1.9876147111078042</v>
      </c>
      <c r="F162" s="10">
        <v>22.880689458273153</v>
      </c>
      <c r="G162" s="10">
        <v>195.56788130368932</v>
      </c>
      <c r="H162" s="10">
        <v>13.0848653480972</v>
      </c>
      <c r="I162" s="10">
        <v>100</v>
      </c>
      <c r="J162" s="13"/>
      <c r="K162" s="27"/>
    </row>
    <row r="163" spans="2:11" ht="15" customHeight="1" x14ac:dyDescent="0.2">
      <c r="B163" s="23">
        <v>2003</v>
      </c>
      <c r="C163" s="10">
        <v>228.13282804449355</v>
      </c>
      <c r="D163" s="10">
        <v>93.73202400659352</v>
      </c>
      <c r="E163" s="10">
        <v>1.7285728313289264</v>
      </c>
      <c r="F163" s="10">
        <v>23.442022755500535</v>
      </c>
      <c r="G163" s="10">
        <v>215.28926487993107</v>
      </c>
      <c r="H163" s="10">
        <v>14.549133002219101</v>
      </c>
      <c r="I163" s="10">
        <v>100</v>
      </c>
      <c r="J163" s="13"/>
      <c r="K163" s="27"/>
    </row>
    <row r="164" spans="2:11" ht="15" customHeight="1" x14ac:dyDescent="0.2">
      <c r="B164" s="23">
        <v>2004</v>
      </c>
      <c r="C164" s="10">
        <v>252.63736645451917</v>
      </c>
      <c r="D164" s="10">
        <v>86.059209311674181</v>
      </c>
      <c r="E164" s="10">
        <v>1.7391090692468691</v>
      </c>
      <c r="F164" s="10">
        <v>23.730486335686372</v>
      </c>
      <c r="G164" s="10">
        <v>248.67579726707959</v>
      </c>
      <c r="H164" s="10">
        <v>13.567230627882806</v>
      </c>
      <c r="I164" s="10">
        <v>100</v>
      </c>
      <c r="J164" s="13"/>
      <c r="K164" s="27"/>
    </row>
    <row r="165" spans="2:11" ht="15" customHeight="1" x14ac:dyDescent="0.2">
      <c r="B165" s="23">
        <v>2005</v>
      </c>
      <c r="C165" s="10">
        <v>265.90237321948655</v>
      </c>
      <c r="D165" s="10">
        <v>81.380835830544555</v>
      </c>
      <c r="E165" s="10">
        <v>1.7137498713748833</v>
      </c>
      <c r="F165" s="10">
        <v>24.619210777886792</v>
      </c>
      <c r="G165" s="10">
        <v>241.1852134188384</v>
      </c>
      <c r="H165" s="10">
        <v>14.948238658628824</v>
      </c>
      <c r="I165" s="10">
        <v>100</v>
      </c>
      <c r="J165" s="13"/>
      <c r="K165" s="27"/>
    </row>
    <row r="166" spans="2:11" ht="15" customHeight="1" x14ac:dyDescent="0.2">
      <c r="B166" s="23">
        <v>2006</v>
      </c>
      <c r="C166" s="10">
        <v>259.97431867216511</v>
      </c>
      <c r="D166" s="10">
        <v>81.963745757639245</v>
      </c>
      <c r="E166" s="10">
        <v>1.7477453708195809</v>
      </c>
      <c r="F166" s="10">
        <v>23.174410573919836</v>
      </c>
      <c r="G166" s="10">
        <v>228.16014644238649</v>
      </c>
      <c r="H166" s="10">
        <v>15.19536536430298</v>
      </c>
      <c r="I166" s="10">
        <v>100</v>
      </c>
      <c r="J166" s="13"/>
      <c r="K166" s="27"/>
    </row>
    <row r="167" spans="2:11" ht="15" customHeight="1" x14ac:dyDescent="0.2">
      <c r="B167" s="23">
        <v>2007</v>
      </c>
      <c r="C167" s="10">
        <v>225.307904067528</v>
      </c>
      <c r="D167" s="10">
        <v>87.291521410107521</v>
      </c>
      <c r="E167" s="10">
        <v>1.5384277840875515</v>
      </c>
      <c r="F167" s="10">
        <v>26.254694578253385</v>
      </c>
      <c r="G167" s="10">
        <v>276.85179738005911</v>
      </c>
      <c r="H167" s="10">
        <v>18.952215985139976</v>
      </c>
      <c r="I167" s="10">
        <v>100</v>
      </c>
      <c r="J167" s="13"/>
      <c r="K167" s="27"/>
    </row>
    <row r="168" spans="2:11" ht="15" customHeight="1" x14ac:dyDescent="0.2">
      <c r="B168" s="23">
        <v>2008</v>
      </c>
      <c r="C168" s="10">
        <v>243.76389890107083</v>
      </c>
      <c r="D168" s="10">
        <v>90.279433146833128</v>
      </c>
      <c r="E168" s="10">
        <v>1.448275751601529</v>
      </c>
      <c r="F168" s="10">
        <v>25.27438742061446</v>
      </c>
      <c r="G168" s="10">
        <v>345.20867496913996</v>
      </c>
      <c r="H168" s="10">
        <v>20.759092801940053</v>
      </c>
      <c r="I168" s="10">
        <v>100</v>
      </c>
      <c r="J168" s="13"/>
      <c r="K168" s="27"/>
    </row>
    <row r="169" spans="2:11" ht="15" customHeight="1" x14ac:dyDescent="0.2">
      <c r="B169" s="23">
        <v>2009</v>
      </c>
      <c r="C169" s="10">
        <v>286.05650835667444</v>
      </c>
      <c r="D169" s="10">
        <v>92.300037024155458</v>
      </c>
      <c r="E169" s="10">
        <v>1.218962445215066</v>
      </c>
      <c r="F169" s="10">
        <v>24.915313913787518</v>
      </c>
      <c r="G169" s="10">
        <v>328.51214535231577</v>
      </c>
      <c r="H169" s="10">
        <v>5.970399582098902</v>
      </c>
      <c r="I169" s="10">
        <v>100</v>
      </c>
      <c r="J169" s="13"/>
      <c r="K169" s="27"/>
    </row>
    <row r="170" spans="2:11" ht="15" customHeight="1" x14ac:dyDescent="0.2">
      <c r="B170" s="23">
        <v>2010</v>
      </c>
      <c r="C170" s="10">
        <v>298.29499794197295</v>
      </c>
      <c r="D170" s="10">
        <v>101.81648455021414</v>
      </c>
      <c r="E170" s="10">
        <v>1.1012828436687014</v>
      </c>
      <c r="F170" s="10">
        <v>22.885739921088565</v>
      </c>
      <c r="G170" s="10">
        <v>348.76161378842795</v>
      </c>
      <c r="H170" s="10">
        <v>5.5879974453191839</v>
      </c>
      <c r="I170" s="10">
        <v>100</v>
      </c>
      <c r="J170" s="13"/>
      <c r="K170" s="27"/>
    </row>
    <row r="171" spans="2:11" ht="15" customHeight="1" x14ac:dyDescent="0.2">
      <c r="B171" s="23">
        <v>2011</v>
      </c>
      <c r="C171" s="10">
        <v>299.34524478355593</v>
      </c>
      <c r="D171" s="10">
        <v>86.605426945899666</v>
      </c>
      <c r="E171" s="10">
        <v>1.3562021568676312</v>
      </c>
      <c r="F171" s="10">
        <v>25.181847009811015</v>
      </c>
      <c r="G171" s="10">
        <v>219.3825097054133</v>
      </c>
      <c r="H171" s="10">
        <v>5.3057606114530413</v>
      </c>
      <c r="I171" s="10">
        <v>100</v>
      </c>
      <c r="J171" s="13"/>
      <c r="K171" s="27"/>
    </row>
    <row r="172" spans="2:11" ht="15" customHeight="1" x14ac:dyDescent="0.2">
      <c r="B172" s="23">
        <v>2012</v>
      </c>
      <c r="C172" s="10">
        <v>306.48312704540211</v>
      </c>
      <c r="D172" s="10">
        <v>91.484875812901834</v>
      </c>
      <c r="E172" s="10">
        <v>1.2221085574014308</v>
      </c>
      <c r="F172" s="10">
        <v>22.942453589657603</v>
      </c>
      <c r="G172" s="10">
        <v>211.29355013860035</v>
      </c>
      <c r="H172" s="10">
        <v>4.6821623561346959</v>
      </c>
      <c r="I172" s="10">
        <v>100</v>
      </c>
      <c r="J172" s="13"/>
      <c r="K172" s="27"/>
    </row>
    <row r="173" spans="2:11" ht="15" customHeight="1" x14ac:dyDescent="0.2">
      <c r="B173" s="24">
        <v>2013</v>
      </c>
      <c r="C173" s="212">
        <v>277.45447688105111</v>
      </c>
      <c r="D173" s="212">
        <v>81.532159797881292</v>
      </c>
      <c r="E173" s="212">
        <v>1.6666802349337444</v>
      </c>
      <c r="F173" s="212">
        <v>21.185804120886313</v>
      </c>
      <c r="G173" s="212">
        <v>252.83273829553053</v>
      </c>
      <c r="H173" s="212">
        <v>16.666808148414869</v>
      </c>
      <c r="I173" s="212">
        <v>100</v>
      </c>
      <c r="J173" s="13"/>
    </row>
    <row r="174" spans="2:11" ht="12" x14ac:dyDescent="0.2">
      <c r="B174" s="705"/>
      <c r="C174" s="705"/>
      <c r="D174" s="705"/>
      <c r="E174" s="705"/>
      <c r="F174" s="705"/>
      <c r="G174" s="705"/>
      <c r="H174" s="705"/>
      <c r="I174" s="705"/>
      <c r="J174" s="13"/>
    </row>
    <row r="182" ht="12" x14ac:dyDescent="0.2"/>
    <row r="183" ht="12" x14ac:dyDescent="0.2"/>
    <row r="184" ht="12" x14ac:dyDescent="0.2"/>
    <row r="185" ht="12" x14ac:dyDescent="0.2"/>
    <row r="186" s="21" customFormat="1" ht="12" x14ac:dyDescent="0.2"/>
    <row r="187" s="21" customFormat="1" ht="12" x14ac:dyDescent="0.2"/>
    <row r="188" s="21" customFormat="1" ht="12" x14ac:dyDescent="0.2"/>
    <row r="189" ht="12" x14ac:dyDescent="0.2"/>
    <row r="190" ht="12" x14ac:dyDescent="0.2"/>
    <row r="191" ht="12" x14ac:dyDescent="0.2"/>
    <row r="192" ht="12" x14ac:dyDescent="0.2"/>
  </sheetData>
  <mergeCells count="2">
    <mergeCell ref="B1:I1"/>
    <mergeCell ref="B174:I174"/>
  </mergeCell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view="pageBreakPreview" zoomScale="60" zoomScaleNormal="100" workbookViewId="0">
      <selection activeCell="B49" sqref="B49:I49"/>
    </sheetView>
  </sheetViews>
  <sheetFormatPr defaultRowHeight="15" x14ac:dyDescent="0.25"/>
  <cols>
    <col min="1" max="1" width="1.42578125" style="1" customWidth="1"/>
    <col min="2" max="2" width="9.140625" style="1"/>
    <col min="3" max="8" width="10.7109375" style="1" customWidth="1"/>
    <col min="9" max="9" width="11.7109375" style="1" customWidth="1"/>
    <col min="10" max="10" width="9.140625" style="1"/>
    <col min="11" max="15" width="9.5703125" style="1" bestFit="1" customWidth="1"/>
    <col min="16" max="16" width="9.28515625" style="1" bestFit="1" customWidth="1"/>
    <col min="17" max="17" width="9.5703125" style="1" bestFit="1" customWidth="1"/>
    <col min="18" max="16384" width="9.140625" style="1"/>
  </cols>
  <sheetData>
    <row r="1" spans="1:17" ht="15.75" x14ac:dyDescent="0.25">
      <c r="A1" s="2"/>
      <c r="B1" s="706" t="s">
        <v>606</v>
      </c>
      <c r="C1" s="707"/>
      <c r="D1" s="707"/>
      <c r="E1" s="707"/>
      <c r="F1" s="707"/>
      <c r="G1" s="707"/>
      <c r="H1" s="707"/>
      <c r="I1" s="707"/>
      <c r="J1" s="29"/>
    </row>
    <row r="2" spans="1:17" x14ac:dyDescent="0.25">
      <c r="A2" s="28"/>
      <c r="B2" s="203" t="s">
        <v>6</v>
      </c>
      <c r="C2" s="42" t="s">
        <v>0</v>
      </c>
      <c r="D2" s="42" t="s">
        <v>1</v>
      </c>
      <c r="E2" s="42" t="s">
        <v>13</v>
      </c>
      <c r="F2" s="42" t="s">
        <v>3</v>
      </c>
      <c r="G2" s="42" t="s">
        <v>5</v>
      </c>
      <c r="H2" s="42" t="s">
        <v>4</v>
      </c>
      <c r="I2" s="42" t="s">
        <v>11</v>
      </c>
      <c r="J2" s="2"/>
    </row>
    <row r="3" spans="1:17" x14ac:dyDescent="0.25">
      <c r="A3" s="12"/>
      <c r="B3" s="23">
        <v>1843</v>
      </c>
      <c r="C3" s="6">
        <v>2.5288735326802301</v>
      </c>
      <c r="D3" s="6">
        <v>1.3020512103593938</v>
      </c>
      <c r="E3" s="6">
        <v>6.1023057415789152E-2</v>
      </c>
      <c r="F3" s="6"/>
      <c r="G3" s="6"/>
      <c r="H3" s="6"/>
      <c r="I3" s="6">
        <v>0.93643537067415361</v>
      </c>
      <c r="K3" s="6"/>
      <c r="L3" s="6"/>
    </row>
    <row r="4" spans="1:17" x14ac:dyDescent="0.25">
      <c r="A4" s="12"/>
      <c r="B4" s="23">
        <v>1844</v>
      </c>
      <c r="C4" s="6">
        <v>2.5302898595886822</v>
      </c>
      <c r="D4" s="6">
        <v>1.2896569512509672</v>
      </c>
      <c r="E4" s="6">
        <v>6.1128399445042135E-2</v>
      </c>
      <c r="F4" s="6"/>
      <c r="G4" s="6"/>
      <c r="H4" s="6"/>
      <c r="I4" s="6">
        <v>0.92963995529507382</v>
      </c>
      <c r="K4" s="6"/>
      <c r="L4" s="6"/>
    </row>
    <row r="5" spans="1:17" x14ac:dyDescent="0.25">
      <c r="A5" s="12"/>
      <c r="B5" s="23">
        <v>1845</v>
      </c>
      <c r="C5" s="6">
        <v>2.4504725419534092</v>
      </c>
      <c r="D5" s="6">
        <v>1.4288767132295019</v>
      </c>
      <c r="E5" s="6">
        <v>0.14282469580672588</v>
      </c>
      <c r="F5" s="6"/>
      <c r="G5" s="6"/>
      <c r="H5" s="6"/>
      <c r="I5" s="6">
        <v>1.0219915782200701</v>
      </c>
      <c r="K5" s="6"/>
      <c r="L5" s="6"/>
    </row>
    <row r="6" spans="1:17" x14ac:dyDescent="0.25">
      <c r="A6" s="12"/>
      <c r="B6" s="23">
        <v>1846</v>
      </c>
      <c r="C6" s="6">
        <v>1.7504677673815856</v>
      </c>
      <c r="D6" s="6">
        <v>1.4649778727300471</v>
      </c>
      <c r="E6" s="6">
        <v>0.46403421574137244</v>
      </c>
      <c r="F6" s="6"/>
      <c r="G6" s="6"/>
      <c r="H6" s="6"/>
      <c r="I6" s="6">
        <v>1.0250055170867489</v>
      </c>
      <c r="K6" s="6"/>
      <c r="L6" s="6"/>
    </row>
    <row r="7" spans="1:17" x14ac:dyDescent="0.25">
      <c r="A7" s="12"/>
      <c r="B7" s="23">
        <v>1847</v>
      </c>
      <c r="C7" s="6">
        <v>2.5720759111598563</v>
      </c>
      <c r="D7" s="6">
        <v>1.8337289223881446</v>
      </c>
      <c r="E7" s="6">
        <v>0.77247968372565601</v>
      </c>
      <c r="F7" s="6"/>
      <c r="G7" s="6"/>
      <c r="H7" s="6"/>
      <c r="I7" s="6">
        <v>1.3364553725720856</v>
      </c>
      <c r="K7" s="6"/>
      <c r="L7" s="6"/>
    </row>
    <row r="8" spans="1:17" x14ac:dyDescent="0.25">
      <c r="A8" s="12"/>
      <c r="B8" s="23">
        <v>1848</v>
      </c>
      <c r="C8" s="6">
        <v>2.2920988068785273</v>
      </c>
      <c r="D8" s="6">
        <v>2.1113014702232755</v>
      </c>
      <c r="E8" s="6">
        <v>0.80483422150182349</v>
      </c>
      <c r="F8" s="6">
        <v>9.9816460294675711</v>
      </c>
      <c r="G8" s="6"/>
      <c r="H8" s="6"/>
      <c r="I8" s="6">
        <v>1.6086479489315757</v>
      </c>
      <c r="K8" s="6"/>
      <c r="L8" s="6"/>
    </row>
    <row r="9" spans="1:17" x14ac:dyDescent="0.25">
      <c r="A9" s="12"/>
      <c r="B9" s="23">
        <v>1849</v>
      </c>
      <c r="C9" s="6">
        <v>1.506940771839397</v>
      </c>
      <c r="D9" s="6">
        <v>1.9493676816463372</v>
      </c>
      <c r="E9" s="6">
        <v>0.69247071715175401</v>
      </c>
      <c r="F9" s="6">
        <v>8.39177428873578</v>
      </c>
      <c r="G9" s="6"/>
      <c r="H9" s="6"/>
      <c r="I9" s="6">
        <v>1.3964278239106775</v>
      </c>
      <c r="K9" s="6"/>
      <c r="L9" s="6"/>
    </row>
    <row r="10" spans="1:17" x14ac:dyDescent="0.25">
      <c r="A10" s="12"/>
      <c r="B10" s="23">
        <v>1850</v>
      </c>
      <c r="C10" s="6">
        <v>1.797899741804444</v>
      </c>
      <c r="D10" s="6">
        <v>2.067944021383509</v>
      </c>
      <c r="E10" s="6">
        <v>0.85124426410393927</v>
      </c>
      <c r="F10" s="6">
        <v>6.6224586427417096</v>
      </c>
      <c r="G10" s="6"/>
      <c r="H10" s="6"/>
      <c r="I10" s="6">
        <v>1.504850057727035</v>
      </c>
      <c r="K10" s="6"/>
      <c r="L10" s="6"/>
    </row>
    <row r="11" spans="1:17" x14ac:dyDescent="0.25">
      <c r="A11" s="12"/>
      <c r="B11" s="23">
        <v>1851</v>
      </c>
      <c r="C11" s="6">
        <v>1.9086837596561363</v>
      </c>
      <c r="D11" s="6">
        <v>2.1930822656238464</v>
      </c>
      <c r="E11" s="6">
        <v>0.66832656999678308</v>
      </c>
      <c r="F11" s="6">
        <v>5.5663790704146958</v>
      </c>
      <c r="G11" s="6"/>
      <c r="H11" s="6"/>
      <c r="I11" s="6">
        <v>1.4960594566865171</v>
      </c>
      <c r="K11" s="6"/>
      <c r="L11" s="6"/>
      <c r="M11" s="6"/>
      <c r="N11" s="6"/>
      <c r="O11" s="6"/>
      <c r="P11" s="6"/>
      <c r="Q11" s="6"/>
    </row>
    <row r="12" spans="1:17" x14ac:dyDescent="0.25">
      <c r="A12" s="12"/>
      <c r="B12" s="23">
        <v>1852</v>
      </c>
      <c r="C12" s="6">
        <v>2.0389438270975631</v>
      </c>
      <c r="D12" s="6">
        <v>2.0960837846293998</v>
      </c>
      <c r="E12" s="6">
        <v>0.41593576669622173</v>
      </c>
      <c r="F12" s="6">
        <v>5.1658822178854322</v>
      </c>
      <c r="G12" s="6"/>
      <c r="H12" s="6"/>
      <c r="I12" s="6">
        <v>1.3312420634126954</v>
      </c>
      <c r="K12" s="6"/>
      <c r="L12" s="6"/>
      <c r="M12" s="6"/>
      <c r="N12" s="6"/>
      <c r="O12" s="6"/>
      <c r="P12" s="6"/>
      <c r="Q12" s="6"/>
    </row>
    <row r="13" spans="1:17" x14ac:dyDescent="0.25">
      <c r="A13" s="12"/>
      <c r="B13" s="23">
        <v>1853</v>
      </c>
      <c r="C13" s="6">
        <v>1.9380826915281717</v>
      </c>
      <c r="D13" s="6">
        <v>1.977252204096793</v>
      </c>
      <c r="E13" s="6">
        <v>0.19648850380750094</v>
      </c>
      <c r="F13" s="6">
        <v>5.3567602314120419</v>
      </c>
      <c r="G13" s="6"/>
      <c r="H13" s="6"/>
      <c r="I13" s="6">
        <v>1.1485198476264813</v>
      </c>
      <c r="K13" s="6"/>
      <c r="L13" s="6"/>
      <c r="M13" s="6"/>
      <c r="N13" s="6"/>
      <c r="O13" s="6"/>
      <c r="P13" s="6"/>
      <c r="Q13" s="6"/>
    </row>
    <row r="14" spans="1:17" x14ac:dyDescent="0.25">
      <c r="A14" s="12"/>
      <c r="B14" s="23">
        <v>1854</v>
      </c>
      <c r="C14" s="6">
        <v>1.7928723265257704</v>
      </c>
      <c r="D14" s="6">
        <v>1.6104017003630531</v>
      </c>
      <c r="E14" s="6">
        <v>0.23124150442480471</v>
      </c>
      <c r="F14" s="6">
        <v>4.6836413182321381</v>
      </c>
      <c r="G14" s="6"/>
      <c r="H14" s="6"/>
      <c r="I14" s="6">
        <v>0.97277316726689134</v>
      </c>
      <c r="K14" s="6"/>
      <c r="L14" s="6"/>
      <c r="M14" s="6"/>
      <c r="N14" s="6"/>
      <c r="O14" s="6"/>
      <c r="P14" s="6"/>
      <c r="Q14" s="6"/>
    </row>
    <row r="15" spans="1:17" x14ac:dyDescent="0.25">
      <c r="A15" s="12"/>
      <c r="B15" s="23">
        <v>1855</v>
      </c>
      <c r="C15" s="6">
        <v>1.7148079312433897</v>
      </c>
      <c r="D15" s="6">
        <v>1.389040033839267</v>
      </c>
      <c r="E15" s="6">
        <v>0.21090457759562051</v>
      </c>
      <c r="F15" s="6">
        <v>4.9120982821613763</v>
      </c>
      <c r="G15" s="6"/>
      <c r="H15" s="6"/>
      <c r="I15" s="6">
        <v>0.89125885586062581</v>
      </c>
    </row>
    <row r="16" spans="1:17" x14ac:dyDescent="0.25">
      <c r="A16" s="12"/>
      <c r="B16" s="23">
        <v>1856</v>
      </c>
      <c r="C16" s="6">
        <v>2.8245440467675356</v>
      </c>
      <c r="D16" s="6">
        <v>1.4455328194746715</v>
      </c>
      <c r="E16" s="6">
        <v>0.21562037258206868</v>
      </c>
      <c r="F16" s="6">
        <v>4.7056542671108179</v>
      </c>
      <c r="G16" s="6"/>
      <c r="H16" s="6"/>
      <c r="I16" s="6">
        <v>0.98965106750526177</v>
      </c>
    </row>
    <row r="17" spans="1:9" x14ac:dyDescent="0.25">
      <c r="A17" s="12"/>
      <c r="B17" s="23">
        <v>1857</v>
      </c>
      <c r="C17" s="6">
        <v>3.8842400325242177</v>
      </c>
      <c r="D17" s="6">
        <v>1.3451611942901907</v>
      </c>
      <c r="E17" s="6">
        <v>0.2482074352430518</v>
      </c>
      <c r="F17" s="6">
        <v>4.9950055393703243</v>
      </c>
      <c r="G17" s="6"/>
      <c r="H17" s="6"/>
      <c r="I17" s="6">
        <v>1.050621833025986</v>
      </c>
    </row>
    <row r="18" spans="1:9" x14ac:dyDescent="0.25">
      <c r="A18" s="12"/>
      <c r="B18" s="23">
        <v>1858</v>
      </c>
      <c r="C18" s="6">
        <v>5.545189146721512</v>
      </c>
      <c r="D18" s="6">
        <v>1.3598345052259226</v>
      </c>
      <c r="E18" s="6">
        <v>0.32707951501288662</v>
      </c>
      <c r="F18" s="6">
        <v>6.0940859840999195</v>
      </c>
      <c r="G18" s="6"/>
      <c r="H18" s="6"/>
      <c r="I18" s="6">
        <v>1.2997523391353434</v>
      </c>
    </row>
    <row r="19" spans="1:9" x14ac:dyDescent="0.25">
      <c r="A19" s="12"/>
      <c r="B19" s="23">
        <v>1859</v>
      </c>
      <c r="C19" s="6">
        <v>7.257216552770914</v>
      </c>
      <c r="D19" s="6">
        <v>1.4582888087559229</v>
      </c>
      <c r="E19" s="6">
        <v>0.42482303411702627</v>
      </c>
      <c r="F19" s="6">
        <v>7.9098886177626069</v>
      </c>
      <c r="G19" s="6"/>
      <c r="H19" s="6"/>
      <c r="I19" s="6">
        <v>1.5555991033358227</v>
      </c>
    </row>
    <row r="20" spans="1:9" x14ac:dyDescent="0.25">
      <c r="A20" s="12"/>
      <c r="B20" s="23">
        <v>1860</v>
      </c>
      <c r="C20" s="6">
        <v>8.7790655530408586</v>
      </c>
      <c r="D20" s="6">
        <v>1.622322558517006</v>
      </c>
      <c r="E20" s="6">
        <v>0.61965204107955796</v>
      </c>
      <c r="F20" s="6">
        <v>9.7337075875076522</v>
      </c>
      <c r="G20" s="6"/>
      <c r="H20" s="6"/>
      <c r="I20" s="6">
        <v>1.8845755253444882</v>
      </c>
    </row>
    <row r="21" spans="1:9" x14ac:dyDescent="0.25">
      <c r="A21" s="12"/>
      <c r="B21" s="23">
        <v>1861</v>
      </c>
      <c r="C21" s="6">
        <v>10.03847460525181</v>
      </c>
      <c r="D21" s="6">
        <v>1.8161659788043316</v>
      </c>
      <c r="E21" s="6">
        <v>0.85442268318420167</v>
      </c>
      <c r="F21" s="6">
        <v>8.6675979435753909</v>
      </c>
      <c r="G21" s="6"/>
      <c r="H21" s="6">
        <v>0.51863956899392161</v>
      </c>
      <c r="I21" s="6">
        <v>2.1957699800918276</v>
      </c>
    </row>
    <row r="22" spans="1:9" x14ac:dyDescent="0.25">
      <c r="A22" s="12"/>
      <c r="B22" s="23">
        <v>1862</v>
      </c>
      <c r="C22" s="6">
        <v>11.860246650717389</v>
      </c>
      <c r="D22" s="6">
        <v>1.2641865963321621</v>
      </c>
      <c r="E22" s="6">
        <v>1.0859361387713542</v>
      </c>
      <c r="F22" s="6">
        <v>11.004499821848706</v>
      </c>
      <c r="G22" s="6"/>
      <c r="H22" s="6">
        <v>0.40751852069032812</v>
      </c>
      <c r="I22" s="6">
        <v>2.3885177562945192</v>
      </c>
    </row>
    <row r="23" spans="1:9" x14ac:dyDescent="0.25">
      <c r="A23" s="12"/>
      <c r="B23" s="23">
        <v>1863</v>
      </c>
      <c r="C23" s="6">
        <v>13.840801710588305</v>
      </c>
      <c r="D23" s="6">
        <v>1.5900287136925289</v>
      </c>
      <c r="E23" s="6">
        <v>1.4512815003240638</v>
      </c>
      <c r="F23" s="6">
        <v>11.304329502332438</v>
      </c>
      <c r="G23" s="6"/>
      <c r="H23" s="6">
        <v>0.46339281959121775</v>
      </c>
      <c r="I23" s="6">
        <v>2.8955717784925321</v>
      </c>
    </row>
    <row r="24" spans="1:9" x14ac:dyDescent="0.25">
      <c r="A24" s="12"/>
      <c r="B24" s="23">
        <v>1864</v>
      </c>
      <c r="C24" s="6">
        <v>15.934440766295836</v>
      </c>
      <c r="D24" s="6">
        <v>1.7309476018951335</v>
      </c>
      <c r="E24" s="6">
        <v>2.1353534272875727</v>
      </c>
      <c r="F24" s="6">
        <v>10.5200522940608</v>
      </c>
      <c r="G24" s="6"/>
      <c r="H24" s="6">
        <v>0.38956514599691172</v>
      </c>
      <c r="I24" s="6">
        <v>3.4692610774869146</v>
      </c>
    </row>
    <row r="25" spans="1:9" x14ac:dyDescent="0.25">
      <c r="A25" s="12"/>
      <c r="B25" s="23">
        <v>1865</v>
      </c>
      <c r="C25" s="6">
        <v>16.496857484222112</v>
      </c>
      <c r="D25" s="6">
        <v>1.8736225927724792</v>
      </c>
      <c r="E25" s="6">
        <v>2.3925803935464067</v>
      </c>
      <c r="F25" s="6">
        <v>10.741481022529122</v>
      </c>
      <c r="G25" s="6"/>
      <c r="H25" s="6">
        <v>0.55471014787374873</v>
      </c>
      <c r="I25" s="6">
        <v>3.7174354679621411</v>
      </c>
    </row>
    <row r="26" spans="1:9" x14ac:dyDescent="0.25">
      <c r="A26" s="12"/>
      <c r="B26" s="23">
        <v>1866</v>
      </c>
      <c r="C26" s="6">
        <v>16.239680273586341</v>
      </c>
      <c r="D26" s="6">
        <v>2.0566266038659582</v>
      </c>
      <c r="E26" s="6">
        <v>2.6375555527833772</v>
      </c>
      <c r="F26" s="6">
        <v>11.728428106598564</v>
      </c>
      <c r="G26" s="6"/>
      <c r="H26" s="6">
        <v>0.48933714444018794</v>
      </c>
      <c r="I26" s="6">
        <v>3.8775028716793192</v>
      </c>
    </row>
    <row r="27" spans="1:9" x14ac:dyDescent="0.25">
      <c r="A27" s="12"/>
      <c r="B27" s="23">
        <v>1867</v>
      </c>
      <c r="C27" s="6">
        <v>15.063457667202513</v>
      </c>
      <c r="D27" s="6">
        <v>2.1166288896732284</v>
      </c>
      <c r="E27" s="6">
        <v>2.5956159642531129</v>
      </c>
      <c r="F27" s="6">
        <v>11.468985552820293</v>
      </c>
      <c r="G27" s="6"/>
      <c r="H27" s="6">
        <v>0.84387098231926105</v>
      </c>
      <c r="I27" s="6">
        <v>3.7596322915146043</v>
      </c>
    </row>
    <row r="28" spans="1:9" x14ac:dyDescent="0.25">
      <c r="A28" s="12"/>
      <c r="B28" s="23">
        <v>1868</v>
      </c>
      <c r="C28" s="6">
        <v>14.381114179246071</v>
      </c>
      <c r="D28" s="6">
        <v>2.2604879569813736</v>
      </c>
      <c r="E28" s="6">
        <v>2.6618729831883297</v>
      </c>
      <c r="F28" s="6">
        <v>11.49909544430065</v>
      </c>
      <c r="G28" s="6"/>
      <c r="H28" s="6">
        <v>0.76660094317537875</v>
      </c>
      <c r="I28" s="6">
        <v>3.7341809020467505</v>
      </c>
    </row>
    <row r="29" spans="1:9" x14ac:dyDescent="0.25">
      <c r="A29" s="12"/>
      <c r="B29" s="23">
        <v>1869</v>
      </c>
      <c r="C29" s="6">
        <v>13.700598793042463</v>
      </c>
      <c r="D29" s="6">
        <v>2.6744161417094627</v>
      </c>
      <c r="E29" s="6">
        <v>2.3936516215600654</v>
      </c>
      <c r="F29" s="6">
        <v>11.04606817051372</v>
      </c>
      <c r="G29" s="6"/>
      <c r="H29" s="6">
        <v>1.2558204715044099</v>
      </c>
      <c r="I29" s="6">
        <v>3.6771428576260741</v>
      </c>
    </row>
    <row r="30" spans="1:9" x14ac:dyDescent="0.25">
      <c r="A30" s="12"/>
      <c r="B30" s="23">
        <v>1870</v>
      </c>
      <c r="C30" s="6">
        <v>12.871568425172038</v>
      </c>
      <c r="D30" s="6">
        <v>3.2307887505573678</v>
      </c>
      <c r="E30" s="6">
        <v>2.8200379274113319</v>
      </c>
      <c r="F30" s="6">
        <v>11.980950379931626</v>
      </c>
      <c r="G30" s="6"/>
      <c r="H30" s="6">
        <v>1.1648294307618658</v>
      </c>
      <c r="I30" s="6">
        <v>3.9320536965352728</v>
      </c>
    </row>
    <row r="31" spans="1:9" x14ac:dyDescent="0.25">
      <c r="A31" s="12"/>
      <c r="B31" s="23">
        <v>1871</v>
      </c>
      <c r="C31" s="6">
        <v>13.296880960381856</v>
      </c>
      <c r="D31" s="6">
        <v>3.5926167964390765</v>
      </c>
      <c r="E31" s="6">
        <v>3.0087748103429117</v>
      </c>
      <c r="F31" s="6">
        <v>11.360849691581453</v>
      </c>
      <c r="G31" s="6"/>
      <c r="H31" s="6">
        <v>1.4171600296451303</v>
      </c>
      <c r="I31" s="6">
        <v>4.1635488701114314</v>
      </c>
    </row>
    <row r="32" spans="1:9" x14ac:dyDescent="0.25">
      <c r="A32" s="12"/>
      <c r="B32" s="23">
        <v>1872</v>
      </c>
      <c r="C32" s="6">
        <v>11.604341903371065</v>
      </c>
      <c r="D32" s="6">
        <v>3.197755406263584</v>
      </c>
      <c r="E32" s="6">
        <v>2.9684771973343951</v>
      </c>
      <c r="F32" s="6">
        <v>10.917000496815023</v>
      </c>
      <c r="G32" s="6"/>
      <c r="H32" s="6">
        <v>1.3939642842336029</v>
      </c>
      <c r="I32" s="6">
        <v>3.8199013496320755</v>
      </c>
    </row>
    <row r="33" spans="1:9" x14ac:dyDescent="0.25">
      <c r="A33" s="12"/>
      <c r="B33" s="23">
        <v>1873</v>
      </c>
      <c r="C33" s="6">
        <v>11.270549002364898</v>
      </c>
      <c r="D33" s="6">
        <v>3.0453011083660231</v>
      </c>
      <c r="E33" s="6">
        <v>2.8954501124925893</v>
      </c>
      <c r="F33" s="6">
        <v>9.8109548972406202</v>
      </c>
      <c r="G33" s="6"/>
      <c r="H33" s="6">
        <v>1.1789203414286336</v>
      </c>
      <c r="I33" s="6">
        <v>3.6650192794929413</v>
      </c>
    </row>
    <row r="34" spans="1:9" x14ac:dyDescent="0.25">
      <c r="A34" s="12"/>
      <c r="B34" s="23">
        <v>1874</v>
      </c>
      <c r="C34" s="6">
        <v>10.505499710351371</v>
      </c>
      <c r="D34" s="6">
        <v>3.2660318204916301</v>
      </c>
      <c r="E34" s="6">
        <v>2.709468568981062</v>
      </c>
      <c r="F34" s="6">
        <v>11.968854255187606</v>
      </c>
      <c r="G34" s="6"/>
      <c r="H34" s="6">
        <v>1.0011540423664982</v>
      </c>
      <c r="I34" s="6">
        <v>3.5816226581051414</v>
      </c>
    </row>
    <row r="35" spans="1:9" x14ac:dyDescent="0.25">
      <c r="A35" s="12"/>
      <c r="B35" s="23">
        <v>1875</v>
      </c>
      <c r="C35" s="6">
        <v>9.8670615341362495</v>
      </c>
      <c r="D35" s="6">
        <v>2.9869266491911608</v>
      </c>
      <c r="E35" s="6">
        <v>2.527366255973523</v>
      </c>
      <c r="F35" s="6">
        <v>11.79432833143111</v>
      </c>
      <c r="G35" s="6"/>
      <c r="H35" s="6">
        <v>1.033460885578158</v>
      </c>
      <c r="I35" s="6">
        <v>3.3449429732689056</v>
      </c>
    </row>
    <row r="36" spans="1:9" x14ac:dyDescent="0.25">
      <c r="A36" s="12"/>
      <c r="B36" s="23">
        <v>1876</v>
      </c>
      <c r="C36" s="6">
        <v>9.2587826106555777</v>
      </c>
      <c r="D36" s="6">
        <v>2.9909038937792602</v>
      </c>
      <c r="E36" s="6">
        <v>2.5696886852596053</v>
      </c>
      <c r="F36" s="6">
        <v>9.992070751546672</v>
      </c>
      <c r="G36" s="6"/>
      <c r="H36" s="6">
        <v>0.8663044002464938</v>
      </c>
      <c r="I36" s="6">
        <v>3.26590051133133</v>
      </c>
    </row>
    <row r="37" spans="1:9" x14ac:dyDescent="0.25">
      <c r="A37" s="12"/>
      <c r="B37" s="23">
        <v>1877</v>
      </c>
      <c r="C37" s="6">
        <v>7.9657554948968663</v>
      </c>
      <c r="D37" s="6">
        <v>2.8718061797421468</v>
      </c>
      <c r="E37" s="6">
        <v>2.3742644021267973</v>
      </c>
      <c r="F37" s="6">
        <v>11.348237831950776</v>
      </c>
      <c r="G37" s="6"/>
      <c r="H37" s="6">
        <v>1.1199053792587457</v>
      </c>
      <c r="I37" s="6">
        <v>3.0597330926863213</v>
      </c>
    </row>
    <row r="38" spans="1:9" x14ac:dyDescent="0.25">
      <c r="A38" s="12"/>
      <c r="B38" s="23">
        <v>1878</v>
      </c>
      <c r="C38" s="6">
        <v>6.8744512667696842</v>
      </c>
      <c r="D38" s="6">
        <v>2.5767445738086856</v>
      </c>
      <c r="E38" s="6">
        <v>2.1691533801624554</v>
      </c>
      <c r="F38" s="6">
        <v>10.150255332982766</v>
      </c>
      <c r="G38" s="6"/>
      <c r="H38" s="6">
        <v>1.3378092171898857</v>
      </c>
      <c r="I38" s="6">
        <v>2.7743997507700682</v>
      </c>
    </row>
    <row r="39" spans="1:9" x14ac:dyDescent="0.25">
      <c r="A39" s="12"/>
      <c r="B39" s="23">
        <v>1879</v>
      </c>
      <c r="C39" s="6">
        <v>6.7250253857716107</v>
      </c>
      <c r="D39" s="6">
        <v>2.4854945723560027</v>
      </c>
      <c r="E39" s="6">
        <v>2.1468022604281756</v>
      </c>
      <c r="F39" s="6">
        <v>8.6049788031763264</v>
      </c>
      <c r="G39" s="6"/>
      <c r="H39" s="6">
        <v>1.2069765418672707</v>
      </c>
      <c r="I39" s="6">
        <v>2.6989154429580178</v>
      </c>
    </row>
    <row r="40" spans="1:9" x14ac:dyDescent="0.25">
      <c r="A40" s="12"/>
      <c r="B40" s="23">
        <v>1880</v>
      </c>
      <c r="C40" s="6">
        <v>6.1542137421203522</v>
      </c>
      <c r="D40" s="6">
        <v>2.3815451630844198</v>
      </c>
      <c r="E40" s="6">
        <v>2.0391845591774409</v>
      </c>
      <c r="F40" s="6">
        <v>9.8999911306834338</v>
      </c>
      <c r="G40" s="6"/>
      <c r="H40" s="6">
        <v>1.4446831132457936</v>
      </c>
      <c r="I40" s="6">
        <v>2.6024449402844874</v>
      </c>
    </row>
    <row r="41" spans="1:9" x14ac:dyDescent="0.25">
      <c r="A41" s="12"/>
      <c r="B41" s="23">
        <v>1881</v>
      </c>
      <c r="C41" s="6">
        <v>6.2419512623693096</v>
      </c>
      <c r="D41" s="6">
        <v>2.5589975305280386</v>
      </c>
      <c r="E41" s="6">
        <v>2.3264140664079616</v>
      </c>
      <c r="F41" s="6">
        <v>8.9451400315218201</v>
      </c>
      <c r="G41" s="6"/>
      <c r="H41" s="6">
        <v>1.3817050580607588</v>
      </c>
      <c r="I41" s="6">
        <v>2.7671831417391495</v>
      </c>
    </row>
    <row r="42" spans="1:9" x14ac:dyDescent="0.25">
      <c r="A42" s="12"/>
      <c r="B42" s="23">
        <v>1882</v>
      </c>
      <c r="C42" s="6">
        <v>5.8834028544049461</v>
      </c>
      <c r="D42" s="6">
        <v>2.0545169362799354</v>
      </c>
      <c r="E42" s="6">
        <v>2.2553197062379016</v>
      </c>
      <c r="F42" s="6">
        <v>6.9727869840448724</v>
      </c>
      <c r="G42" s="6"/>
      <c r="H42" s="6">
        <v>1.5518649208047859</v>
      </c>
      <c r="I42" s="6">
        <v>2.511650808128203</v>
      </c>
    </row>
    <row r="43" spans="1:9" x14ac:dyDescent="0.25">
      <c r="A43" s="12"/>
      <c r="B43" s="23">
        <v>1883</v>
      </c>
      <c r="C43" s="6">
        <v>5.8754450612162925</v>
      </c>
      <c r="D43" s="6">
        <v>2.1624727931482144</v>
      </c>
      <c r="E43" s="6">
        <v>2.5699518642965136</v>
      </c>
      <c r="F43" s="6">
        <v>7.7856348151158095</v>
      </c>
      <c r="G43" s="6"/>
      <c r="H43" s="6">
        <v>1.6901136776898142</v>
      </c>
      <c r="I43" s="6">
        <v>2.6777753773273423</v>
      </c>
    </row>
    <row r="44" spans="1:9" x14ac:dyDescent="0.25">
      <c r="A44" s="12"/>
      <c r="B44" s="23">
        <v>1884</v>
      </c>
      <c r="C44" s="6">
        <v>5.6709368282376795</v>
      </c>
      <c r="D44" s="6">
        <v>2.019508101325953</v>
      </c>
      <c r="E44" s="6">
        <v>3.2081846867905304</v>
      </c>
      <c r="F44" s="6">
        <v>8.9406857494624408</v>
      </c>
      <c r="G44" s="6"/>
      <c r="H44" s="6">
        <v>1.6654499566538532</v>
      </c>
      <c r="I44" s="6">
        <v>2.8354772011057476</v>
      </c>
    </row>
    <row r="45" spans="1:9" x14ac:dyDescent="0.25">
      <c r="A45" s="12"/>
      <c r="B45" s="23">
        <v>1885</v>
      </c>
      <c r="C45" s="6">
        <v>6.0088311241203511</v>
      </c>
      <c r="D45" s="6">
        <v>2.0130346083409689</v>
      </c>
      <c r="E45" s="6">
        <v>3.8606692768541491</v>
      </c>
      <c r="F45" s="6">
        <v>7.9998695194498701</v>
      </c>
      <c r="G45" s="6"/>
      <c r="H45" s="6">
        <v>1.6834982218888508</v>
      </c>
      <c r="I45" s="6">
        <v>3.0829554114613646</v>
      </c>
    </row>
    <row r="46" spans="1:9" x14ac:dyDescent="0.25">
      <c r="A46" s="12"/>
      <c r="B46" s="23">
        <v>1886</v>
      </c>
      <c r="C46" s="6">
        <v>6.4931221230773568</v>
      </c>
      <c r="D46" s="6">
        <v>2.2033872226939692</v>
      </c>
      <c r="E46" s="6">
        <v>4.0498539685032924</v>
      </c>
      <c r="F46" s="6">
        <v>6.5964220936794042</v>
      </c>
      <c r="G46" s="6"/>
      <c r="H46" s="6">
        <v>1.849482686747385</v>
      </c>
      <c r="I46" s="6">
        <v>3.2582629460511039</v>
      </c>
    </row>
    <row r="47" spans="1:9" x14ac:dyDescent="0.25">
      <c r="A47" s="12"/>
      <c r="B47" s="23">
        <v>1887</v>
      </c>
      <c r="C47" s="6">
        <v>6.9474375185563035</v>
      </c>
      <c r="D47" s="6">
        <v>2.365584351651234</v>
      </c>
      <c r="E47" s="6">
        <v>4.1326543288821949</v>
      </c>
      <c r="F47" s="6">
        <v>6.2219602782271197</v>
      </c>
      <c r="G47" s="6"/>
      <c r="H47" s="6">
        <v>1.794552017550078</v>
      </c>
      <c r="I47" s="6">
        <v>3.3705915258989045</v>
      </c>
    </row>
    <row r="48" spans="1:9" x14ac:dyDescent="0.25">
      <c r="A48" s="12"/>
      <c r="B48" s="23">
        <v>1888</v>
      </c>
      <c r="C48" s="46">
        <v>7.3765558338808583</v>
      </c>
      <c r="D48" s="46">
        <v>2.6515241364292663</v>
      </c>
      <c r="E48" s="46">
        <v>4.3053898913938839</v>
      </c>
      <c r="F48" s="46">
        <v>6.1972404577651785</v>
      </c>
      <c r="G48" s="46"/>
      <c r="H48" s="46">
        <v>1.8662779033296821</v>
      </c>
      <c r="I48" s="46">
        <v>3.5774755181925042</v>
      </c>
    </row>
    <row r="49" spans="1:9" x14ac:dyDescent="0.25">
      <c r="A49" s="12"/>
      <c r="B49" s="23">
        <v>1889</v>
      </c>
      <c r="C49" s="46">
        <v>7.7806074448906015</v>
      </c>
      <c r="D49" s="46">
        <v>2.7019455729220812</v>
      </c>
      <c r="E49" s="46">
        <v>4.7754112022944328</v>
      </c>
      <c r="F49" s="46">
        <v>8.0689395833114652</v>
      </c>
      <c r="G49" s="46"/>
      <c r="H49" s="46">
        <v>1.8411194294093565</v>
      </c>
      <c r="I49" s="46">
        <v>3.8233977144100346</v>
      </c>
    </row>
    <row r="50" spans="1:9" x14ac:dyDescent="0.25">
      <c r="A50" s="12"/>
      <c r="B50" s="23">
        <v>1890</v>
      </c>
      <c r="C50" s="6">
        <v>9.3925315523496415</v>
      </c>
      <c r="D50" s="6">
        <v>2.9108929095014657</v>
      </c>
      <c r="E50" s="6">
        <v>5.6624760578917162</v>
      </c>
      <c r="F50" s="6">
        <v>9.351939390943798</v>
      </c>
      <c r="G50" s="6"/>
      <c r="H50" s="6">
        <v>1.8445097082256547</v>
      </c>
      <c r="I50" s="6">
        <v>4.3937051287445597</v>
      </c>
    </row>
    <row r="51" spans="1:9" x14ac:dyDescent="0.25">
      <c r="A51" s="12"/>
      <c r="B51" s="23">
        <v>1891</v>
      </c>
      <c r="C51" s="6">
        <v>11.989670313184876</v>
      </c>
      <c r="D51" s="6">
        <v>2.8725999485705729</v>
      </c>
      <c r="E51" s="6">
        <v>7.3045156132569051</v>
      </c>
      <c r="F51" s="6">
        <v>8.151037320591012</v>
      </c>
      <c r="G51" s="6"/>
      <c r="H51" s="6">
        <v>2.0231453779137767</v>
      </c>
      <c r="I51" s="6">
        <v>5.2254391309088044</v>
      </c>
    </row>
    <row r="52" spans="1:9" x14ac:dyDescent="0.25">
      <c r="A52" s="12"/>
      <c r="B52" s="23">
        <v>1892</v>
      </c>
      <c r="C52" s="6">
        <v>15.098321476252359</v>
      </c>
      <c r="D52" s="6">
        <v>2.8687812471461562</v>
      </c>
      <c r="E52" s="6">
        <v>8.7976031515734991</v>
      </c>
      <c r="F52" s="6">
        <v>7.2719383609152271</v>
      </c>
      <c r="G52" s="6"/>
      <c r="H52" s="6">
        <v>1.9862834383595589</v>
      </c>
      <c r="I52" s="6">
        <v>6.0432728530014916</v>
      </c>
    </row>
    <row r="53" spans="1:9" x14ac:dyDescent="0.25">
      <c r="A53" s="12"/>
      <c r="B53" s="23">
        <v>1893</v>
      </c>
      <c r="C53" s="6">
        <v>18.343023642723754</v>
      </c>
      <c r="D53" s="6">
        <v>2.7990054712964527</v>
      </c>
      <c r="E53" s="6">
        <v>9.6824359411163794</v>
      </c>
      <c r="F53" s="6">
        <v>7.9828308420193048</v>
      </c>
      <c r="G53" s="6"/>
      <c r="H53" s="6">
        <v>1.8635678795701061</v>
      </c>
      <c r="I53" s="6">
        <v>6.6593443285289879</v>
      </c>
    </row>
    <row r="54" spans="1:9" x14ac:dyDescent="0.25">
      <c r="A54" s="12"/>
      <c r="B54" s="23">
        <v>1894</v>
      </c>
      <c r="C54" s="6">
        <v>20.322695723190808</v>
      </c>
      <c r="D54" s="6">
        <v>2.4481154687169631</v>
      </c>
      <c r="E54" s="6">
        <v>10.390316463935081</v>
      </c>
      <c r="F54" s="6">
        <v>9.0770028618616028</v>
      </c>
      <c r="G54" s="6"/>
      <c r="H54" s="6">
        <v>1.9066850115975345</v>
      </c>
      <c r="I54" s="6">
        <v>6.999775926240928</v>
      </c>
    </row>
    <row r="55" spans="1:9" x14ac:dyDescent="0.25">
      <c r="A55" s="12"/>
      <c r="B55" s="23">
        <v>1895</v>
      </c>
      <c r="C55" s="6">
        <v>20.470457627875685</v>
      </c>
      <c r="D55" s="6">
        <v>2.4656130122755942</v>
      </c>
      <c r="E55" s="6">
        <v>10.359541296093784</v>
      </c>
      <c r="F55" s="6">
        <v>8.2806738867613543</v>
      </c>
      <c r="G55" s="6"/>
      <c r="H55" s="6">
        <v>1.8420619352537084</v>
      </c>
      <c r="I55" s="6">
        <v>6.9557952768525944</v>
      </c>
    </row>
    <row r="56" spans="1:9" x14ac:dyDescent="0.25">
      <c r="A56" s="12"/>
      <c r="B56" s="23">
        <v>1896</v>
      </c>
      <c r="C56" s="6">
        <v>20.725315242296556</v>
      </c>
      <c r="D56" s="6">
        <v>2.4074326993014958</v>
      </c>
      <c r="E56" s="6">
        <v>10.358691244622195</v>
      </c>
      <c r="F56" s="6">
        <v>7.5606277609077805</v>
      </c>
      <c r="G56" s="6"/>
      <c r="H56" s="6">
        <v>1.8260735357278384</v>
      </c>
      <c r="I56" s="6">
        <v>6.9003291525147361</v>
      </c>
    </row>
    <row r="57" spans="1:9" x14ac:dyDescent="0.25">
      <c r="A57" s="12"/>
      <c r="B57" s="23">
        <v>1897</v>
      </c>
      <c r="C57" s="6">
        <v>21.064938110485077</v>
      </c>
      <c r="D57" s="6">
        <v>2.5406810231472261</v>
      </c>
      <c r="E57" s="6">
        <v>9.5721564513333259</v>
      </c>
      <c r="F57" s="6">
        <v>6.2449567890478059</v>
      </c>
      <c r="G57" s="6"/>
      <c r="H57" s="6">
        <v>1.7848608281277101</v>
      </c>
      <c r="I57" s="6">
        <v>6.6188804804943109</v>
      </c>
    </row>
    <row r="58" spans="1:9" x14ac:dyDescent="0.25">
      <c r="A58" s="12"/>
      <c r="B58" s="23">
        <v>1898</v>
      </c>
      <c r="C58" s="6">
        <v>21.473008710041377</v>
      </c>
      <c r="D58" s="6">
        <v>2.5036636308068547</v>
      </c>
      <c r="E58" s="6">
        <v>9.4825504793446438</v>
      </c>
      <c r="F58" s="6">
        <v>6.564003487200651</v>
      </c>
      <c r="G58" s="6"/>
      <c r="H58" s="6">
        <v>1.869529461043379</v>
      </c>
      <c r="I58" s="6">
        <v>6.5980097530488395</v>
      </c>
    </row>
    <row r="59" spans="1:9" x14ac:dyDescent="0.25">
      <c r="A59" s="12"/>
      <c r="B59" s="23">
        <v>1899</v>
      </c>
      <c r="C59" s="6">
        <v>21.714756757784631</v>
      </c>
      <c r="D59" s="6">
        <v>2.4610267513313877</v>
      </c>
      <c r="E59" s="6">
        <v>9.4114117448472729</v>
      </c>
      <c r="F59" s="6">
        <v>7.1085617466108717</v>
      </c>
      <c r="G59" s="6"/>
      <c r="H59" s="6">
        <v>1.7009710173422792</v>
      </c>
      <c r="I59" s="6">
        <v>6.5561677045962581</v>
      </c>
    </row>
    <row r="60" spans="1:9" x14ac:dyDescent="0.25">
      <c r="A60" s="12"/>
      <c r="B60" s="23">
        <v>1900</v>
      </c>
      <c r="C60" s="6">
        <v>21.808223545112202</v>
      </c>
      <c r="D60" s="6">
        <v>2.4819174653200036</v>
      </c>
      <c r="E60" s="6">
        <v>9.3503201211241578</v>
      </c>
      <c r="F60" s="6">
        <v>7.4991972973029757</v>
      </c>
      <c r="G60" s="6"/>
      <c r="H60" s="6">
        <v>1.653984938701919</v>
      </c>
      <c r="I60" s="6">
        <v>6.5467463030009867</v>
      </c>
    </row>
    <row r="61" spans="1:9" x14ac:dyDescent="0.25">
      <c r="A61" s="12"/>
      <c r="B61" s="23">
        <v>1901</v>
      </c>
      <c r="C61" s="6">
        <v>22.528267173362945</v>
      </c>
      <c r="D61" s="6">
        <v>2.5055188708494942</v>
      </c>
      <c r="E61" s="6">
        <v>10.304029468303161</v>
      </c>
      <c r="F61" s="6">
        <v>7.1522143018595079</v>
      </c>
      <c r="G61" s="6"/>
      <c r="H61" s="6">
        <v>1.62945638295027</v>
      </c>
      <c r="I61" s="6">
        <v>6.8854162027731745</v>
      </c>
    </row>
    <row r="62" spans="1:9" x14ac:dyDescent="0.25">
      <c r="A62" s="12"/>
      <c r="B62" s="23">
        <v>1902</v>
      </c>
      <c r="C62" s="6">
        <v>23.7171934376208</v>
      </c>
      <c r="D62" s="6">
        <v>2.5062192687698497</v>
      </c>
      <c r="E62" s="6">
        <v>9.5822203108087809</v>
      </c>
      <c r="F62" s="6">
        <v>7.298804121339928</v>
      </c>
      <c r="G62" s="6"/>
      <c r="H62" s="6">
        <v>1.5776778749600262</v>
      </c>
      <c r="I62" s="6">
        <v>6.7034085404320232</v>
      </c>
    </row>
    <row r="63" spans="1:9" x14ac:dyDescent="0.25">
      <c r="A63" s="12"/>
      <c r="B63" s="23">
        <v>1903</v>
      </c>
      <c r="C63" s="6">
        <v>24.697638408906318</v>
      </c>
      <c r="D63" s="6">
        <v>2.5161555664578956</v>
      </c>
      <c r="E63" s="6">
        <v>9.5267620062210447</v>
      </c>
      <c r="F63" s="6">
        <v>6.5002442594371734</v>
      </c>
      <c r="G63" s="6"/>
      <c r="H63" s="6">
        <v>1.2262910343171998</v>
      </c>
      <c r="I63" s="6">
        <v>6.6464596156555391</v>
      </c>
    </row>
    <row r="64" spans="1:9" x14ac:dyDescent="0.25">
      <c r="A64" s="12"/>
      <c r="B64" s="23">
        <v>1904</v>
      </c>
      <c r="C64" s="6">
        <v>25.640363562266369</v>
      </c>
      <c r="D64" s="6">
        <v>2.5125266949632596</v>
      </c>
      <c r="E64" s="6">
        <v>9.5931869184755456</v>
      </c>
      <c r="F64" s="6">
        <v>5.7495294188113792</v>
      </c>
      <c r="G64" s="6"/>
      <c r="H64" s="6">
        <v>1.6045837823061739</v>
      </c>
      <c r="I64" s="6">
        <v>6.719196367683633</v>
      </c>
    </row>
    <row r="65" spans="1:9" x14ac:dyDescent="0.25">
      <c r="A65" s="12"/>
      <c r="B65" s="23">
        <v>1905</v>
      </c>
      <c r="C65" s="6">
        <v>26.095372163163916</v>
      </c>
      <c r="D65" s="6">
        <v>2.4321080197838141</v>
      </c>
      <c r="E65" s="6">
        <v>9.4007114616477256</v>
      </c>
      <c r="F65" s="6">
        <v>5.5991107104877678</v>
      </c>
      <c r="G65" s="6"/>
      <c r="H65" s="6">
        <v>1.6786437279469748</v>
      </c>
      <c r="I65" s="6">
        <v>6.6423854165777483</v>
      </c>
    </row>
    <row r="66" spans="1:9" x14ac:dyDescent="0.25">
      <c r="A66" s="12"/>
      <c r="B66" s="23">
        <v>1906</v>
      </c>
      <c r="C66" s="6">
        <v>26.305554678552035</v>
      </c>
      <c r="D66" s="6">
        <v>2.3543219530579376</v>
      </c>
      <c r="E66" s="6">
        <v>8.8034714655873607</v>
      </c>
      <c r="F66" s="6">
        <v>5.6336798395443841</v>
      </c>
      <c r="G66" s="6"/>
      <c r="H66" s="6">
        <v>1.5426682761839015</v>
      </c>
      <c r="I66" s="6">
        <v>6.4130678147892013</v>
      </c>
    </row>
    <row r="67" spans="1:9" x14ac:dyDescent="0.25">
      <c r="A67" s="12"/>
      <c r="B67" s="23">
        <v>1907</v>
      </c>
      <c r="C67" s="6">
        <v>24.857208196184448</v>
      </c>
      <c r="D67" s="6">
        <v>2.233863013406689</v>
      </c>
      <c r="E67" s="6">
        <v>8.5378521574805735</v>
      </c>
      <c r="F67" s="6">
        <v>5.5830264610960212</v>
      </c>
      <c r="G67" s="6"/>
      <c r="H67" s="6">
        <v>1.5434941363681163</v>
      </c>
      <c r="I67" s="6">
        <v>6.1390937190436183</v>
      </c>
    </row>
    <row r="68" spans="1:9" x14ac:dyDescent="0.25">
      <c r="A68" s="12"/>
      <c r="B68" s="23">
        <v>1908</v>
      </c>
      <c r="C68" s="6">
        <v>22.568576505870091</v>
      </c>
      <c r="D68" s="6">
        <v>2.1819430823076487</v>
      </c>
      <c r="E68" s="6">
        <v>8.6337167754960564</v>
      </c>
      <c r="F68" s="6">
        <v>5.0714885796596665</v>
      </c>
      <c r="G68" s="6"/>
      <c r="H68" s="6">
        <v>1.4422301343249226</v>
      </c>
      <c r="I68" s="6">
        <v>5.9078033619032819</v>
      </c>
    </row>
    <row r="69" spans="1:9" x14ac:dyDescent="0.25">
      <c r="A69" s="12"/>
      <c r="B69" s="23">
        <v>1909</v>
      </c>
      <c r="C69" s="6">
        <v>22.952492277165227</v>
      </c>
      <c r="D69" s="6">
        <v>2.0895087898311946</v>
      </c>
      <c r="E69" s="6">
        <v>7.8391440814946192</v>
      </c>
      <c r="F69" s="6">
        <v>4.7988275763927914</v>
      </c>
      <c r="G69" s="6"/>
      <c r="H69" s="6">
        <v>1.1474217166874165</v>
      </c>
      <c r="I69" s="6">
        <v>5.6282465941293633</v>
      </c>
    </row>
    <row r="70" spans="1:9" x14ac:dyDescent="0.25">
      <c r="A70" s="12"/>
      <c r="B70" s="23">
        <v>1910</v>
      </c>
      <c r="C70" s="6">
        <v>22.835213771959044</v>
      </c>
      <c r="D70" s="6">
        <v>2.0643338929649584</v>
      </c>
      <c r="E70" s="6">
        <v>7.1844539328251518</v>
      </c>
      <c r="F70" s="6">
        <v>4.3556718929519853</v>
      </c>
      <c r="G70" s="6"/>
      <c r="H70" s="6">
        <v>1.1594889417126764</v>
      </c>
      <c r="I70" s="6">
        <v>5.3848775533899502</v>
      </c>
    </row>
    <row r="71" spans="1:9" x14ac:dyDescent="0.25">
      <c r="A71" s="12"/>
      <c r="B71" s="23">
        <v>1911</v>
      </c>
      <c r="C71" s="6">
        <v>22.563016835446867</v>
      </c>
      <c r="D71" s="6">
        <v>2.0246028842973698</v>
      </c>
      <c r="E71" s="6">
        <v>7.1741192095551805</v>
      </c>
      <c r="F71" s="6">
        <v>3.9450672318752864</v>
      </c>
      <c r="G71" s="6"/>
      <c r="H71" s="6">
        <v>1.0757242211054019</v>
      </c>
      <c r="I71" s="6">
        <v>5.3253859002621535</v>
      </c>
    </row>
    <row r="72" spans="1:9" x14ac:dyDescent="0.25">
      <c r="A72" s="12"/>
      <c r="B72" s="23">
        <v>1912</v>
      </c>
      <c r="C72" s="6">
        <v>22.909779393243582</v>
      </c>
      <c r="D72" s="6">
        <v>1.9119292295927666</v>
      </c>
      <c r="E72" s="6">
        <v>7.2104888828318199</v>
      </c>
      <c r="F72" s="6">
        <v>3.792253385353066</v>
      </c>
      <c r="G72" s="6"/>
      <c r="H72" s="6">
        <v>0.87616285668394511</v>
      </c>
      <c r="I72" s="6">
        <v>5.2694504816905612</v>
      </c>
    </row>
    <row r="73" spans="1:9" x14ac:dyDescent="0.25">
      <c r="A73" s="12"/>
      <c r="B73" s="23">
        <v>1913</v>
      </c>
      <c r="C73" s="6">
        <v>23.328313257941655</v>
      </c>
      <c r="D73" s="6">
        <v>1.8163141188368181</v>
      </c>
      <c r="E73" s="6">
        <v>7.1258106929553771</v>
      </c>
      <c r="F73" s="6">
        <v>3.8869551430176692</v>
      </c>
      <c r="G73" s="6"/>
      <c r="H73" s="6">
        <v>0.88151745324314945</v>
      </c>
      <c r="I73" s="6">
        <v>5.2366611613482297</v>
      </c>
    </row>
    <row r="74" spans="1:9" x14ac:dyDescent="0.25">
      <c r="A74" s="12"/>
      <c r="B74" s="23">
        <v>1914</v>
      </c>
      <c r="C74" s="6">
        <v>23.811915557847787</v>
      </c>
      <c r="D74" s="6">
        <v>1.7656635189141288</v>
      </c>
      <c r="E74" s="6">
        <v>6.3601121388165431</v>
      </c>
      <c r="F74" s="6">
        <v>3.5919938407479601</v>
      </c>
      <c r="G74" s="6"/>
      <c r="H74" s="6">
        <v>0.91562696220073647</v>
      </c>
      <c r="I74" s="6">
        <v>5.0072656668931304</v>
      </c>
    </row>
    <row r="75" spans="1:9" x14ac:dyDescent="0.25">
      <c r="A75" s="12"/>
      <c r="B75" s="23">
        <v>1915</v>
      </c>
      <c r="C75" s="6">
        <v>24.3536458832377</v>
      </c>
      <c r="D75" s="6">
        <v>1.7101314062151944</v>
      </c>
      <c r="E75" s="6">
        <v>6.1625929751824025</v>
      </c>
      <c r="F75" s="6">
        <v>3.6784278127324721</v>
      </c>
      <c r="G75" s="6"/>
      <c r="H75" s="6">
        <v>0.82666651426480398</v>
      </c>
      <c r="I75" s="6">
        <v>4.9512259987414753</v>
      </c>
    </row>
    <row r="76" spans="1:9" x14ac:dyDescent="0.25">
      <c r="A76" s="12"/>
      <c r="B76" s="23">
        <v>1916</v>
      </c>
      <c r="C76" s="6">
        <v>25.439438298705056</v>
      </c>
      <c r="D76" s="6">
        <v>1.6862836924781208</v>
      </c>
      <c r="E76" s="6">
        <v>6.3952492262984402</v>
      </c>
      <c r="F76" s="6">
        <v>3.5560933491298314</v>
      </c>
      <c r="G76" s="6"/>
      <c r="H76" s="6">
        <v>0.81160815085970406</v>
      </c>
      <c r="I76" s="6">
        <v>5.081734856624923</v>
      </c>
    </row>
    <row r="77" spans="1:9" x14ac:dyDescent="0.25">
      <c r="A77" s="12"/>
      <c r="B77" s="23">
        <v>1917</v>
      </c>
      <c r="C77" s="6">
        <v>26.713690204429245</v>
      </c>
      <c r="D77" s="6">
        <v>1.8421498453456746</v>
      </c>
      <c r="E77" s="6">
        <v>6.6705030851525429</v>
      </c>
      <c r="F77" s="6">
        <v>4.0040741635596788</v>
      </c>
      <c r="G77" s="6"/>
      <c r="H77" s="6">
        <v>0.74516385308041644</v>
      </c>
      <c r="I77" s="6">
        <v>5.3493890971926179</v>
      </c>
    </row>
    <row r="78" spans="1:9" x14ac:dyDescent="0.25">
      <c r="A78" s="12"/>
      <c r="B78" s="23">
        <v>1918</v>
      </c>
      <c r="C78" s="6">
        <v>26.683103618679269</v>
      </c>
      <c r="D78" s="6">
        <v>1.7906757798209216</v>
      </c>
      <c r="E78" s="6">
        <v>7.1715416924453281</v>
      </c>
      <c r="F78" s="6">
        <v>3.9339647105000841</v>
      </c>
      <c r="G78" s="6"/>
      <c r="H78" s="6">
        <v>0.7388532270395296</v>
      </c>
      <c r="I78" s="6">
        <v>5.4607430479553525</v>
      </c>
    </row>
    <row r="79" spans="1:9" x14ac:dyDescent="0.25">
      <c r="A79" s="12"/>
      <c r="B79" s="23">
        <v>1919</v>
      </c>
      <c r="C79" s="6">
        <v>26.807757234401734</v>
      </c>
      <c r="D79" s="6">
        <v>1.7686381641003566</v>
      </c>
      <c r="E79" s="6">
        <v>7.1628562358117254</v>
      </c>
      <c r="F79" s="6">
        <v>3.7135187130328111</v>
      </c>
      <c r="G79" s="6"/>
      <c r="H79" s="6">
        <v>0.72009128572051062</v>
      </c>
      <c r="I79" s="6">
        <v>5.4560789781628891</v>
      </c>
    </row>
    <row r="80" spans="1:9" x14ac:dyDescent="0.25">
      <c r="A80" s="12"/>
      <c r="B80" s="23">
        <v>1920</v>
      </c>
      <c r="C80" s="6">
        <v>27.264111299383401</v>
      </c>
      <c r="D80" s="6">
        <v>1.7463797284378966</v>
      </c>
      <c r="E80" s="6">
        <v>7.3441222543625049</v>
      </c>
      <c r="F80" s="6">
        <v>3.6480537545574183</v>
      </c>
      <c r="G80" s="6"/>
      <c r="H80" s="6">
        <v>0.652634909474341</v>
      </c>
      <c r="I80" s="6">
        <v>5.5370850804017566</v>
      </c>
    </row>
    <row r="81" spans="1:9" x14ac:dyDescent="0.25">
      <c r="A81" s="12"/>
      <c r="B81" s="23">
        <v>1921</v>
      </c>
      <c r="C81" s="6">
        <v>29.851455496957296</v>
      </c>
      <c r="D81" s="6">
        <v>2.0696054355397409</v>
      </c>
      <c r="E81" s="6">
        <v>7.7025199963645239</v>
      </c>
      <c r="F81" s="6">
        <v>3.8883721368835751</v>
      </c>
      <c r="G81" s="6"/>
      <c r="H81" s="6">
        <v>0.66697890923199132</v>
      </c>
      <c r="I81" s="6">
        <v>6.0174822847026457</v>
      </c>
    </row>
    <row r="82" spans="1:9" x14ac:dyDescent="0.25">
      <c r="A82" s="12"/>
      <c r="B82" s="23">
        <v>1922</v>
      </c>
      <c r="C82" s="6">
        <v>33.201409999858733</v>
      </c>
      <c r="D82" s="6">
        <v>2.3623824286195019</v>
      </c>
      <c r="E82" s="6">
        <v>8.5464461113784527</v>
      </c>
      <c r="F82" s="6">
        <v>4.6837508335540567</v>
      </c>
      <c r="G82" s="6"/>
      <c r="H82" s="6">
        <v>0.66735209047114763</v>
      </c>
      <c r="I82" s="6">
        <v>6.7126041636323368</v>
      </c>
    </row>
    <row r="83" spans="1:9" x14ac:dyDescent="0.25">
      <c r="A83" s="12"/>
      <c r="B83" s="23">
        <v>1923</v>
      </c>
      <c r="C83" s="6">
        <v>36.709567032976267</v>
      </c>
      <c r="D83" s="6">
        <v>2.524589111208063</v>
      </c>
      <c r="E83" s="6">
        <v>9.7888847187590624</v>
      </c>
      <c r="F83" s="6">
        <v>5.604683056081142</v>
      </c>
      <c r="G83" s="6"/>
      <c r="H83" s="6">
        <v>0.63214494672846244</v>
      </c>
      <c r="I83" s="6">
        <v>7.4963051551614122</v>
      </c>
    </row>
    <row r="84" spans="1:9" x14ac:dyDescent="0.25">
      <c r="A84" s="12"/>
      <c r="B84" s="23">
        <v>1924</v>
      </c>
      <c r="C84" s="6">
        <v>37.885356102173283</v>
      </c>
      <c r="D84" s="6">
        <v>2.6251200701649884</v>
      </c>
      <c r="E84" s="6">
        <v>10.499280296234355</v>
      </c>
      <c r="F84" s="6">
        <v>5.8337352061835288</v>
      </c>
      <c r="G84" s="6"/>
      <c r="H84" s="6">
        <v>0.63083251578702781</v>
      </c>
      <c r="I84" s="6">
        <v>7.8628114157876032</v>
      </c>
    </row>
    <row r="85" spans="1:9" x14ac:dyDescent="0.25">
      <c r="A85" s="12"/>
      <c r="B85" s="23">
        <v>1925</v>
      </c>
      <c r="C85" s="6">
        <v>37.686371135221037</v>
      </c>
      <c r="D85" s="6">
        <v>2.5980483326447921</v>
      </c>
      <c r="E85" s="6">
        <v>10.281442588156876</v>
      </c>
      <c r="F85" s="6">
        <v>5.784332491152715</v>
      </c>
      <c r="G85" s="6"/>
      <c r="H85" s="6">
        <v>0.76358271738585248</v>
      </c>
      <c r="I85" s="6">
        <v>7.7922673028259899</v>
      </c>
    </row>
    <row r="86" spans="1:9" x14ac:dyDescent="0.25">
      <c r="A86" s="12"/>
      <c r="B86" s="23">
        <v>1926</v>
      </c>
      <c r="C86" s="6">
        <v>36.971283841021318</v>
      </c>
      <c r="D86" s="6">
        <v>2.4942602449880482</v>
      </c>
      <c r="E86" s="6">
        <v>9.710039558348889</v>
      </c>
      <c r="F86" s="6">
        <v>5.5986575668494609</v>
      </c>
      <c r="G86" s="6"/>
      <c r="H86" s="6">
        <v>0.78191941870026427</v>
      </c>
      <c r="I86" s="6">
        <v>7.526612390138558</v>
      </c>
    </row>
    <row r="87" spans="1:9" x14ac:dyDescent="0.25">
      <c r="A87" s="12"/>
      <c r="B87" s="23">
        <v>1927</v>
      </c>
      <c r="C87" s="6">
        <v>35.988960110184969</v>
      </c>
      <c r="D87" s="6">
        <v>2.404164173942231</v>
      </c>
      <c r="E87" s="6">
        <v>9.5125283604118405</v>
      </c>
      <c r="F87" s="6">
        <v>5.4436960958802123</v>
      </c>
      <c r="G87" s="6"/>
      <c r="H87" s="6">
        <v>0.78181562482683953</v>
      </c>
      <c r="I87" s="6">
        <v>7.3365361765395996</v>
      </c>
    </row>
    <row r="88" spans="1:9" x14ac:dyDescent="0.25">
      <c r="A88" s="12"/>
      <c r="B88" s="23">
        <v>1928</v>
      </c>
      <c r="C88" s="6">
        <v>35.915132603757193</v>
      </c>
      <c r="D88" s="6">
        <v>2.4474504869255007</v>
      </c>
      <c r="E88" s="6">
        <v>9.4677664797702974</v>
      </c>
      <c r="F88" s="6">
        <v>4.9238404565328153</v>
      </c>
      <c r="G88" s="6"/>
      <c r="H88" s="6">
        <v>0.80588281437796194</v>
      </c>
      <c r="I88" s="6">
        <v>7.2704997468274923</v>
      </c>
    </row>
    <row r="89" spans="1:9" x14ac:dyDescent="0.25">
      <c r="A89" s="12"/>
      <c r="B89" s="23">
        <v>1929</v>
      </c>
      <c r="C89" s="6">
        <v>36.620319083632857</v>
      </c>
      <c r="D89" s="6">
        <v>2.4575179234923095</v>
      </c>
      <c r="E89" s="6">
        <v>9.5025541508302798</v>
      </c>
      <c r="F89" s="6">
        <v>4.7542143609129148</v>
      </c>
      <c r="G89" s="6"/>
      <c r="H89" s="6">
        <v>0.80570335994015463</v>
      </c>
      <c r="I89" s="6">
        <v>7.2965276285813108</v>
      </c>
    </row>
    <row r="90" spans="1:9" x14ac:dyDescent="0.25">
      <c r="A90" s="12"/>
      <c r="B90" s="23">
        <v>1930</v>
      </c>
      <c r="C90" s="6">
        <v>36.942212301878108</v>
      </c>
      <c r="D90" s="6">
        <v>2.4912852426477334</v>
      </c>
      <c r="E90" s="6">
        <v>9.1969980811078944</v>
      </c>
      <c r="F90" s="6">
        <v>4.6818013215437633</v>
      </c>
      <c r="G90" s="6"/>
      <c r="H90" s="6">
        <v>0.77752554976135457</v>
      </c>
      <c r="I90" s="6">
        <v>7.2115431630798774</v>
      </c>
    </row>
    <row r="91" spans="1:9" x14ac:dyDescent="0.25">
      <c r="A91" s="12"/>
      <c r="B91" s="23">
        <v>1931</v>
      </c>
      <c r="C91" s="6">
        <v>36.716620264801833</v>
      </c>
      <c r="D91" s="6">
        <v>2.4325152245491344</v>
      </c>
      <c r="E91" s="6">
        <v>8.708923516714913</v>
      </c>
      <c r="F91" s="6">
        <v>4.648284830889585</v>
      </c>
      <c r="G91" s="6"/>
      <c r="H91" s="6">
        <v>0.73819991066523027</v>
      </c>
      <c r="I91" s="6">
        <v>7.0048116499402422</v>
      </c>
    </row>
    <row r="92" spans="1:9" x14ac:dyDescent="0.25">
      <c r="A92" s="12"/>
      <c r="B92" s="23">
        <v>1932</v>
      </c>
      <c r="C92" s="6">
        <v>36.755799455842286</v>
      </c>
      <c r="D92" s="6">
        <v>2.409536872376997</v>
      </c>
      <c r="E92" s="6">
        <v>8.5507750626815788</v>
      </c>
      <c r="F92" s="6">
        <v>4.7804292606138148</v>
      </c>
      <c r="G92" s="6"/>
      <c r="H92" s="6">
        <v>0.75653612049617247</v>
      </c>
      <c r="I92" s="6">
        <v>6.949587095868436</v>
      </c>
    </row>
    <row r="93" spans="1:9" x14ac:dyDescent="0.25">
      <c r="A93" s="12"/>
      <c r="B93" s="23">
        <v>1933</v>
      </c>
      <c r="C93" s="6">
        <v>36.551269984887185</v>
      </c>
      <c r="D93" s="6">
        <v>2.4021743059737952</v>
      </c>
      <c r="E93" s="6">
        <v>8.7014915346378388</v>
      </c>
      <c r="F93" s="6">
        <v>5.0827886806146667</v>
      </c>
      <c r="G93" s="6"/>
      <c r="H93" s="6">
        <v>0.79954430253259312</v>
      </c>
      <c r="I93" s="6">
        <v>6.985648605052587</v>
      </c>
    </row>
    <row r="94" spans="1:9" x14ac:dyDescent="0.25">
      <c r="A94" s="12"/>
      <c r="B94" s="23">
        <v>1934</v>
      </c>
      <c r="C94" s="6">
        <v>36.676543937612514</v>
      </c>
      <c r="D94" s="6">
        <v>2.3511044702790111</v>
      </c>
      <c r="E94" s="6">
        <v>8.9512597856023479</v>
      </c>
      <c r="F94" s="6">
        <v>5.2146283784880945</v>
      </c>
      <c r="G94" s="6"/>
      <c r="H94" s="6">
        <v>0.83112662774517321</v>
      </c>
      <c r="I94" s="6">
        <v>7.0445860470388082</v>
      </c>
    </row>
    <row r="95" spans="1:9" x14ac:dyDescent="0.25">
      <c r="A95" s="12"/>
      <c r="B95" s="23">
        <v>1935</v>
      </c>
      <c r="C95" s="6">
        <v>36.896710382026406</v>
      </c>
      <c r="D95" s="6">
        <v>2.3161200513062346</v>
      </c>
      <c r="E95" s="6">
        <v>9.065893851879288</v>
      </c>
      <c r="F95" s="6">
        <v>5.1953909012734458</v>
      </c>
      <c r="G95" s="6"/>
      <c r="H95" s="6">
        <v>0.80631306567517169</v>
      </c>
      <c r="I95" s="6">
        <v>7.0587769198834964</v>
      </c>
    </row>
    <row r="96" spans="1:9" x14ac:dyDescent="0.25">
      <c r="A96" s="12"/>
      <c r="B96" s="23">
        <v>1936</v>
      </c>
      <c r="C96" s="46">
        <v>37.319979298576712</v>
      </c>
      <c r="D96" s="46">
        <v>2.2989177565887888</v>
      </c>
      <c r="E96" s="46">
        <v>9.0062014622663664</v>
      </c>
      <c r="F96" s="46">
        <v>5.4140815519213836</v>
      </c>
      <c r="G96" s="46"/>
      <c r="H96" s="46">
        <v>1.0207067717144849</v>
      </c>
      <c r="I96" s="46">
        <v>7.1008061077730327</v>
      </c>
    </row>
    <row r="97" spans="1:9" x14ac:dyDescent="0.25">
      <c r="A97" s="12"/>
      <c r="B97" s="23">
        <v>1937</v>
      </c>
      <c r="C97" s="6">
        <v>38.516580953826548</v>
      </c>
      <c r="D97" s="6">
        <v>2.4836543471492414</v>
      </c>
      <c r="E97" s="6">
        <v>9.1458902044068502</v>
      </c>
      <c r="F97" s="6">
        <v>5.4022707113082786</v>
      </c>
      <c r="G97" s="6"/>
      <c r="H97" s="6">
        <v>1.0216802154719684</v>
      </c>
      <c r="I97" s="6">
        <v>7.2895836210636391</v>
      </c>
    </row>
    <row r="98" spans="1:9" x14ac:dyDescent="0.25">
      <c r="A98" s="12"/>
      <c r="B98" s="23">
        <v>1938</v>
      </c>
      <c r="C98" s="6">
        <v>39.165563685483235</v>
      </c>
      <c r="D98" s="6">
        <v>2.5196472441253346</v>
      </c>
      <c r="E98" s="6">
        <v>9.0869673408933203</v>
      </c>
      <c r="F98" s="6">
        <v>5.4166645365307629</v>
      </c>
      <c r="G98" s="6"/>
      <c r="H98" s="6">
        <v>1.096938412024276</v>
      </c>
      <c r="I98" s="6">
        <v>7.3409393424315441</v>
      </c>
    </row>
    <row r="99" spans="1:9" x14ac:dyDescent="0.25">
      <c r="A99" s="12"/>
      <c r="B99" s="23">
        <v>1939</v>
      </c>
      <c r="C99" s="6">
        <v>39.32664912986592</v>
      </c>
      <c r="D99" s="6">
        <v>2.4984203457231784</v>
      </c>
      <c r="E99" s="6">
        <v>9.1399765318145114</v>
      </c>
      <c r="F99" s="6">
        <v>5.4072453015886071</v>
      </c>
      <c r="G99" s="6"/>
      <c r="H99" s="6">
        <v>1.113537794607208</v>
      </c>
      <c r="I99" s="6">
        <v>7.3463695090370091</v>
      </c>
    </row>
    <row r="100" spans="1:9" x14ac:dyDescent="0.25">
      <c r="A100" s="12"/>
      <c r="B100" s="23">
        <v>1940</v>
      </c>
      <c r="C100" s="6">
        <v>39.326035884367556</v>
      </c>
      <c r="D100" s="6">
        <v>2.4740961950285789</v>
      </c>
      <c r="E100" s="6">
        <v>9.070180504468663</v>
      </c>
      <c r="F100" s="6">
        <v>5.5198052075428681</v>
      </c>
      <c r="G100" s="6"/>
      <c r="H100" s="6">
        <v>1.1515259359575896</v>
      </c>
      <c r="I100" s="6">
        <v>7.3099365776364342</v>
      </c>
    </row>
    <row r="101" spans="1:9" x14ac:dyDescent="0.25">
      <c r="A101" s="12"/>
      <c r="B101" s="23">
        <v>1941</v>
      </c>
      <c r="C101" s="6">
        <v>39.322069570685144</v>
      </c>
      <c r="D101" s="6">
        <v>2.3811220159408268</v>
      </c>
      <c r="E101" s="6">
        <v>9.0549141752975189</v>
      </c>
      <c r="F101" s="6">
        <v>7.5483583683454007</v>
      </c>
      <c r="G101" s="6"/>
      <c r="H101" s="6">
        <v>1.1333737553900687</v>
      </c>
      <c r="I101" s="6">
        <v>7.3922878579994249</v>
      </c>
    </row>
    <row r="102" spans="1:9" x14ac:dyDescent="0.25">
      <c r="A102" s="12"/>
      <c r="B102" s="23">
        <v>1942</v>
      </c>
      <c r="C102" s="6">
        <v>38.556575562830609</v>
      </c>
      <c r="D102" s="6">
        <v>2.3507162144294105</v>
      </c>
      <c r="E102" s="6">
        <v>8.7884942886877546</v>
      </c>
      <c r="F102" s="6">
        <v>7.6510335334522122</v>
      </c>
      <c r="G102" s="6"/>
      <c r="H102" s="6">
        <v>1.440207744208615</v>
      </c>
      <c r="I102" s="6">
        <v>7.3157333860346681</v>
      </c>
    </row>
    <row r="103" spans="1:9" x14ac:dyDescent="0.25">
      <c r="A103" s="12"/>
      <c r="B103" s="23">
        <v>1943</v>
      </c>
      <c r="C103" s="6">
        <v>38.402923905644151</v>
      </c>
      <c r="D103" s="6">
        <v>2.308691868994591</v>
      </c>
      <c r="E103" s="6">
        <v>8.7423895653451051</v>
      </c>
      <c r="F103" s="6">
        <v>8.5954821536748494</v>
      </c>
      <c r="G103" s="6"/>
      <c r="H103" s="6">
        <v>1.1745480103926236</v>
      </c>
      <c r="I103" s="6">
        <v>7.2888435574097894</v>
      </c>
    </row>
    <row r="104" spans="1:9" x14ac:dyDescent="0.25">
      <c r="A104" s="12"/>
      <c r="B104" s="23">
        <v>1944</v>
      </c>
      <c r="C104" s="6">
        <v>37.411048811135771</v>
      </c>
      <c r="D104" s="6">
        <v>2.2435645428429374</v>
      </c>
      <c r="E104" s="6">
        <v>8.6862735498404575</v>
      </c>
      <c r="F104" s="6">
        <v>8.6064477397382149</v>
      </c>
      <c r="G104" s="6"/>
      <c r="H104" s="6">
        <v>1.1429930731531437</v>
      </c>
      <c r="I104" s="6">
        <v>7.1544699214414154</v>
      </c>
    </row>
    <row r="105" spans="1:9" x14ac:dyDescent="0.25">
      <c r="A105" s="12"/>
      <c r="B105" s="23">
        <v>1945</v>
      </c>
      <c r="C105" s="6">
        <v>36.735277111784626</v>
      </c>
      <c r="D105" s="6">
        <v>2.2043039706193968</v>
      </c>
      <c r="E105" s="6">
        <v>8.6545810756222199</v>
      </c>
      <c r="F105" s="6">
        <v>8.3982091915057584</v>
      </c>
      <c r="G105" s="6"/>
      <c r="H105" s="6">
        <v>1.1396966045807486</v>
      </c>
      <c r="I105" s="6">
        <v>7.0581534430539961</v>
      </c>
    </row>
    <row r="106" spans="1:9" x14ac:dyDescent="0.25">
      <c r="A106" s="12"/>
      <c r="B106" s="23">
        <v>1946</v>
      </c>
      <c r="C106" s="6">
        <v>36.599261525403108</v>
      </c>
      <c r="D106" s="6">
        <v>2.1961349593599016</v>
      </c>
      <c r="E106" s="6">
        <v>8.5599544481473586</v>
      </c>
      <c r="F106" s="6">
        <v>7.870001474088725</v>
      </c>
      <c r="G106" s="6"/>
      <c r="H106" s="6">
        <v>1.1146858389778245</v>
      </c>
      <c r="I106" s="6">
        <v>6.982901429829635</v>
      </c>
    </row>
    <row r="107" spans="1:9" x14ac:dyDescent="0.25">
      <c r="A107" s="12"/>
      <c r="B107" s="23">
        <v>1947</v>
      </c>
      <c r="C107" s="6">
        <v>36.433816642620172</v>
      </c>
      <c r="D107" s="6">
        <v>2.2158797744430321</v>
      </c>
      <c r="E107" s="6">
        <v>8.4621113005075586</v>
      </c>
      <c r="F107" s="6">
        <v>7.9311752706294936</v>
      </c>
      <c r="G107" s="6"/>
      <c r="H107" s="6">
        <v>1.077692788408851</v>
      </c>
      <c r="I107" s="6">
        <v>6.9581503349344462</v>
      </c>
    </row>
    <row r="108" spans="1:9" x14ac:dyDescent="0.25">
      <c r="A108" s="12"/>
      <c r="B108" s="23">
        <v>1948</v>
      </c>
      <c r="C108" s="6">
        <v>36.03119408291662</v>
      </c>
      <c r="D108" s="6">
        <v>2.2164857568881402</v>
      </c>
      <c r="E108" s="6">
        <v>8.4714785193982376</v>
      </c>
      <c r="F108" s="6">
        <v>7.88343232473916</v>
      </c>
      <c r="G108" s="6"/>
      <c r="H108" s="6">
        <v>1.1081757819365201</v>
      </c>
      <c r="I108" s="6">
        <v>6.9457794172412246</v>
      </c>
    </row>
    <row r="109" spans="1:9" x14ac:dyDescent="0.25">
      <c r="A109" s="12"/>
      <c r="B109" s="23">
        <v>1949</v>
      </c>
      <c r="C109" s="6">
        <v>35.577141533645865</v>
      </c>
      <c r="D109" s="6">
        <v>2.1675530743558737</v>
      </c>
      <c r="E109" s="6">
        <v>8.6147426477329017</v>
      </c>
      <c r="F109" s="6">
        <v>7.6089099713161668</v>
      </c>
      <c r="G109" s="6"/>
      <c r="H109" s="6">
        <v>1.1433516911541903</v>
      </c>
      <c r="I109" s="6">
        <v>6.9211575635902296</v>
      </c>
    </row>
    <row r="110" spans="1:9" x14ac:dyDescent="0.25">
      <c r="A110" s="12"/>
      <c r="B110" s="23">
        <v>1950</v>
      </c>
      <c r="C110" s="6">
        <v>34.368457865091251</v>
      </c>
      <c r="D110" s="6">
        <v>2.1457240449400667</v>
      </c>
      <c r="E110" s="6">
        <v>8.3146142248913328</v>
      </c>
      <c r="F110" s="6">
        <v>7.0189975572016232</v>
      </c>
      <c r="G110" s="6"/>
      <c r="H110" s="6">
        <v>1.0651596717232057</v>
      </c>
      <c r="I110" s="6">
        <v>6.6998730275409875</v>
      </c>
    </row>
    <row r="111" spans="1:9" x14ac:dyDescent="0.25">
      <c r="A111" s="12"/>
      <c r="B111" s="23">
        <v>1951</v>
      </c>
      <c r="C111" s="6">
        <v>34.235557590255105</v>
      </c>
      <c r="D111" s="6">
        <v>2.0875911034002641</v>
      </c>
      <c r="E111" s="6">
        <v>8.0559567640778216</v>
      </c>
      <c r="F111" s="6">
        <v>6.4561015093861238</v>
      </c>
      <c r="G111" s="6"/>
      <c r="H111" s="6">
        <v>1.006987456212014</v>
      </c>
      <c r="I111" s="6">
        <v>6.5604191285988716</v>
      </c>
    </row>
    <row r="112" spans="1:9" x14ac:dyDescent="0.25">
      <c r="A112" s="12"/>
      <c r="B112" s="23">
        <v>1952</v>
      </c>
      <c r="C112" s="6">
        <v>32.809386956480914</v>
      </c>
      <c r="D112" s="6">
        <v>2.06456272409668</v>
      </c>
      <c r="E112" s="6">
        <v>7.8165450936803751</v>
      </c>
      <c r="F112" s="6">
        <v>6.3052938843012258</v>
      </c>
      <c r="G112" s="6"/>
      <c r="H112" s="6">
        <v>0.90836389843804255</v>
      </c>
      <c r="I112" s="6">
        <v>6.3587045148801815</v>
      </c>
    </row>
    <row r="113" spans="1:9" x14ac:dyDescent="0.25">
      <c r="A113" s="12"/>
      <c r="B113" s="23">
        <v>1953</v>
      </c>
      <c r="C113" s="6">
        <v>31.590189845206964</v>
      </c>
      <c r="D113" s="6">
        <v>2.151678851047901</v>
      </c>
      <c r="E113" s="6">
        <v>7.7645138700809468</v>
      </c>
      <c r="F113" s="6">
        <v>6.0165277632917675</v>
      </c>
      <c r="G113" s="6"/>
      <c r="H113" s="6">
        <v>0.88279340511225812</v>
      </c>
      <c r="I113" s="6">
        <v>6.270119943154226</v>
      </c>
    </row>
    <row r="114" spans="1:9" x14ac:dyDescent="0.25">
      <c r="A114" s="12"/>
      <c r="B114" s="23">
        <v>1954</v>
      </c>
      <c r="C114" s="6">
        <v>31.567870459411068</v>
      </c>
      <c r="D114" s="6">
        <v>2.1397251862697315</v>
      </c>
      <c r="E114" s="6">
        <v>7.552906419045363</v>
      </c>
      <c r="F114" s="6">
        <v>5.8189661412800771</v>
      </c>
      <c r="G114" s="6"/>
      <c r="H114" s="6">
        <v>0.88839265816006951</v>
      </c>
      <c r="I114" s="6">
        <v>6.217737240109301</v>
      </c>
    </row>
    <row r="115" spans="1:9" x14ac:dyDescent="0.25">
      <c r="A115" s="12"/>
      <c r="B115" s="23">
        <v>1955</v>
      </c>
      <c r="C115" s="6">
        <v>29.907352353596913</v>
      </c>
      <c r="D115" s="6">
        <v>2.1092864176314494</v>
      </c>
      <c r="E115" s="6">
        <v>7.3467046638384952</v>
      </c>
      <c r="F115" s="6">
        <v>5.5501582886166254</v>
      </c>
      <c r="G115" s="6"/>
      <c r="H115" s="6">
        <v>0.87171392593192865</v>
      </c>
      <c r="I115" s="6">
        <v>6.0028814936612838</v>
      </c>
    </row>
    <row r="116" spans="1:9" x14ac:dyDescent="0.25">
      <c r="A116" s="12"/>
      <c r="B116" s="23">
        <v>1956</v>
      </c>
      <c r="C116" s="6">
        <v>28.548651441849042</v>
      </c>
      <c r="D116" s="6">
        <v>2.0593455752787233</v>
      </c>
      <c r="E116" s="6">
        <v>6.9954234155766342</v>
      </c>
      <c r="F116" s="6">
        <v>5.4643467331738869</v>
      </c>
      <c r="G116" s="6"/>
      <c r="H116" s="6">
        <v>0.85673816731243913</v>
      </c>
      <c r="I116" s="6">
        <v>5.787836579262148</v>
      </c>
    </row>
    <row r="117" spans="1:9" x14ac:dyDescent="0.25">
      <c r="A117" s="12"/>
      <c r="B117" s="23">
        <v>1957</v>
      </c>
      <c r="C117" s="6">
        <v>26.575849147471327</v>
      </c>
      <c r="D117" s="6">
        <v>1.942193406609642</v>
      </c>
      <c r="E117" s="6">
        <v>6.8406399123747974</v>
      </c>
      <c r="F117" s="6">
        <v>5.2957571447962417</v>
      </c>
      <c r="G117" s="6"/>
      <c r="H117" s="6">
        <v>0.83767895844559681</v>
      </c>
      <c r="I117" s="6">
        <v>5.5263529806512777</v>
      </c>
    </row>
    <row r="118" spans="1:9" x14ac:dyDescent="0.25">
      <c r="A118" s="12"/>
      <c r="B118" s="23">
        <v>1958</v>
      </c>
      <c r="C118" s="6">
        <v>25.914282468505931</v>
      </c>
      <c r="D118" s="6">
        <v>1.8596050967518207</v>
      </c>
      <c r="E118" s="6">
        <v>6.666954977260926</v>
      </c>
      <c r="F118" s="6">
        <v>5.2170394789140362</v>
      </c>
      <c r="G118" s="6"/>
      <c r="H118" s="6">
        <v>0.7949136160185154</v>
      </c>
      <c r="I118" s="6">
        <v>5.3864083338054147</v>
      </c>
    </row>
    <row r="119" spans="1:9" x14ac:dyDescent="0.25">
      <c r="A119" s="12"/>
      <c r="B119" s="23">
        <v>1959</v>
      </c>
      <c r="C119" s="6">
        <v>24.932571239756744</v>
      </c>
      <c r="D119" s="6">
        <v>1.8556667747889921</v>
      </c>
      <c r="E119" s="6">
        <v>6.512452786199014</v>
      </c>
      <c r="F119" s="6">
        <v>5.0496443728149032</v>
      </c>
      <c r="G119" s="6"/>
      <c r="H119" s="6">
        <v>0.84033935703686702</v>
      </c>
      <c r="I119" s="6">
        <v>5.2611445150815834</v>
      </c>
    </row>
    <row r="120" spans="1:9" x14ac:dyDescent="0.25">
      <c r="A120" s="12"/>
      <c r="B120" s="23">
        <v>1960</v>
      </c>
      <c r="C120" s="6">
        <v>24.350278333143621</v>
      </c>
      <c r="D120" s="6">
        <v>1.8192534848656972</v>
      </c>
      <c r="E120" s="6">
        <v>6.2506826228010954</v>
      </c>
      <c r="F120" s="6">
        <v>5.010854579695903</v>
      </c>
      <c r="G120" s="6"/>
      <c r="H120" s="6">
        <v>0.8367219146713315</v>
      </c>
      <c r="I120" s="6">
        <v>5.1302560714999732</v>
      </c>
    </row>
    <row r="121" spans="1:9" x14ac:dyDescent="0.25">
      <c r="A121" s="12"/>
      <c r="B121" s="23">
        <v>1961</v>
      </c>
      <c r="C121" s="6">
        <v>23.734674062206</v>
      </c>
      <c r="D121" s="6">
        <v>1.7564814172711107</v>
      </c>
      <c r="E121" s="6">
        <v>6.1751107316155114</v>
      </c>
      <c r="F121" s="6">
        <v>4.863284332392861</v>
      </c>
      <c r="G121" s="6"/>
      <c r="H121" s="6">
        <v>0.83001125759988192</v>
      </c>
      <c r="I121" s="6">
        <v>5.0286194279529752</v>
      </c>
    </row>
    <row r="122" spans="1:9" x14ac:dyDescent="0.25">
      <c r="A122" s="12"/>
      <c r="B122" s="23">
        <v>1962</v>
      </c>
      <c r="C122" s="6">
        <v>23.692900903224249</v>
      </c>
      <c r="D122" s="6">
        <v>1.7872274133333468</v>
      </c>
      <c r="E122" s="6">
        <v>6.1176667583032813</v>
      </c>
      <c r="F122" s="6">
        <v>4.7625062082370766</v>
      </c>
      <c r="G122" s="6"/>
      <c r="H122" s="6">
        <v>0.83559126427144292</v>
      </c>
      <c r="I122" s="6">
        <v>5.0010002387696471</v>
      </c>
    </row>
    <row r="123" spans="1:9" x14ac:dyDescent="0.25">
      <c r="A123" s="12"/>
      <c r="B123" s="23">
        <v>1963</v>
      </c>
      <c r="C123" s="6">
        <v>23.334438427870548</v>
      </c>
      <c r="D123" s="6">
        <v>1.7689281029630348</v>
      </c>
      <c r="E123" s="6">
        <v>6.0756655305128353</v>
      </c>
      <c r="F123" s="6">
        <v>4.4576942415981353</v>
      </c>
      <c r="G123" s="6"/>
      <c r="H123" s="6">
        <v>0.82998287799590809</v>
      </c>
      <c r="I123" s="6">
        <v>4.935320054656847</v>
      </c>
    </row>
    <row r="124" spans="1:9" x14ac:dyDescent="0.25">
      <c r="A124" s="12"/>
      <c r="B124" s="23">
        <v>1964</v>
      </c>
      <c r="C124" s="6">
        <v>22.888385447276786</v>
      </c>
      <c r="D124" s="6">
        <v>1.8429479869670176</v>
      </c>
      <c r="E124" s="6">
        <v>6.0593125511579995</v>
      </c>
      <c r="F124" s="6">
        <v>4.3202249136426261</v>
      </c>
      <c r="G124" s="6"/>
      <c r="H124" s="6">
        <v>0.82303501569629511</v>
      </c>
      <c r="I124" s="6">
        <v>4.9206916258977706</v>
      </c>
    </row>
    <row r="125" spans="1:9" x14ac:dyDescent="0.25">
      <c r="A125" s="12"/>
      <c r="B125" s="23">
        <v>1965</v>
      </c>
      <c r="C125" s="6">
        <v>22.325407087502821</v>
      </c>
      <c r="D125" s="6">
        <v>1.9827920430947878</v>
      </c>
      <c r="E125" s="6">
        <v>6.1357590611953299</v>
      </c>
      <c r="F125" s="6">
        <v>4.0689899447578552</v>
      </c>
      <c r="G125" s="6"/>
      <c r="H125" s="6">
        <v>0.81206645795514343</v>
      </c>
      <c r="I125" s="6">
        <v>4.9359479599472271</v>
      </c>
    </row>
    <row r="126" spans="1:9" x14ac:dyDescent="0.25">
      <c r="A126" s="12"/>
      <c r="B126" s="23">
        <v>1966</v>
      </c>
      <c r="C126" s="6">
        <v>21.718916546748392</v>
      </c>
      <c r="D126" s="6">
        <v>2.0329505331463662</v>
      </c>
      <c r="E126" s="6">
        <v>6.1078924876248779</v>
      </c>
      <c r="F126" s="6">
        <v>3.9153432685677947</v>
      </c>
      <c r="G126" s="6"/>
      <c r="H126" s="6">
        <v>0.79026304682238835</v>
      </c>
      <c r="I126" s="6">
        <v>4.8875655850625517</v>
      </c>
    </row>
    <row r="127" spans="1:9" x14ac:dyDescent="0.25">
      <c r="A127" s="12"/>
      <c r="B127" s="23">
        <v>1967</v>
      </c>
      <c r="C127" s="6">
        <v>20.810378612130901</v>
      </c>
      <c r="D127" s="6">
        <v>2.0018127343315468</v>
      </c>
      <c r="E127" s="6">
        <v>6.0711892559385285</v>
      </c>
      <c r="F127" s="6">
        <v>3.6545153815574061</v>
      </c>
      <c r="G127" s="6"/>
      <c r="H127" s="6">
        <v>0.78605146217970601</v>
      </c>
      <c r="I127" s="6">
        <v>4.7560405530482264</v>
      </c>
    </row>
    <row r="128" spans="1:9" x14ac:dyDescent="0.25">
      <c r="A128" s="12"/>
      <c r="B128" s="23">
        <v>1968</v>
      </c>
      <c r="C128" s="6">
        <v>20.951977184753972</v>
      </c>
      <c r="D128" s="6">
        <v>2.0544353218118476</v>
      </c>
      <c r="E128" s="6">
        <v>5.9242985260405696</v>
      </c>
      <c r="F128" s="6">
        <v>3.3873429335870333</v>
      </c>
      <c r="G128" s="6"/>
      <c r="H128" s="6">
        <v>0.79507108421187744</v>
      </c>
      <c r="I128" s="6">
        <v>4.7155035414004898</v>
      </c>
    </row>
    <row r="129" spans="1:9" x14ac:dyDescent="0.25">
      <c r="A129" s="12"/>
      <c r="B129" s="23">
        <v>1969</v>
      </c>
      <c r="C129" s="6">
        <v>21.502348653307195</v>
      </c>
      <c r="D129" s="6">
        <v>2.0707330347400497</v>
      </c>
      <c r="E129" s="6">
        <v>5.8487156376978744</v>
      </c>
      <c r="F129" s="6">
        <v>3.078635385845288</v>
      </c>
      <c r="G129" s="6"/>
      <c r="H129" s="6">
        <v>0.80470656518929051</v>
      </c>
      <c r="I129" s="6">
        <v>4.7172465239005819</v>
      </c>
    </row>
    <row r="130" spans="1:9" x14ac:dyDescent="0.25">
      <c r="A130" s="12"/>
      <c r="B130" s="23">
        <v>1970</v>
      </c>
      <c r="C130" s="6">
        <v>22.646710793761212</v>
      </c>
      <c r="D130" s="6">
        <v>2.2709798745783165</v>
      </c>
      <c r="E130" s="6">
        <v>5.8452478892262789</v>
      </c>
      <c r="F130" s="6">
        <v>2.7069155334903248</v>
      </c>
      <c r="G130" s="6"/>
      <c r="H130" s="6">
        <v>0.81462105969444532</v>
      </c>
      <c r="I130" s="6">
        <v>4.8561976928686894</v>
      </c>
    </row>
    <row r="131" spans="1:9" x14ac:dyDescent="0.25">
      <c r="A131" s="12"/>
      <c r="B131" s="23">
        <v>1971</v>
      </c>
      <c r="C131" s="6">
        <v>23.509901970534212</v>
      </c>
      <c r="D131" s="6">
        <v>2.4388525095217757</v>
      </c>
      <c r="E131" s="6">
        <v>5.8718453286164936</v>
      </c>
      <c r="F131" s="6">
        <v>2.6314982238913003</v>
      </c>
      <c r="G131" s="6"/>
      <c r="H131" s="6">
        <v>0.85030665824340124</v>
      </c>
      <c r="I131" s="6">
        <v>4.9899997735264927</v>
      </c>
    </row>
    <row r="132" spans="1:9" x14ac:dyDescent="0.25">
      <c r="A132" s="12"/>
      <c r="B132" s="23">
        <v>1972</v>
      </c>
      <c r="C132" s="6">
        <v>23.679962861415959</v>
      </c>
      <c r="D132" s="6">
        <v>2.6979585362444505</v>
      </c>
      <c r="E132" s="6">
        <v>5.7975765679828921</v>
      </c>
      <c r="F132" s="6">
        <v>2.520580911620391</v>
      </c>
      <c r="G132" s="6"/>
      <c r="H132" s="6">
        <v>0.84031541709527147</v>
      </c>
      <c r="I132" s="6">
        <v>5.0550471337918097</v>
      </c>
    </row>
    <row r="133" spans="1:9" x14ac:dyDescent="0.25">
      <c r="A133" s="12"/>
      <c r="B133" s="23">
        <v>1973</v>
      </c>
      <c r="C133" s="6">
        <v>24.033331515586095</v>
      </c>
      <c r="D133" s="6">
        <v>2.7409768606956431</v>
      </c>
      <c r="E133" s="6">
        <v>5.8061314215123021</v>
      </c>
      <c r="F133" s="6">
        <v>2.3722208760882131</v>
      </c>
      <c r="G133" s="6"/>
      <c r="H133" s="6">
        <v>0.79906366129945161</v>
      </c>
      <c r="I133" s="6">
        <v>5.0717213000966854</v>
      </c>
    </row>
    <row r="134" spans="1:9" x14ac:dyDescent="0.25">
      <c r="A134" s="12"/>
      <c r="B134" s="23">
        <v>1974</v>
      </c>
      <c r="C134" s="6">
        <v>23.821997323425339</v>
      </c>
      <c r="D134" s="6">
        <v>3.0068717991463569</v>
      </c>
      <c r="E134" s="6">
        <v>5.751897391072295</v>
      </c>
      <c r="F134" s="6">
        <v>2.1961419894014207</v>
      </c>
      <c r="G134" s="6"/>
      <c r="H134" s="6">
        <v>0.79403349087807951</v>
      </c>
      <c r="I134" s="6">
        <v>5.1006077906048484</v>
      </c>
    </row>
    <row r="135" spans="1:9" x14ac:dyDescent="0.25">
      <c r="A135" s="12"/>
      <c r="B135" s="23">
        <v>1975</v>
      </c>
      <c r="C135" s="6">
        <v>24.002788705741747</v>
      </c>
      <c r="D135" s="6">
        <v>2.8686767915715814</v>
      </c>
      <c r="E135" s="6">
        <v>5.5335990764366674</v>
      </c>
      <c r="F135" s="6">
        <v>2.2959486778911238</v>
      </c>
      <c r="G135" s="6"/>
      <c r="H135" s="6">
        <v>0.77979549863048414</v>
      </c>
      <c r="I135" s="6">
        <v>5.0191437481675587</v>
      </c>
    </row>
    <row r="136" spans="1:9" x14ac:dyDescent="0.25">
      <c r="A136" s="12"/>
      <c r="B136" s="23">
        <v>1976</v>
      </c>
      <c r="C136" s="6">
        <v>24.447324610196937</v>
      </c>
      <c r="D136" s="6">
        <v>2.8294185568058494</v>
      </c>
      <c r="E136" s="6">
        <v>5.2893640908106816</v>
      </c>
      <c r="F136" s="6">
        <v>2.0031215325732448</v>
      </c>
      <c r="G136" s="6">
        <v>0.12365165147690986</v>
      </c>
      <c r="H136" s="6">
        <v>0.76491232431517631</v>
      </c>
      <c r="I136" s="6">
        <v>4.942911815865509</v>
      </c>
    </row>
    <row r="137" spans="1:9" x14ac:dyDescent="0.25">
      <c r="A137" s="12"/>
      <c r="B137" s="23">
        <v>1977</v>
      </c>
      <c r="C137" s="6">
        <v>24.29503648454461</v>
      </c>
      <c r="D137" s="6">
        <v>2.8124439471548799</v>
      </c>
      <c r="E137" s="6">
        <v>5.2653701707487182</v>
      </c>
      <c r="F137" s="6">
        <v>1.9653324465254851</v>
      </c>
      <c r="G137" s="6">
        <v>0.12046131866596317</v>
      </c>
      <c r="H137" s="6">
        <v>0.75110952960826816</v>
      </c>
      <c r="I137" s="6">
        <v>4.8994676332679932</v>
      </c>
    </row>
    <row r="138" spans="1:9" x14ac:dyDescent="0.25">
      <c r="A138" s="12"/>
      <c r="B138" s="23">
        <v>1978</v>
      </c>
      <c r="C138" s="6">
        <v>24.337964616860116</v>
      </c>
      <c r="D138" s="6">
        <v>2.9673690297276965</v>
      </c>
      <c r="E138" s="6">
        <v>5.2782395518671121</v>
      </c>
      <c r="F138" s="6">
        <v>2.0359914423207695</v>
      </c>
      <c r="G138" s="6">
        <v>0.11968050093470471</v>
      </c>
      <c r="H138" s="6">
        <v>0.75957443576278993</v>
      </c>
      <c r="I138" s="6">
        <v>4.9537145931224948</v>
      </c>
    </row>
    <row r="139" spans="1:9" x14ac:dyDescent="0.25">
      <c r="A139" s="12"/>
      <c r="B139" s="23">
        <v>1979</v>
      </c>
      <c r="C139" s="6">
        <v>24.036322305126113</v>
      </c>
      <c r="D139" s="6">
        <v>2.85687617809453</v>
      </c>
      <c r="E139" s="6">
        <v>5.2998138118807931</v>
      </c>
      <c r="F139" s="6">
        <v>2.0853384664741741</v>
      </c>
      <c r="G139" s="6">
        <v>0.11883795494140101</v>
      </c>
      <c r="H139" s="6">
        <v>0.74483423601223875</v>
      </c>
      <c r="I139" s="6">
        <v>4.8756209309262353</v>
      </c>
    </row>
    <row r="140" spans="1:9" x14ac:dyDescent="0.25">
      <c r="A140" s="12"/>
      <c r="B140" s="23">
        <v>1980</v>
      </c>
      <c r="C140" s="6">
        <v>23.497624548725422</v>
      </c>
      <c r="D140" s="6">
        <v>2.70700569205954</v>
      </c>
      <c r="E140" s="6">
        <v>5.3139333888230604</v>
      </c>
      <c r="F140" s="6">
        <v>2.0484215336374452</v>
      </c>
      <c r="G140" s="6">
        <v>0.11803448967788388</v>
      </c>
      <c r="H140" s="6">
        <v>0.68353754936353839</v>
      </c>
      <c r="I140" s="6">
        <v>4.7445470265275924</v>
      </c>
    </row>
    <row r="141" spans="1:9" x14ac:dyDescent="0.25">
      <c r="A141" s="12"/>
      <c r="B141" s="23">
        <v>1981</v>
      </c>
      <c r="C141" s="6">
        <v>22.953932156936133</v>
      </c>
      <c r="D141" s="6">
        <v>2.715072678508434</v>
      </c>
      <c r="E141" s="6">
        <v>5.2414097577914314</v>
      </c>
      <c r="F141" s="6">
        <v>1.8178774614250188</v>
      </c>
      <c r="G141" s="6">
        <v>0.11674523621063643</v>
      </c>
      <c r="H141" s="6">
        <v>0.69097126690209942</v>
      </c>
      <c r="I141" s="6">
        <v>4.62451567235727</v>
      </c>
    </row>
    <row r="142" spans="1:9" x14ac:dyDescent="0.25">
      <c r="A142" s="12"/>
      <c r="B142" s="23">
        <v>1982</v>
      </c>
      <c r="C142" s="46">
        <v>22.66735337494945</v>
      </c>
      <c r="D142" s="46">
        <v>2.5336786893786876</v>
      </c>
      <c r="E142" s="46">
        <v>5.108796175729629</v>
      </c>
      <c r="F142" s="46">
        <v>1.6974533034286343</v>
      </c>
      <c r="G142" s="46">
        <v>0.11601627940432602</v>
      </c>
      <c r="H142" s="46">
        <v>0.71240293510009267</v>
      </c>
      <c r="I142" s="46">
        <v>4.4754063587738315</v>
      </c>
    </row>
    <row r="143" spans="1:9" x14ac:dyDescent="0.25">
      <c r="A143" s="12"/>
      <c r="B143" s="23">
        <v>1983</v>
      </c>
      <c r="C143" s="46">
        <v>21.508888507901226</v>
      </c>
      <c r="D143" s="46">
        <v>2.4372478448496393</v>
      </c>
      <c r="E143" s="46">
        <v>5.0067850569910259</v>
      </c>
      <c r="F143" s="46">
        <v>1.593035826651634</v>
      </c>
      <c r="G143" s="46">
        <v>0.11491611123879568</v>
      </c>
      <c r="H143" s="46">
        <v>0.65913389805795186</v>
      </c>
      <c r="I143" s="46">
        <v>4.2888246943713488</v>
      </c>
    </row>
    <row r="144" spans="1:9" x14ac:dyDescent="0.25">
      <c r="A144" s="12"/>
      <c r="B144" s="23">
        <v>1984</v>
      </c>
      <c r="C144" s="6">
        <v>20.408208107472685</v>
      </c>
      <c r="D144" s="6">
        <v>2.3565140676525731</v>
      </c>
      <c r="E144" s="6">
        <v>4.9052625413652731</v>
      </c>
      <c r="F144" s="6">
        <v>1.4967584488450727</v>
      </c>
      <c r="G144" s="6">
        <v>0.11361828799963643</v>
      </c>
      <c r="H144" s="6">
        <v>0.60854045302106963</v>
      </c>
      <c r="I144" s="6">
        <v>4.1119372605531996</v>
      </c>
    </row>
    <row r="145" spans="1:9" x14ac:dyDescent="0.25">
      <c r="A145" s="12"/>
      <c r="B145" s="23">
        <v>1985</v>
      </c>
      <c r="C145" s="6">
        <v>19.577466630061053</v>
      </c>
      <c r="D145" s="6">
        <v>2.3287686435668582</v>
      </c>
      <c r="E145" s="6">
        <v>4.9511873309501615</v>
      </c>
      <c r="F145" s="6">
        <v>1.5310738395156238</v>
      </c>
      <c r="G145" s="6">
        <v>0.11246670985388325</v>
      </c>
      <c r="H145" s="6">
        <v>0.5968195294751838</v>
      </c>
      <c r="I145" s="6">
        <v>4.0284729486988073</v>
      </c>
    </row>
    <row r="146" spans="1:9" x14ac:dyDescent="0.25">
      <c r="A146" s="12"/>
      <c r="B146" s="23">
        <v>1986</v>
      </c>
      <c r="C146" s="6">
        <v>17.674246972430254</v>
      </c>
      <c r="D146" s="6">
        <v>2.3680311489382158</v>
      </c>
      <c r="E146" s="6">
        <v>4.7802952405946497</v>
      </c>
      <c r="F146" s="6">
        <v>1.4891044931697486</v>
      </c>
      <c r="G146" s="6">
        <v>0.10262473925507826</v>
      </c>
      <c r="H146" s="6">
        <v>0.54742224527687866</v>
      </c>
      <c r="I146" s="6">
        <v>3.8059284447283432</v>
      </c>
    </row>
    <row r="147" spans="1:9" x14ac:dyDescent="0.25">
      <c r="A147" s="12"/>
      <c r="B147" s="23">
        <v>1987</v>
      </c>
      <c r="C147" s="6">
        <v>16.514422509880561</v>
      </c>
      <c r="D147" s="6">
        <v>2.1178143661584561</v>
      </c>
      <c r="E147" s="6">
        <v>4.4864809342270089</v>
      </c>
      <c r="F147" s="6">
        <v>1.123331934674944</v>
      </c>
      <c r="G147" s="6">
        <v>0.13116357654172781</v>
      </c>
      <c r="H147" s="6">
        <v>0.45866197943714776</v>
      </c>
      <c r="I147" s="6">
        <v>3.4830283871418715</v>
      </c>
    </row>
    <row r="148" spans="1:9" x14ac:dyDescent="0.25">
      <c r="A148" s="12"/>
      <c r="B148" s="23">
        <v>1988</v>
      </c>
      <c r="C148" s="6">
        <v>16.308592297937512</v>
      </c>
      <c r="D148" s="6">
        <v>2.0861387553470343</v>
      </c>
      <c r="E148" s="6">
        <v>4.3535957907480274</v>
      </c>
      <c r="F148" s="6">
        <v>1.1546499678622426</v>
      </c>
      <c r="G148" s="6">
        <v>0.16785156620971287</v>
      </c>
      <c r="H148" s="6">
        <v>0.35959982293304715</v>
      </c>
      <c r="I148" s="6">
        <v>3.3938228385286298</v>
      </c>
    </row>
    <row r="149" spans="1:9" x14ac:dyDescent="0.25">
      <c r="A149" s="12"/>
      <c r="B149" s="23">
        <v>1989</v>
      </c>
      <c r="C149" s="6">
        <v>16.326648010713729</v>
      </c>
      <c r="D149" s="6">
        <v>2.1367966901708559</v>
      </c>
      <c r="E149" s="6">
        <v>4.2776075295091678</v>
      </c>
      <c r="F149" s="6">
        <v>1.1903083838431299</v>
      </c>
      <c r="G149" s="6">
        <v>0.21378242184943608</v>
      </c>
      <c r="H149" s="6">
        <v>0.34916115777649981</v>
      </c>
      <c r="I149" s="6">
        <v>3.3815868630549133</v>
      </c>
    </row>
    <row r="150" spans="1:9" x14ac:dyDescent="0.25">
      <c r="A150" s="12"/>
      <c r="B150" s="23">
        <v>1990</v>
      </c>
      <c r="C150" s="6">
        <v>17.129271198055157</v>
      </c>
      <c r="D150" s="6">
        <v>2.0810245190743806</v>
      </c>
      <c r="E150" s="6">
        <v>4.2947644548932704</v>
      </c>
      <c r="F150" s="6">
        <v>1.2312314161008133</v>
      </c>
      <c r="G150" s="6">
        <v>0.27340049944028244</v>
      </c>
      <c r="H150" s="6">
        <v>0.34144690859090665</v>
      </c>
      <c r="I150" s="6">
        <v>3.4273613947491892</v>
      </c>
    </row>
    <row r="151" spans="1:9" x14ac:dyDescent="0.25">
      <c r="A151" s="12"/>
      <c r="B151" s="23">
        <v>1991</v>
      </c>
      <c r="C151" s="6">
        <v>17.522686513259014</v>
      </c>
      <c r="D151" s="6">
        <v>2.0748735845313617</v>
      </c>
      <c r="E151" s="6">
        <v>4.3291185305889428</v>
      </c>
      <c r="F151" s="6">
        <v>1.2140283402775756</v>
      </c>
      <c r="G151" s="6">
        <v>0.41831270582158964</v>
      </c>
      <c r="H151" s="6">
        <v>0.3343988395022674</v>
      </c>
      <c r="I151" s="6">
        <v>3.4595238926839267</v>
      </c>
    </row>
    <row r="152" spans="1:9" x14ac:dyDescent="0.25">
      <c r="A152" s="12"/>
      <c r="B152" s="23">
        <v>1992</v>
      </c>
      <c r="C152" s="6">
        <v>17.693710237359504</v>
      </c>
      <c r="D152" s="6">
        <v>2.0408767539621029</v>
      </c>
      <c r="E152" s="6">
        <v>4.3739439448802315</v>
      </c>
      <c r="F152" s="6">
        <v>1.3185377416445163</v>
      </c>
      <c r="G152" s="6">
        <v>0.4668355762660793</v>
      </c>
      <c r="H152" s="6">
        <v>0.32710332343518678</v>
      </c>
      <c r="I152" s="6">
        <v>3.4677643553762452</v>
      </c>
    </row>
    <row r="153" spans="1:9" x14ac:dyDescent="0.25">
      <c r="A153" s="12"/>
      <c r="B153" s="23">
        <v>1993</v>
      </c>
      <c r="C153" s="6">
        <v>17.886499368285033</v>
      </c>
      <c r="D153" s="6">
        <v>2.1095746283618855</v>
      </c>
      <c r="E153" s="6">
        <v>4.4999281354760452</v>
      </c>
      <c r="F153" s="6">
        <v>1.4789853923570766</v>
      </c>
      <c r="G153" s="6">
        <v>0.52433174130994131</v>
      </c>
      <c r="H153" s="6">
        <v>0.33535761577982143</v>
      </c>
      <c r="I153" s="6">
        <v>3.5410112478782381</v>
      </c>
    </row>
    <row r="154" spans="1:9" x14ac:dyDescent="0.25">
      <c r="A154" s="12"/>
      <c r="B154" s="23">
        <v>1994</v>
      </c>
      <c r="C154" s="6">
        <v>16.968845822031355</v>
      </c>
      <c r="D154" s="6">
        <v>2.1884519304754777</v>
      </c>
      <c r="E154" s="6">
        <v>4.3573737984321488</v>
      </c>
      <c r="F154" s="6">
        <v>1.4168929719199161</v>
      </c>
      <c r="G154" s="6">
        <v>0.54843527198170761</v>
      </c>
      <c r="H154" s="6">
        <v>0.31292231617533278</v>
      </c>
      <c r="I154" s="6">
        <v>3.4298446905599507</v>
      </c>
    </row>
    <row r="155" spans="1:9" x14ac:dyDescent="0.25">
      <c r="A155" s="12"/>
      <c r="B155" s="23">
        <v>1995</v>
      </c>
      <c r="C155" s="6">
        <v>18.57146266377109</v>
      </c>
      <c r="D155" s="6">
        <v>2.055022720647607</v>
      </c>
      <c r="E155" s="6">
        <v>4.2035678858836141</v>
      </c>
      <c r="F155" s="6">
        <v>1.3784773732785442</v>
      </c>
      <c r="G155" s="6">
        <v>0.6166499701145749</v>
      </c>
      <c r="H155" s="6">
        <v>0.27324884625717849</v>
      </c>
      <c r="I155" s="6">
        <v>3.4473348316273844</v>
      </c>
    </row>
    <row r="156" spans="1:9" x14ac:dyDescent="0.25">
      <c r="A156" s="12"/>
      <c r="B156" s="23">
        <v>1996</v>
      </c>
      <c r="C156" s="6">
        <v>18.446369116241407</v>
      </c>
      <c r="D156" s="6">
        <v>2.2154467227544141</v>
      </c>
      <c r="E156" s="6">
        <v>4.3534851602405844</v>
      </c>
      <c r="F156" s="6">
        <v>1.571579473815232</v>
      </c>
      <c r="G156" s="6">
        <v>0.68134645836531527</v>
      </c>
      <c r="H156" s="6">
        <v>0.29033990786586961</v>
      </c>
      <c r="I156" s="6">
        <v>3.5382010584320169</v>
      </c>
    </row>
    <row r="157" spans="1:9" x14ac:dyDescent="0.25">
      <c r="A157" s="12"/>
      <c r="B157" s="23">
        <v>1997</v>
      </c>
      <c r="C157" s="6">
        <v>20.466489925983922</v>
      </c>
      <c r="D157" s="6">
        <v>2.5335595443863763</v>
      </c>
      <c r="E157" s="6">
        <v>4.6526982509971315</v>
      </c>
      <c r="F157" s="6">
        <v>1.7151427334493696</v>
      </c>
      <c r="G157" s="6">
        <v>0.7190831163080037</v>
      </c>
      <c r="H157" s="6">
        <v>0.31002303281806798</v>
      </c>
      <c r="I157" s="6">
        <v>3.8968073077713203</v>
      </c>
    </row>
    <row r="158" spans="1:9" x14ac:dyDescent="0.25">
      <c r="A158" s="12"/>
      <c r="B158" s="23">
        <v>1998</v>
      </c>
      <c r="C158" s="6">
        <v>23.08206493158902</v>
      </c>
      <c r="D158" s="6">
        <v>2.6989378098974726</v>
      </c>
      <c r="E158" s="6">
        <v>4.6678309782485421</v>
      </c>
      <c r="F158" s="6">
        <v>1.9135058405132828</v>
      </c>
      <c r="G158" s="6">
        <v>0.80050691730911394</v>
      </c>
      <c r="H158" s="6">
        <v>0.30371946940996436</v>
      </c>
      <c r="I158" s="6">
        <v>4.1752883242705678</v>
      </c>
    </row>
    <row r="159" spans="1:9" x14ac:dyDescent="0.25">
      <c r="A159" s="12"/>
      <c r="B159" s="23">
        <v>1999</v>
      </c>
      <c r="C159" s="6">
        <v>26.877686063169385</v>
      </c>
      <c r="D159" s="6">
        <v>3.5140564598498183</v>
      </c>
      <c r="E159" s="6">
        <v>5.5902826696106391</v>
      </c>
      <c r="F159" s="6">
        <v>2.3860491409312186</v>
      </c>
      <c r="G159" s="6">
        <v>0.97191175041306255</v>
      </c>
      <c r="H159" s="6">
        <v>0.39585939120387792</v>
      </c>
      <c r="I159" s="6">
        <v>5.037969130842086</v>
      </c>
    </row>
    <row r="160" spans="1:9" x14ac:dyDescent="0.25">
      <c r="A160" s="12"/>
      <c r="B160" s="23">
        <v>2000</v>
      </c>
      <c r="C160" s="6">
        <v>31.340638038462021</v>
      </c>
      <c r="D160" s="6">
        <v>4.0181456484506519</v>
      </c>
      <c r="E160" s="6">
        <v>6.1027023656400381</v>
      </c>
      <c r="F160" s="6">
        <v>3.3161940279974278</v>
      </c>
      <c r="G160" s="6">
        <v>1.1073541842772612</v>
      </c>
      <c r="H160" s="6">
        <v>0.4717794480547931</v>
      </c>
      <c r="I160" s="6">
        <v>5.7801435560201</v>
      </c>
    </row>
    <row r="161" spans="1:9" x14ac:dyDescent="0.25">
      <c r="A161" s="12"/>
      <c r="B161" s="23">
        <v>2001</v>
      </c>
      <c r="C161" s="6">
        <v>36.473728715202363</v>
      </c>
      <c r="D161" s="6">
        <v>4.7332584786362215</v>
      </c>
      <c r="E161" s="6">
        <v>6.7431253564560398</v>
      </c>
      <c r="F161" s="6">
        <v>4.8343059999415976</v>
      </c>
      <c r="G161" s="6">
        <v>1.4349321572516829</v>
      </c>
      <c r="H161" s="6">
        <v>0.54940140446272334</v>
      </c>
      <c r="I161" s="6">
        <v>6.7370543042451887</v>
      </c>
    </row>
    <row r="162" spans="1:9" x14ac:dyDescent="0.25">
      <c r="A162" s="12"/>
      <c r="B162" s="23">
        <v>2002</v>
      </c>
      <c r="C162" s="6">
        <v>39.932098411121295</v>
      </c>
      <c r="D162" s="6">
        <v>5.1527091461231338</v>
      </c>
      <c r="E162" s="6">
        <v>7.2311303308301467</v>
      </c>
      <c r="F162" s="6">
        <v>5.2924518082543681</v>
      </c>
      <c r="G162" s="6">
        <v>1.9096718893776865</v>
      </c>
      <c r="H162" s="6">
        <v>0.56528455673395228</v>
      </c>
      <c r="I162" s="6">
        <v>7.3137974296495969</v>
      </c>
    </row>
    <row r="163" spans="1:9" x14ac:dyDescent="0.25">
      <c r="A163" s="12"/>
      <c r="B163" s="23">
        <v>2003</v>
      </c>
      <c r="C163" s="6">
        <v>39.322449199102529</v>
      </c>
      <c r="D163" s="6">
        <v>5.1685814278042281</v>
      </c>
      <c r="E163" s="6">
        <v>7.029543428644196</v>
      </c>
      <c r="F163" s="6">
        <v>5.457421431950074</v>
      </c>
      <c r="G163" s="6">
        <v>2.0315281536981913</v>
      </c>
      <c r="H163" s="6">
        <v>0.52684925143062278</v>
      </c>
      <c r="I163" s="6">
        <v>7.2027398790112409</v>
      </c>
    </row>
    <row r="164" spans="1:9" x14ac:dyDescent="0.25">
      <c r="A164" s="12"/>
      <c r="B164" s="23">
        <v>2004</v>
      </c>
      <c r="C164" s="6">
        <v>42.387192165798183</v>
      </c>
      <c r="D164" s="6">
        <v>5.3941953509908078</v>
      </c>
      <c r="E164" s="6">
        <v>7.0461900766711176</v>
      </c>
      <c r="F164" s="6">
        <v>5.5499811707812645</v>
      </c>
      <c r="G164" s="6">
        <v>2.1618142737500463</v>
      </c>
      <c r="H164" s="6">
        <v>0.55521826404682839</v>
      </c>
      <c r="I164" s="6">
        <v>7.5116595588426058</v>
      </c>
    </row>
    <row r="165" spans="1:9" x14ac:dyDescent="0.25">
      <c r="A165" s="12"/>
      <c r="B165" s="23">
        <v>2005</v>
      </c>
      <c r="C165" s="6">
        <v>43.356256780584808</v>
      </c>
      <c r="D165" s="6">
        <v>5.3255250837932531</v>
      </c>
      <c r="E165" s="6">
        <v>6.9774205820469533</v>
      </c>
      <c r="F165" s="6">
        <v>5.7868819509580591</v>
      </c>
      <c r="G165" s="6">
        <v>2.0098422857704805</v>
      </c>
      <c r="H165" s="6">
        <v>0.5819621989442948</v>
      </c>
      <c r="I165" s="6">
        <v>7.5435848532907075</v>
      </c>
    </row>
    <row r="166" spans="1:9" x14ac:dyDescent="0.25">
      <c r="A166" s="12"/>
      <c r="B166" s="23">
        <v>2006</v>
      </c>
      <c r="C166" s="6">
        <v>44.68776019983347</v>
      </c>
      <c r="D166" s="6">
        <v>5.3980454336473054</v>
      </c>
      <c r="E166" s="6">
        <v>7.1703077901200345</v>
      </c>
      <c r="F166" s="6">
        <v>5.4769997308445841</v>
      </c>
      <c r="G166" s="6">
        <v>2.0324913786964789</v>
      </c>
      <c r="H166" s="6">
        <v>0.60381991915371513</v>
      </c>
      <c r="I166" s="6">
        <v>7.6686799777862493</v>
      </c>
    </row>
    <row r="167" spans="1:9" x14ac:dyDescent="0.25">
      <c r="A167" s="12"/>
      <c r="B167" s="23">
        <v>2007</v>
      </c>
      <c r="C167" s="6">
        <v>44.257514623161768</v>
      </c>
      <c r="D167" s="6">
        <v>5.9083199348271869</v>
      </c>
      <c r="E167" s="6">
        <v>7.067213924100054</v>
      </c>
      <c r="F167" s="6">
        <v>5.714269655448275</v>
      </c>
      <c r="G167" s="6">
        <v>2.4119808493560657</v>
      </c>
      <c r="H167" s="6">
        <v>0.70312669020838992</v>
      </c>
      <c r="I167" s="6">
        <v>7.8021777627440505</v>
      </c>
    </row>
    <row r="168" spans="1:9" x14ac:dyDescent="0.25">
      <c r="A168" s="12"/>
      <c r="B168" s="23">
        <v>2008</v>
      </c>
      <c r="C168" s="6">
        <v>44.281798382857282</v>
      </c>
      <c r="D168" s="6">
        <v>5.9924744872091136</v>
      </c>
      <c r="E168" s="6">
        <v>6.7931609164575217</v>
      </c>
      <c r="F168" s="6">
        <v>5.7702197627084271</v>
      </c>
      <c r="G168" s="6">
        <v>2.4393452032189789</v>
      </c>
      <c r="H168" s="6">
        <v>0.72271386775645996</v>
      </c>
      <c r="I168" s="6">
        <v>7.739875145457094</v>
      </c>
    </row>
    <row r="169" spans="1:9" x14ac:dyDescent="0.25">
      <c r="A169" s="12"/>
      <c r="B169" s="23">
        <v>2009</v>
      </c>
      <c r="C169" s="6">
        <v>45.39602045746328</v>
      </c>
      <c r="D169" s="6">
        <v>5.6842888492353163</v>
      </c>
      <c r="E169" s="6">
        <v>5.3867242490610776</v>
      </c>
      <c r="F169" s="6">
        <v>5.2262907471550486</v>
      </c>
      <c r="G169" s="6">
        <v>2.7070198889944144</v>
      </c>
      <c r="H169" s="6">
        <v>0.21843389764379889</v>
      </c>
      <c r="I169" s="6">
        <v>7.1944667237046227</v>
      </c>
    </row>
    <row r="170" spans="1:9" x14ac:dyDescent="0.25">
      <c r="A170" s="12"/>
      <c r="B170" s="23">
        <v>2010</v>
      </c>
      <c r="C170" s="6">
        <v>44.96760148044519</v>
      </c>
      <c r="D170" s="6">
        <v>5.936106829476933</v>
      </c>
      <c r="E170" s="6">
        <v>4.8214871560749826</v>
      </c>
      <c r="F170" s="6">
        <v>5.097662288605358</v>
      </c>
      <c r="G170" s="6">
        <v>2.7211844325671914</v>
      </c>
      <c r="H170" s="6">
        <v>0.1763175130643547</v>
      </c>
      <c r="I170" s="6">
        <v>7.0652404352309413</v>
      </c>
    </row>
    <row r="171" spans="1:9" x14ac:dyDescent="0.25">
      <c r="A171" s="12"/>
      <c r="B171" s="23">
        <v>2011</v>
      </c>
      <c r="C171" s="6">
        <v>43.950305746801213</v>
      </c>
      <c r="D171" s="6">
        <v>5.2736369655579658</v>
      </c>
      <c r="E171" s="6">
        <v>5.2362041818699661</v>
      </c>
      <c r="F171" s="6">
        <v>4.9076096591726355</v>
      </c>
      <c r="G171" s="6">
        <v>2.7366274436266469</v>
      </c>
      <c r="H171" s="6">
        <v>0.19541429268546376</v>
      </c>
      <c r="I171" s="6">
        <v>6.8405591911770429</v>
      </c>
    </row>
    <row r="172" spans="1:9" x14ac:dyDescent="0.25">
      <c r="A172" s="12"/>
      <c r="B172" s="23">
        <v>2012</v>
      </c>
      <c r="C172" s="6">
        <v>42.094687478379619</v>
      </c>
      <c r="D172" s="6">
        <v>5.2151906787523838</v>
      </c>
      <c r="E172" s="6">
        <v>4.3481710955093291</v>
      </c>
      <c r="F172" s="6">
        <v>4.1624954959426166</v>
      </c>
      <c r="G172" s="6">
        <v>2.3982874393354265</v>
      </c>
      <c r="H172" s="6">
        <v>0.14957741129625951</v>
      </c>
      <c r="I172" s="6">
        <v>6.3425675798302663</v>
      </c>
    </row>
    <row r="173" spans="1:9" x14ac:dyDescent="0.25">
      <c r="A173" s="30"/>
      <c r="B173" s="24">
        <v>2013</v>
      </c>
      <c r="C173" s="45">
        <v>38.227233289922388</v>
      </c>
      <c r="D173" s="45">
        <v>4.6204515496461838</v>
      </c>
      <c r="E173" s="45">
        <v>5.9878012101712637</v>
      </c>
      <c r="F173" s="45">
        <v>3.7348330895480188</v>
      </c>
      <c r="G173" s="45">
        <v>2.6922590006524678</v>
      </c>
      <c r="H173" s="45">
        <v>0.53997791033477716</v>
      </c>
      <c r="I173" s="45">
        <v>6.3041493890774136</v>
      </c>
    </row>
  </sheetData>
  <mergeCells count="1">
    <mergeCell ref="B1:I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view="pageBreakPreview" zoomScale="60" zoomScaleNormal="100" workbookViewId="0">
      <pane xSplit="2" ySplit="3" topLeftCell="C4" activePane="bottomRight" state="frozen"/>
      <selection pane="topRight" activeCell="C1" sqref="C1"/>
      <selection pane="bottomLeft" activeCell="A4" sqref="A4"/>
      <selection pane="bottomRight" activeCell="N46" sqref="N46"/>
    </sheetView>
  </sheetViews>
  <sheetFormatPr defaultRowHeight="15" x14ac:dyDescent="0.25"/>
  <cols>
    <col min="1" max="1" width="1.5703125" style="88" customWidth="1"/>
    <col min="2" max="2" width="6.85546875" style="78" customWidth="1"/>
    <col min="3" max="9" width="8.42578125" style="78" customWidth="1"/>
    <col min="10" max="10" width="11.28515625" style="78" customWidth="1"/>
    <col min="11" max="11" width="8.42578125" style="78" customWidth="1"/>
    <col min="12" max="12" width="1.140625" style="78" customWidth="1"/>
    <col min="13" max="13" width="6.140625" style="78" customWidth="1"/>
    <col min="14" max="15" width="6.28515625" style="78" customWidth="1"/>
    <col min="16" max="16" width="5.28515625" style="78" customWidth="1"/>
    <col min="17" max="18" width="6.28515625" style="78" customWidth="1"/>
    <col min="19" max="19" width="6" style="78" customWidth="1"/>
    <col min="20" max="21" width="6.28515625" style="78" customWidth="1"/>
    <col min="22" max="22" width="5.85546875" style="78" customWidth="1"/>
    <col min="23" max="23" width="9.28515625" style="78" bestFit="1" customWidth="1"/>
    <col min="24" max="24" width="10.28515625" style="78" customWidth="1"/>
    <col min="25" max="25" width="6.28515625" style="78" customWidth="1"/>
    <col min="26" max="16384" width="9.140625" style="78"/>
  </cols>
  <sheetData>
    <row r="1" spans="2:25" ht="30.75" customHeight="1" x14ac:dyDescent="0.25">
      <c r="B1" s="708" t="s">
        <v>571</v>
      </c>
      <c r="C1" s="708"/>
      <c r="D1" s="708"/>
      <c r="E1" s="708"/>
      <c r="F1" s="708"/>
      <c r="G1" s="708"/>
      <c r="H1" s="708"/>
      <c r="I1" s="708"/>
      <c r="J1" s="708"/>
      <c r="K1" s="708"/>
      <c r="L1" s="213"/>
      <c r="M1" s="708" t="s">
        <v>607</v>
      </c>
      <c r="N1" s="708"/>
      <c r="O1" s="708"/>
      <c r="P1" s="708"/>
      <c r="Q1" s="708"/>
      <c r="R1" s="708"/>
      <c r="S1" s="708"/>
      <c r="T1" s="708"/>
      <c r="U1" s="708"/>
      <c r="V1" s="708"/>
      <c r="W1" s="708"/>
      <c r="X1" s="708"/>
      <c r="Y1" s="708"/>
    </row>
    <row r="2" spans="2:25" x14ac:dyDescent="0.25">
      <c r="C2" s="79" t="s">
        <v>0</v>
      </c>
      <c r="D2" s="80"/>
      <c r="E2" s="80"/>
      <c r="F2" s="79" t="s">
        <v>1</v>
      </c>
      <c r="G2" s="80"/>
      <c r="H2" s="80"/>
      <c r="I2" s="81" t="s">
        <v>13</v>
      </c>
      <c r="J2" s="79"/>
      <c r="K2" s="79"/>
      <c r="L2" s="79"/>
      <c r="M2" s="215"/>
      <c r="N2" s="215" t="s">
        <v>3</v>
      </c>
      <c r="O2" s="214"/>
      <c r="P2" s="214"/>
      <c r="Q2" s="215" t="s">
        <v>4</v>
      </c>
      <c r="R2" s="215"/>
      <c r="S2" s="215"/>
      <c r="T2" s="215" t="s">
        <v>5</v>
      </c>
      <c r="U2" s="214"/>
      <c r="V2" s="214"/>
      <c r="W2" s="215" t="s">
        <v>7</v>
      </c>
      <c r="X2" s="215"/>
      <c r="Y2" s="215"/>
    </row>
    <row r="3" spans="2:25" ht="45" customHeight="1" x14ac:dyDescent="0.25">
      <c r="B3" s="82" t="s">
        <v>6</v>
      </c>
      <c r="C3" s="83" t="s">
        <v>15</v>
      </c>
      <c r="D3" s="83" t="s">
        <v>572</v>
      </c>
      <c r="E3" s="83" t="s">
        <v>268</v>
      </c>
      <c r="F3" s="83" t="s">
        <v>15</v>
      </c>
      <c r="G3" s="83" t="s">
        <v>572</v>
      </c>
      <c r="H3" s="84" t="s">
        <v>16</v>
      </c>
      <c r="I3" s="83" t="s">
        <v>15</v>
      </c>
      <c r="J3" s="83" t="s">
        <v>572</v>
      </c>
      <c r="K3" s="84" t="s">
        <v>16</v>
      </c>
      <c r="L3" s="84"/>
      <c r="M3" s="454" t="s">
        <v>6</v>
      </c>
      <c r="N3" s="83" t="s">
        <v>15</v>
      </c>
      <c r="O3" s="83" t="s">
        <v>572</v>
      </c>
      <c r="P3" s="84" t="s">
        <v>16</v>
      </c>
      <c r="Q3" s="83" t="s">
        <v>15</v>
      </c>
      <c r="R3" s="83" t="s">
        <v>572</v>
      </c>
      <c r="S3" s="84" t="s">
        <v>16</v>
      </c>
      <c r="T3" s="83" t="s">
        <v>15</v>
      </c>
      <c r="U3" s="83" t="s">
        <v>572</v>
      </c>
      <c r="V3" s="463" t="s">
        <v>16</v>
      </c>
      <c r="W3" s="311" t="s">
        <v>15</v>
      </c>
      <c r="X3" s="422" t="s">
        <v>572</v>
      </c>
      <c r="Y3" s="442" t="s">
        <v>16</v>
      </c>
    </row>
    <row r="4" spans="2:25" x14ac:dyDescent="0.25">
      <c r="B4" s="85">
        <v>1974</v>
      </c>
      <c r="C4" s="85"/>
      <c r="D4" s="78">
        <v>206210</v>
      </c>
      <c r="E4" s="86"/>
      <c r="G4" s="78">
        <v>79229</v>
      </c>
      <c r="J4" s="78">
        <v>36547</v>
      </c>
      <c r="K4" s="87"/>
      <c r="L4" s="87"/>
      <c r="M4" s="85">
        <v>1974</v>
      </c>
      <c r="O4" s="78">
        <v>5938</v>
      </c>
      <c r="P4" s="87"/>
      <c r="W4" s="87">
        <v>38544.672288742666</v>
      </c>
      <c r="X4" s="87">
        <v>327976</v>
      </c>
      <c r="Y4" s="91">
        <v>8.5089840054442103</v>
      </c>
    </row>
    <row r="5" spans="2:25" x14ac:dyDescent="0.25">
      <c r="B5" s="85">
        <v>1975</v>
      </c>
      <c r="C5" s="85"/>
      <c r="D5" s="78">
        <v>272007</v>
      </c>
      <c r="E5" s="86"/>
      <c r="G5" s="78">
        <v>92015</v>
      </c>
      <c r="J5" s="78">
        <v>54109</v>
      </c>
      <c r="K5" s="87"/>
      <c r="L5" s="87"/>
      <c r="M5" s="85">
        <v>1975</v>
      </c>
      <c r="O5" s="78">
        <v>6248</v>
      </c>
      <c r="P5" s="87"/>
      <c r="W5" s="87">
        <v>40114.308793735996</v>
      </c>
      <c r="X5" s="87">
        <v>422327</v>
      </c>
      <c r="Y5" s="91">
        <v>10.528088672088698</v>
      </c>
    </row>
    <row r="6" spans="2:25" x14ac:dyDescent="0.25">
      <c r="B6" s="85">
        <v>1976</v>
      </c>
      <c r="C6" s="85"/>
      <c r="D6" s="78">
        <v>256503</v>
      </c>
      <c r="E6" s="86"/>
      <c r="G6" s="78">
        <v>96435</v>
      </c>
      <c r="J6" s="78">
        <v>59189</v>
      </c>
      <c r="K6" s="87"/>
      <c r="L6" s="87"/>
      <c r="M6" s="85">
        <v>1976</v>
      </c>
      <c r="O6" s="78">
        <v>6023</v>
      </c>
      <c r="P6" s="87"/>
      <c r="W6" s="87">
        <v>48005.489228540318</v>
      </c>
      <c r="X6" s="87">
        <v>419907</v>
      </c>
      <c r="Y6" s="91">
        <v>8.7470621953448617</v>
      </c>
    </row>
    <row r="7" spans="2:25" x14ac:dyDescent="0.25">
      <c r="B7" s="85">
        <v>1977</v>
      </c>
      <c r="C7" s="85"/>
      <c r="D7" s="78">
        <v>280099</v>
      </c>
      <c r="E7" s="86"/>
      <c r="G7" s="78">
        <v>107558</v>
      </c>
      <c r="J7" s="78">
        <v>63252</v>
      </c>
      <c r="K7" s="87"/>
      <c r="L7" s="87"/>
      <c r="M7" s="85">
        <v>1977</v>
      </c>
      <c r="O7" s="78">
        <v>6273</v>
      </c>
      <c r="P7" s="87"/>
      <c r="W7" s="87">
        <v>43925.338034102526</v>
      </c>
      <c r="X7" s="87">
        <v>457182</v>
      </c>
      <c r="Y7" s="91">
        <v>10.408161222232494</v>
      </c>
    </row>
    <row r="8" spans="2:25" x14ac:dyDescent="0.25">
      <c r="B8" s="85">
        <v>1978</v>
      </c>
      <c r="C8" s="85"/>
      <c r="D8" s="78">
        <v>269449</v>
      </c>
      <c r="E8" s="86"/>
      <c r="G8" s="78">
        <v>98320</v>
      </c>
      <c r="J8" s="78">
        <v>56224</v>
      </c>
      <c r="K8" s="87"/>
      <c r="L8" s="87"/>
      <c r="M8" s="85">
        <v>1978</v>
      </c>
      <c r="O8" s="78">
        <v>6076</v>
      </c>
      <c r="P8" s="87"/>
      <c r="W8" s="87">
        <v>43995.640355456591</v>
      </c>
      <c r="X8" s="87">
        <v>430069</v>
      </c>
      <c r="Y8" s="91">
        <v>9.7752640153732955</v>
      </c>
    </row>
    <row r="9" spans="2:25" x14ac:dyDescent="0.25">
      <c r="B9" s="85">
        <v>1979</v>
      </c>
      <c r="C9" s="85"/>
      <c r="D9" s="78">
        <v>279129</v>
      </c>
      <c r="E9" s="86"/>
      <c r="G9" s="78">
        <v>114401</v>
      </c>
      <c r="J9" s="78">
        <v>65201</v>
      </c>
      <c r="K9" s="87"/>
      <c r="L9" s="87"/>
      <c r="M9" s="85">
        <v>1979</v>
      </c>
      <c r="O9" s="78">
        <v>6572</v>
      </c>
      <c r="P9" s="87"/>
      <c r="W9" s="87">
        <v>45026.925557696246</v>
      </c>
      <c r="X9" s="87">
        <v>465427</v>
      </c>
      <c r="Y9" s="91">
        <v>10.336637339442925</v>
      </c>
    </row>
    <row r="10" spans="2:25" x14ac:dyDescent="0.25">
      <c r="B10" s="85">
        <v>1980</v>
      </c>
      <c r="C10" s="85"/>
      <c r="D10" s="78">
        <v>308475</v>
      </c>
      <c r="E10" s="86"/>
      <c r="G10" s="78">
        <v>113927</v>
      </c>
      <c r="J10" s="78">
        <v>72483</v>
      </c>
      <c r="K10" s="87"/>
      <c r="L10" s="87"/>
      <c r="M10" s="85">
        <v>1980</v>
      </c>
      <c r="O10" s="78">
        <v>7221</v>
      </c>
      <c r="P10" s="87"/>
      <c r="W10" s="87">
        <v>44289.975976046109</v>
      </c>
      <c r="X10" s="87">
        <v>501389</v>
      </c>
      <c r="Y10" s="91">
        <v>11.320597696218494</v>
      </c>
    </row>
    <row r="11" spans="2:25" x14ac:dyDescent="0.25">
      <c r="B11" s="85">
        <v>1981</v>
      </c>
      <c r="C11" s="85"/>
      <c r="D11" s="78">
        <v>284181</v>
      </c>
      <c r="E11" s="86"/>
      <c r="G11" s="78">
        <v>115733</v>
      </c>
      <c r="J11" s="78">
        <v>65076</v>
      </c>
      <c r="K11" s="87"/>
      <c r="L11" s="87"/>
      <c r="M11" s="85">
        <v>1981</v>
      </c>
      <c r="O11" s="78">
        <v>7541</v>
      </c>
      <c r="P11" s="87"/>
      <c r="R11" s="78">
        <v>466</v>
      </c>
      <c r="S11" s="87"/>
      <c r="U11" s="78">
        <v>112</v>
      </c>
      <c r="V11" s="87"/>
      <c r="W11" s="87">
        <v>44433.243201695863</v>
      </c>
      <c r="X11" s="87">
        <v>472529</v>
      </c>
      <c r="Y11" s="91">
        <v>10.63458271220601</v>
      </c>
    </row>
    <row r="12" spans="2:25" x14ac:dyDescent="0.25">
      <c r="B12" s="85">
        <v>1982</v>
      </c>
      <c r="C12" s="85"/>
      <c r="D12" s="78">
        <v>328747</v>
      </c>
      <c r="E12" s="86"/>
      <c r="G12" s="78">
        <v>104972</v>
      </c>
      <c r="J12" s="78">
        <v>57699</v>
      </c>
      <c r="K12" s="87"/>
      <c r="L12" s="87"/>
      <c r="M12" s="85">
        <v>1982</v>
      </c>
      <c r="O12" s="78">
        <v>7942</v>
      </c>
      <c r="P12" s="87"/>
      <c r="R12" s="78">
        <v>380</v>
      </c>
      <c r="S12" s="87"/>
      <c r="U12" s="78">
        <v>151</v>
      </c>
      <c r="V12" s="87"/>
      <c r="W12" s="87">
        <v>42457.068296073485</v>
      </c>
      <c r="X12" s="87">
        <v>499777</v>
      </c>
      <c r="Y12" s="91">
        <v>11.771349743576629</v>
      </c>
    </row>
    <row r="13" spans="2:25" x14ac:dyDescent="0.25">
      <c r="B13" s="85">
        <v>1983</v>
      </c>
      <c r="C13" s="85"/>
      <c r="D13" s="78">
        <v>254439</v>
      </c>
      <c r="E13" s="86"/>
      <c r="G13" s="78">
        <v>102843</v>
      </c>
      <c r="J13" s="78">
        <v>64900</v>
      </c>
      <c r="K13" s="87"/>
      <c r="L13" s="87"/>
      <c r="M13" s="85">
        <v>1983</v>
      </c>
      <c r="O13" s="78">
        <v>8496</v>
      </c>
      <c r="P13" s="87"/>
      <c r="R13" s="78">
        <v>462</v>
      </c>
      <c r="S13" s="87"/>
      <c r="U13" s="78">
        <v>164</v>
      </c>
      <c r="V13" s="87"/>
      <c r="W13" s="87">
        <v>41604.555301268047</v>
      </c>
      <c r="X13" s="87">
        <v>430678</v>
      </c>
      <c r="Y13" s="91">
        <v>10.351703001783402</v>
      </c>
    </row>
    <row r="14" spans="2:25" x14ac:dyDescent="0.25">
      <c r="B14" s="85">
        <v>1984</v>
      </c>
      <c r="C14" s="85"/>
      <c r="D14" s="78">
        <v>287648</v>
      </c>
      <c r="E14" s="86"/>
      <c r="G14" s="78">
        <v>115960</v>
      </c>
      <c r="J14" s="78">
        <v>82973</v>
      </c>
      <c r="K14" s="87"/>
      <c r="L14" s="87"/>
      <c r="M14" s="85">
        <v>1984</v>
      </c>
      <c r="O14" s="78">
        <v>7841</v>
      </c>
      <c r="P14" s="87"/>
      <c r="R14" s="78">
        <v>388</v>
      </c>
      <c r="S14" s="87"/>
      <c r="U14" s="78">
        <v>241</v>
      </c>
      <c r="V14" s="87"/>
      <c r="W14" s="87">
        <v>41790.406006908495</v>
      </c>
      <c r="X14" s="87">
        <v>494786</v>
      </c>
      <c r="Y14" s="91">
        <v>11.839703110761965</v>
      </c>
    </row>
    <row r="15" spans="2:25" x14ac:dyDescent="0.25">
      <c r="B15" s="85">
        <v>1985</v>
      </c>
      <c r="C15" s="85"/>
      <c r="D15" s="78">
        <v>321225</v>
      </c>
      <c r="E15" s="86"/>
      <c r="G15" s="78">
        <v>132032</v>
      </c>
      <c r="J15" s="78">
        <v>96807</v>
      </c>
      <c r="K15" s="87"/>
      <c r="L15" s="87"/>
      <c r="M15" s="85">
        <v>1985</v>
      </c>
      <c r="O15" s="78">
        <v>8410</v>
      </c>
      <c r="P15" s="87"/>
      <c r="R15" s="78">
        <v>467</v>
      </c>
      <c r="S15" s="87"/>
      <c r="U15" s="78">
        <v>100</v>
      </c>
      <c r="V15" s="87"/>
      <c r="W15" s="87">
        <v>41986.284362075639</v>
      </c>
      <c r="X15" s="87">
        <v>558573</v>
      </c>
      <c r="Y15" s="91">
        <v>13.303701637016834</v>
      </c>
    </row>
    <row r="16" spans="2:25" x14ac:dyDescent="0.25">
      <c r="B16" s="85">
        <v>1986</v>
      </c>
      <c r="C16" s="85"/>
      <c r="D16" s="78">
        <v>280420</v>
      </c>
      <c r="E16" s="86"/>
      <c r="G16" s="78">
        <v>135514</v>
      </c>
      <c r="J16" s="78">
        <v>68086</v>
      </c>
      <c r="K16" s="87"/>
      <c r="L16" s="87"/>
      <c r="M16" s="85">
        <v>1986</v>
      </c>
      <c r="O16" s="78">
        <v>6570</v>
      </c>
      <c r="P16" s="87"/>
      <c r="R16" s="78">
        <v>481</v>
      </c>
      <c r="S16" s="87"/>
      <c r="U16" s="78">
        <v>118</v>
      </c>
      <c r="V16" s="87"/>
      <c r="W16" s="87">
        <v>37324.213313014698</v>
      </c>
      <c r="X16" s="87">
        <v>491189</v>
      </c>
      <c r="Y16" s="91">
        <v>13.160063036847069</v>
      </c>
    </row>
    <row r="17" spans="2:25" x14ac:dyDescent="0.25">
      <c r="B17" s="85">
        <v>1987</v>
      </c>
      <c r="C17" s="85"/>
      <c r="D17" s="78">
        <v>283721</v>
      </c>
      <c r="E17" s="86"/>
      <c r="G17" s="78">
        <v>117800</v>
      </c>
      <c r="J17" s="78">
        <v>67133</v>
      </c>
      <c r="K17" s="87"/>
      <c r="L17" s="87"/>
      <c r="M17" s="85">
        <v>1987</v>
      </c>
      <c r="O17" s="78">
        <v>7705</v>
      </c>
      <c r="P17" s="87"/>
      <c r="R17" s="78">
        <v>389</v>
      </c>
      <c r="S17" s="87"/>
      <c r="U17" s="78">
        <v>148</v>
      </c>
      <c r="V17" s="87"/>
      <c r="W17" s="87">
        <v>35178.269933831187</v>
      </c>
      <c r="X17" s="87">
        <v>478773</v>
      </c>
      <c r="Y17" s="91">
        <v>13.609907505416025</v>
      </c>
    </row>
    <row r="18" spans="2:25" x14ac:dyDescent="0.25">
      <c r="B18" s="85">
        <v>1988</v>
      </c>
      <c r="C18" s="85"/>
      <c r="D18" s="78">
        <v>247413</v>
      </c>
      <c r="E18" s="86"/>
      <c r="G18" s="78">
        <v>126782</v>
      </c>
      <c r="J18" s="78">
        <v>78407</v>
      </c>
      <c r="K18" s="87"/>
      <c r="L18" s="87"/>
      <c r="M18" s="85">
        <v>1988</v>
      </c>
      <c r="O18" s="78">
        <v>7001</v>
      </c>
      <c r="P18" s="87"/>
      <c r="R18" s="78">
        <v>334</v>
      </c>
      <c r="S18" s="87"/>
      <c r="U18" s="78">
        <v>211</v>
      </c>
      <c r="V18" s="87"/>
      <c r="W18" s="87">
        <v>35801.897935955472</v>
      </c>
      <c r="X18" s="87">
        <v>460146</v>
      </c>
      <c r="Y18" s="91">
        <v>12.852558845431492</v>
      </c>
    </row>
    <row r="19" spans="2:25" x14ac:dyDescent="0.25">
      <c r="B19" s="85">
        <v>1989</v>
      </c>
      <c r="C19" s="85"/>
      <c r="D19" s="78">
        <v>310427</v>
      </c>
      <c r="E19" s="86"/>
      <c r="G19" s="78">
        <v>139940</v>
      </c>
      <c r="J19" s="78">
        <v>104274</v>
      </c>
      <c r="K19" s="87"/>
      <c r="L19" s="87"/>
      <c r="M19" s="85">
        <v>1989</v>
      </c>
      <c r="O19" s="78">
        <v>7645</v>
      </c>
      <c r="P19" s="87"/>
      <c r="R19" s="78">
        <v>315</v>
      </c>
      <c r="S19" s="87"/>
      <c r="U19" s="78">
        <v>340</v>
      </c>
      <c r="V19" s="87"/>
      <c r="W19" s="87">
        <v>37055.321057565125</v>
      </c>
      <c r="X19" s="87">
        <v>555783</v>
      </c>
      <c r="Y19" s="91">
        <v>14.998736595389252</v>
      </c>
    </row>
    <row r="20" spans="2:25" x14ac:dyDescent="0.25">
      <c r="B20" s="85">
        <v>1990</v>
      </c>
      <c r="C20" s="85"/>
      <c r="D20" s="78">
        <v>316423</v>
      </c>
      <c r="E20" s="86"/>
      <c r="G20" s="78">
        <v>118598</v>
      </c>
      <c r="J20" s="78">
        <v>85225</v>
      </c>
      <c r="K20" s="87"/>
      <c r="L20" s="87"/>
      <c r="M20" s="85">
        <v>1990</v>
      </c>
      <c r="O20" s="78">
        <v>8911</v>
      </c>
      <c r="P20" s="87"/>
      <c r="R20" s="78">
        <v>416</v>
      </c>
      <c r="S20" s="87"/>
      <c r="U20" s="78">
        <v>693</v>
      </c>
      <c r="V20" s="87"/>
      <c r="W20" s="87">
        <v>37338.514645429932</v>
      </c>
      <c r="X20" s="87">
        <v>531726</v>
      </c>
      <c r="Y20" s="91">
        <v>14.240684318841293</v>
      </c>
    </row>
    <row r="21" spans="2:25" x14ac:dyDescent="0.25">
      <c r="B21" s="85">
        <v>1991</v>
      </c>
      <c r="C21" s="85"/>
      <c r="D21" s="78">
        <v>290832</v>
      </c>
      <c r="E21" s="86"/>
      <c r="G21" s="78">
        <v>108457</v>
      </c>
      <c r="J21" s="78">
        <v>78674</v>
      </c>
      <c r="K21" s="87"/>
      <c r="L21" s="87"/>
      <c r="M21" s="85">
        <v>1991</v>
      </c>
      <c r="O21" s="78">
        <v>7809</v>
      </c>
      <c r="P21" s="87"/>
      <c r="R21" s="78">
        <v>360</v>
      </c>
      <c r="S21" s="87"/>
      <c r="U21" s="78">
        <v>766</v>
      </c>
      <c r="V21" s="87"/>
      <c r="W21" s="87">
        <v>36413.214792619758</v>
      </c>
      <c r="X21" s="87">
        <v>489450</v>
      </c>
      <c r="Y21" s="91">
        <v>13.44154870113808</v>
      </c>
    </row>
    <row r="22" spans="2:25" x14ac:dyDescent="0.25">
      <c r="B22" s="85">
        <v>1992</v>
      </c>
      <c r="C22" s="85"/>
      <c r="D22" s="78">
        <v>327839</v>
      </c>
      <c r="E22" s="86"/>
      <c r="G22" s="78">
        <v>120519</v>
      </c>
      <c r="J22" s="78">
        <v>104398</v>
      </c>
      <c r="K22" s="87"/>
      <c r="L22" s="87"/>
      <c r="M22" s="85">
        <v>1992</v>
      </c>
      <c r="O22" s="78">
        <v>9763</v>
      </c>
      <c r="P22" s="87"/>
      <c r="R22" s="78">
        <v>464</v>
      </c>
      <c r="S22" s="87"/>
      <c r="U22" s="78">
        <v>629</v>
      </c>
      <c r="V22" s="87"/>
      <c r="W22" s="87">
        <v>38731.008114713317</v>
      </c>
      <c r="X22" s="87">
        <v>563657</v>
      </c>
      <c r="Y22" s="91">
        <v>14.553119772420159</v>
      </c>
    </row>
    <row r="23" spans="2:25" x14ac:dyDescent="0.25">
      <c r="B23" s="85">
        <v>1993</v>
      </c>
      <c r="C23" s="85"/>
      <c r="D23" s="78">
        <v>274856</v>
      </c>
      <c r="E23" s="86"/>
      <c r="G23" s="78">
        <v>140676</v>
      </c>
      <c r="J23" s="78">
        <v>118444</v>
      </c>
      <c r="K23" s="87"/>
      <c r="L23" s="87"/>
      <c r="M23" s="85">
        <v>1993</v>
      </c>
      <c r="O23" s="78">
        <v>10167</v>
      </c>
      <c r="P23" s="87"/>
      <c r="R23" s="78">
        <v>593</v>
      </c>
      <c r="S23" s="87"/>
      <c r="U23" s="78">
        <v>1087</v>
      </c>
      <c r="V23" s="87"/>
      <c r="W23" s="87">
        <v>43080.994308141955</v>
      </c>
      <c r="X23" s="87">
        <v>545824</v>
      </c>
      <c r="Y23" s="91">
        <v>12.669716861591649</v>
      </c>
    </row>
    <row r="24" spans="2:25" x14ac:dyDescent="0.25">
      <c r="B24" s="85">
        <v>1994</v>
      </c>
      <c r="C24" s="85"/>
      <c r="D24" s="78">
        <v>338558</v>
      </c>
      <c r="E24" s="86"/>
      <c r="G24" s="78">
        <v>141145</v>
      </c>
      <c r="J24" s="78">
        <v>167083</v>
      </c>
      <c r="K24" s="87"/>
      <c r="L24" s="87"/>
      <c r="M24" s="85">
        <v>1994</v>
      </c>
      <c r="O24" s="78">
        <v>12959</v>
      </c>
      <c r="P24" s="87"/>
      <c r="R24" s="78">
        <v>413</v>
      </c>
      <c r="S24" s="87"/>
      <c r="U24" s="78">
        <v>1125</v>
      </c>
      <c r="V24" s="87"/>
      <c r="W24" s="87">
        <v>47258.789129760349</v>
      </c>
      <c r="X24" s="87">
        <v>661787</v>
      </c>
      <c r="Y24" s="91">
        <v>14.003469242153136</v>
      </c>
    </row>
    <row r="25" spans="2:25" x14ac:dyDescent="0.25">
      <c r="B25" s="85">
        <v>1995</v>
      </c>
      <c r="C25" s="85"/>
      <c r="D25" s="78">
        <v>320169</v>
      </c>
      <c r="E25" s="86"/>
      <c r="G25" s="78">
        <v>104687</v>
      </c>
      <c r="J25" s="78">
        <v>137613</v>
      </c>
      <c r="K25" s="87"/>
      <c r="L25" s="87"/>
      <c r="M25" s="85">
        <v>1995</v>
      </c>
      <c r="O25" s="78">
        <v>12314</v>
      </c>
      <c r="P25" s="87"/>
      <c r="R25" s="78">
        <v>380</v>
      </c>
      <c r="S25" s="87"/>
      <c r="U25" s="78">
        <v>2200</v>
      </c>
      <c r="V25" s="87"/>
      <c r="W25" s="87">
        <v>49300.46851070573</v>
      </c>
      <c r="X25" s="87">
        <v>574994</v>
      </c>
      <c r="Y25" s="91">
        <v>11.663053463176288</v>
      </c>
    </row>
    <row r="26" spans="2:25" x14ac:dyDescent="0.25">
      <c r="B26" s="85">
        <v>1996</v>
      </c>
      <c r="C26" s="85"/>
      <c r="D26" s="78">
        <v>395835</v>
      </c>
      <c r="E26" s="86"/>
      <c r="G26" s="78">
        <v>167556</v>
      </c>
      <c r="J26" s="78">
        <v>199141</v>
      </c>
      <c r="K26" s="87"/>
      <c r="L26" s="87"/>
      <c r="M26" s="85">
        <v>1996</v>
      </c>
      <c r="O26" s="78">
        <v>17234</v>
      </c>
      <c r="P26" s="87"/>
      <c r="R26" s="78">
        <v>618</v>
      </c>
      <c r="S26" s="87"/>
      <c r="U26" s="78">
        <v>1988</v>
      </c>
      <c r="V26" s="87"/>
      <c r="W26" s="87">
        <v>51558.760243470686</v>
      </c>
      <c r="X26" s="87">
        <v>782368</v>
      </c>
      <c r="Y26" s="91">
        <v>15.174298146532291</v>
      </c>
    </row>
    <row r="27" spans="2:25" x14ac:dyDescent="0.25">
      <c r="B27" s="85">
        <v>1997</v>
      </c>
      <c r="C27" s="85"/>
      <c r="D27" s="78">
        <v>367792</v>
      </c>
      <c r="E27" s="86"/>
      <c r="G27" s="78">
        <v>174265</v>
      </c>
      <c r="J27" s="78">
        <v>161772</v>
      </c>
      <c r="K27" s="87"/>
      <c r="L27" s="87"/>
      <c r="M27" s="85">
        <v>1997</v>
      </c>
      <c r="O27" s="78">
        <v>17295</v>
      </c>
      <c r="P27" s="87"/>
      <c r="R27" s="78">
        <v>746</v>
      </c>
      <c r="S27" s="87"/>
      <c r="U27" s="78">
        <v>1497</v>
      </c>
      <c r="V27" s="87"/>
      <c r="W27" s="87">
        <v>59028.160750260671</v>
      </c>
      <c r="X27" s="87">
        <v>743381.90000000014</v>
      </c>
      <c r="Y27" s="91">
        <v>12.593682245075158</v>
      </c>
    </row>
    <row r="28" spans="2:25" x14ac:dyDescent="0.25">
      <c r="B28" s="85">
        <v>1998</v>
      </c>
      <c r="C28" s="85"/>
      <c r="D28" s="78">
        <v>455531</v>
      </c>
      <c r="E28" s="86"/>
      <c r="G28" s="78">
        <v>175321</v>
      </c>
      <c r="J28" s="78">
        <v>214462</v>
      </c>
      <c r="K28" s="87"/>
      <c r="L28" s="87"/>
      <c r="M28" s="85">
        <v>1998</v>
      </c>
      <c r="O28" s="78">
        <v>21406</v>
      </c>
      <c r="P28" s="87"/>
      <c r="R28" s="78">
        <v>693</v>
      </c>
      <c r="S28" s="87"/>
      <c r="U28" s="78">
        <v>3136</v>
      </c>
      <c r="V28" s="87"/>
      <c r="W28" s="87">
        <v>65672.710335352604</v>
      </c>
      <c r="X28" s="87">
        <v>870627</v>
      </c>
      <c r="Y28" s="91">
        <v>13.257059066912431</v>
      </c>
    </row>
    <row r="29" spans="2:25" x14ac:dyDescent="0.25">
      <c r="B29" s="85">
        <v>1999</v>
      </c>
      <c r="C29" s="85"/>
      <c r="D29" s="78">
        <v>491621</v>
      </c>
      <c r="E29" s="86"/>
      <c r="G29" s="78">
        <v>270236</v>
      </c>
      <c r="J29" s="78">
        <v>277869</v>
      </c>
      <c r="K29" s="87"/>
      <c r="L29" s="87"/>
      <c r="M29" s="85">
        <v>1999</v>
      </c>
      <c r="O29" s="78">
        <v>32067</v>
      </c>
      <c r="P29" s="87"/>
      <c r="R29" s="78">
        <v>1264</v>
      </c>
      <c r="S29" s="87"/>
      <c r="U29" s="78">
        <v>3121</v>
      </c>
      <c r="V29" s="87"/>
      <c r="W29" s="87">
        <v>83848.101207528787</v>
      </c>
      <c r="X29" s="87">
        <v>1076206.7</v>
      </c>
      <c r="Y29" s="91">
        <v>12.835194649623938</v>
      </c>
    </row>
    <row r="30" spans="2:25" x14ac:dyDescent="0.25">
      <c r="B30" s="85">
        <v>2000</v>
      </c>
      <c r="C30" s="85"/>
      <c r="D30" s="78">
        <v>478355</v>
      </c>
      <c r="E30" s="86"/>
      <c r="G30" s="78">
        <v>287954</v>
      </c>
      <c r="J30" s="78">
        <v>301908</v>
      </c>
      <c r="K30" s="87"/>
      <c r="L30" s="87"/>
      <c r="M30" s="85">
        <v>2000</v>
      </c>
      <c r="O30" s="78">
        <v>37547</v>
      </c>
      <c r="P30" s="87"/>
      <c r="Q30" s="88"/>
      <c r="R30" s="88">
        <v>1919</v>
      </c>
      <c r="S30" s="89"/>
      <c r="T30" s="88"/>
      <c r="U30" s="88">
        <v>3367</v>
      </c>
      <c r="V30" s="89"/>
      <c r="W30" s="87">
        <v>98593.466062497217</v>
      </c>
      <c r="X30" s="87">
        <v>1111136.0400000005</v>
      </c>
      <c r="Y30" s="91">
        <v>11.269875016825807</v>
      </c>
    </row>
    <row r="31" spans="2:25" x14ac:dyDescent="0.25">
      <c r="B31" s="85">
        <v>2001</v>
      </c>
      <c r="C31" s="90">
        <v>54997.1</v>
      </c>
      <c r="D31" s="78">
        <v>670757</v>
      </c>
      <c r="E31" s="86">
        <v>12.196224891857934</v>
      </c>
      <c r="F31" s="87">
        <v>31030.799999999996</v>
      </c>
      <c r="G31" s="78">
        <v>323687</v>
      </c>
      <c r="H31" s="86">
        <v>10.431152274514355</v>
      </c>
      <c r="I31" s="87">
        <v>32322.499999999996</v>
      </c>
      <c r="J31" s="78">
        <v>327554</v>
      </c>
      <c r="K31" s="86">
        <v>10.13393147188491</v>
      </c>
      <c r="L31" s="86"/>
      <c r="M31" s="85">
        <v>2001</v>
      </c>
      <c r="N31" s="87">
        <v>9271.5000000000018</v>
      </c>
      <c r="O31" s="78">
        <v>61537</v>
      </c>
      <c r="P31" s="91">
        <v>6.6372215930539813</v>
      </c>
      <c r="Q31" s="56">
        <v>1983.8</v>
      </c>
      <c r="R31" s="88">
        <v>2449</v>
      </c>
      <c r="S31" s="92">
        <v>1.2344994455086198</v>
      </c>
      <c r="T31" s="56">
        <v>679.7</v>
      </c>
      <c r="U31" s="88">
        <v>4974</v>
      </c>
      <c r="V31" s="92">
        <v>7.317934382815948</v>
      </c>
      <c r="W31" s="87">
        <v>119171.79966322363</v>
      </c>
      <c r="X31" s="87">
        <v>1391082.3800000004</v>
      </c>
      <c r="Y31" s="91">
        <v>11.672915773120508</v>
      </c>
    </row>
    <row r="32" spans="2:25" x14ac:dyDescent="0.25">
      <c r="B32" s="85">
        <v>2002</v>
      </c>
      <c r="C32" s="90">
        <v>60526.409999999989</v>
      </c>
      <c r="D32" s="78">
        <v>689943</v>
      </c>
      <c r="E32" s="86">
        <v>11.399040518015196</v>
      </c>
      <c r="F32" s="87">
        <v>34005.070000000007</v>
      </c>
      <c r="G32" s="78">
        <v>415026</v>
      </c>
      <c r="H32" s="86">
        <v>12.20482710372306</v>
      </c>
      <c r="I32" s="87">
        <v>35035.009999999995</v>
      </c>
      <c r="J32" s="78">
        <v>338536</v>
      </c>
      <c r="K32" s="86">
        <v>9.6627915904690784</v>
      </c>
      <c r="L32" s="86"/>
      <c r="M32" s="85">
        <v>2002</v>
      </c>
      <c r="N32" s="87">
        <v>10259.590000000002</v>
      </c>
      <c r="O32" s="78">
        <v>63559</v>
      </c>
      <c r="P32" s="91">
        <v>6.1950818697433316</v>
      </c>
      <c r="Q32" s="56">
        <v>2092.39</v>
      </c>
      <c r="R32" s="88">
        <v>4363</v>
      </c>
      <c r="S32" s="92">
        <v>2.0851753258235797</v>
      </c>
      <c r="T32" s="56">
        <v>909.4</v>
      </c>
      <c r="U32" s="88">
        <v>3147</v>
      </c>
      <c r="V32" s="92">
        <v>3.4605234220365078</v>
      </c>
      <c r="W32" s="87">
        <v>129168.4392572355</v>
      </c>
      <c r="X32" s="87">
        <v>1514501.4100000001</v>
      </c>
      <c r="Y32" s="91">
        <v>11.725011300817153</v>
      </c>
    </row>
    <row r="33" spans="1:26" x14ac:dyDescent="0.25">
      <c r="B33" s="85">
        <v>2003</v>
      </c>
      <c r="C33" s="90">
        <v>59957.099999999984</v>
      </c>
      <c r="D33" s="78">
        <v>612095</v>
      </c>
      <c r="E33" s="86">
        <v>10.208882684452719</v>
      </c>
      <c r="F33" s="87">
        <v>34272.69999999999</v>
      </c>
      <c r="G33" s="78">
        <v>362526</v>
      </c>
      <c r="H33" s="86">
        <v>10.577690114872773</v>
      </c>
      <c r="I33" s="87">
        <v>34465.300000000003</v>
      </c>
      <c r="J33" s="78">
        <v>282439</v>
      </c>
      <c r="K33" s="86">
        <v>8.1948800677783158</v>
      </c>
      <c r="L33" s="86"/>
      <c r="M33" s="85">
        <v>2003</v>
      </c>
      <c r="N33" s="87">
        <v>10729.9</v>
      </c>
      <c r="O33" s="78">
        <v>62683</v>
      </c>
      <c r="P33" s="91">
        <v>5.8418997381149875</v>
      </c>
      <c r="Q33" s="56">
        <v>1996.1</v>
      </c>
      <c r="R33" s="88">
        <v>3211</v>
      </c>
      <c r="S33" s="92">
        <v>1.6086368418415913</v>
      </c>
      <c r="T33" s="56">
        <v>977.8</v>
      </c>
      <c r="U33" s="88">
        <v>6390</v>
      </c>
      <c r="V33" s="92">
        <v>6.5350787482102684</v>
      </c>
      <c r="W33" s="87">
        <v>129361.28177529875</v>
      </c>
      <c r="X33" s="87">
        <v>1329599.4999999995</v>
      </c>
      <c r="Y33" s="91">
        <v>10.278187427900731</v>
      </c>
    </row>
    <row r="34" spans="1:26" x14ac:dyDescent="0.25">
      <c r="B34" s="85">
        <v>2004</v>
      </c>
      <c r="C34" s="90">
        <v>64961.067823428901</v>
      </c>
      <c r="D34" s="78">
        <v>880075</v>
      </c>
      <c r="E34" s="86">
        <v>13.547729886339578</v>
      </c>
      <c r="F34" s="87">
        <v>35946.5315107965</v>
      </c>
      <c r="G34" s="78">
        <v>450516</v>
      </c>
      <c r="H34" s="86">
        <v>12.532947716101289</v>
      </c>
      <c r="I34" s="87">
        <v>34957.226406197995</v>
      </c>
      <c r="J34" s="78">
        <v>384896</v>
      </c>
      <c r="K34" s="86">
        <v>11.010484514061936</v>
      </c>
      <c r="L34" s="86"/>
      <c r="M34" s="85">
        <v>2004</v>
      </c>
      <c r="N34" s="87">
        <v>11067.9629537499</v>
      </c>
      <c r="O34" s="78">
        <v>87523</v>
      </c>
      <c r="P34" s="91">
        <v>7.9077785465794879</v>
      </c>
      <c r="Q34" s="56">
        <v>2149.8387916214006</v>
      </c>
      <c r="R34" s="88">
        <v>5162</v>
      </c>
      <c r="S34" s="92">
        <v>2.4011102693457489</v>
      </c>
      <c r="T34" s="56">
        <v>1048.380609585</v>
      </c>
      <c r="U34" s="73">
        <v>7861</v>
      </c>
      <c r="V34" s="92">
        <v>7.4982310127919725</v>
      </c>
      <c r="W34" s="87">
        <v>139410.6193513399</v>
      </c>
      <c r="X34" s="87">
        <v>1816556.442015091</v>
      </c>
      <c r="Y34" s="91">
        <v>13.030258745476491</v>
      </c>
    </row>
    <row r="35" spans="1:26" x14ac:dyDescent="0.25">
      <c r="B35" s="85">
        <v>2005</v>
      </c>
      <c r="C35" s="90">
        <v>66978.900000000009</v>
      </c>
      <c r="D35" s="78">
        <v>856038</v>
      </c>
      <c r="E35" s="86">
        <v>12.780711537514051</v>
      </c>
      <c r="F35" s="87">
        <v>35748.199999999997</v>
      </c>
      <c r="G35" s="78">
        <v>475974</v>
      </c>
      <c r="H35" s="86">
        <v>13.314628428843971</v>
      </c>
      <c r="I35" s="87">
        <v>35080.100000000006</v>
      </c>
      <c r="J35" s="78">
        <v>392963</v>
      </c>
      <c r="K35" s="86">
        <v>11.20187798780505</v>
      </c>
      <c r="L35" s="86"/>
      <c r="M35" s="85">
        <v>2005</v>
      </c>
      <c r="N35" s="87">
        <v>11747.3</v>
      </c>
      <c r="O35" s="78">
        <v>79948</v>
      </c>
      <c r="P35" s="91">
        <v>6.8056489576328181</v>
      </c>
      <c r="Q35" s="56">
        <v>2307.1999999999998</v>
      </c>
      <c r="R35" s="88">
        <v>6689</v>
      </c>
      <c r="S35" s="92">
        <v>2.8991851595006937</v>
      </c>
      <c r="T35" s="56">
        <v>981.30000000000007</v>
      </c>
      <c r="U35" s="73">
        <v>6136</v>
      </c>
      <c r="V35" s="92">
        <v>6.252929787017222</v>
      </c>
      <c r="W35" s="87">
        <v>142025.14312139328</v>
      </c>
      <c r="X35" s="87">
        <v>1818431.3</v>
      </c>
      <c r="Y35" s="91">
        <v>12.80358716798286</v>
      </c>
    </row>
    <row r="36" spans="1:26" x14ac:dyDescent="0.25">
      <c r="B36" s="85">
        <v>2006</v>
      </c>
      <c r="C36" s="90">
        <v>69771.700000000012</v>
      </c>
      <c r="D36" s="78">
        <v>881346</v>
      </c>
      <c r="E36" s="86">
        <v>12.631855035780982</v>
      </c>
      <c r="F36" s="87">
        <v>36605.000000000007</v>
      </c>
      <c r="G36" s="78">
        <v>473580</v>
      </c>
      <c r="H36" s="86">
        <v>12.937576833765876</v>
      </c>
      <c r="I36" s="87">
        <v>36625.200000000004</v>
      </c>
      <c r="J36" s="78">
        <v>354796</v>
      </c>
      <c r="K36" s="86">
        <v>9.6872098991950892</v>
      </c>
      <c r="L36" s="86"/>
      <c r="M36" s="85">
        <v>2006</v>
      </c>
      <c r="N36" s="87">
        <v>11374.900000000001</v>
      </c>
      <c r="O36" s="78">
        <v>60840</v>
      </c>
      <c r="P36" s="91">
        <v>5.3486184493929612</v>
      </c>
      <c r="Q36" s="56">
        <v>2449.0999999999995</v>
      </c>
      <c r="R36" s="88">
        <v>4764</v>
      </c>
      <c r="S36" s="92">
        <v>1.9452043607855951</v>
      </c>
      <c r="T36" s="56">
        <v>998.90000000000009</v>
      </c>
      <c r="U36" s="73">
        <v>5571</v>
      </c>
      <c r="V36" s="92">
        <v>5.5771348483331664</v>
      </c>
      <c r="W36" s="87">
        <v>145261.06735062256</v>
      </c>
      <c r="X36" s="87">
        <v>1781668.4000000001</v>
      </c>
      <c r="Y36" s="91">
        <v>12.265285065677746</v>
      </c>
    </row>
    <row r="37" spans="1:26" x14ac:dyDescent="0.25">
      <c r="B37" s="85">
        <v>2007</v>
      </c>
      <c r="C37" s="90">
        <v>69859.445423725396</v>
      </c>
      <c r="D37" s="78">
        <v>583340</v>
      </c>
      <c r="E37" s="86">
        <v>8.350195116233893</v>
      </c>
      <c r="F37" s="87">
        <v>40643.941226659423</v>
      </c>
      <c r="G37" s="78">
        <v>402777</v>
      </c>
      <c r="H37" s="86">
        <v>9.9098903266745211</v>
      </c>
      <c r="I37" s="87">
        <v>36773.529612056547</v>
      </c>
      <c r="J37" s="78">
        <v>308501</v>
      </c>
      <c r="K37" s="86">
        <v>8.3892137429977627</v>
      </c>
      <c r="L37" s="86"/>
      <c r="M37" s="55">
        <v>2007</v>
      </c>
      <c r="N37" s="87">
        <v>12199.540599223501</v>
      </c>
      <c r="O37" s="78">
        <v>68252</v>
      </c>
      <c r="P37" s="91">
        <v>5.5946369000439438</v>
      </c>
      <c r="Q37" s="56">
        <v>2924.9523409781641</v>
      </c>
      <c r="R37" s="88">
        <v>2205</v>
      </c>
      <c r="S37" s="92">
        <v>0.75385843697631083</v>
      </c>
      <c r="T37" s="56">
        <v>1196.0039229225529</v>
      </c>
      <c r="U37" s="73">
        <v>5058</v>
      </c>
      <c r="V37" s="92">
        <v>4.2290831184234587</v>
      </c>
      <c r="W37" s="87">
        <v>151672.8057758435</v>
      </c>
      <c r="X37" s="87">
        <v>1370690</v>
      </c>
      <c r="Y37" s="91">
        <v>9.0371506809581668</v>
      </c>
    </row>
    <row r="38" spans="1:26" x14ac:dyDescent="0.25">
      <c r="B38" s="85">
        <v>2008</v>
      </c>
      <c r="C38" s="90">
        <v>70757.190000000017</v>
      </c>
      <c r="D38" s="53">
        <v>809113</v>
      </c>
      <c r="E38" s="86">
        <v>11.435064054974481</v>
      </c>
      <c r="F38" s="87">
        <v>41933.689999999988</v>
      </c>
      <c r="G38" s="78">
        <v>535989</v>
      </c>
      <c r="H38" s="86">
        <v>12.781822920902028</v>
      </c>
      <c r="I38" s="87">
        <v>36118.510000000009</v>
      </c>
      <c r="J38" s="53">
        <v>394551</v>
      </c>
      <c r="K38" s="86">
        <v>10.923789491869956</v>
      </c>
      <c r="L38" s="86"/>
      <c r="M38" s="55">
        <v>2008</v>
      </c>
      <c r="N38" s="87">
        <v>12745.649999999998</v>
      </c>
      <c r="O38" s="78">
        <v>82197</v>
      </c>
      <c r="P38" s="91">
        <v>6.4490237845853304</v>
      </c>
      <c r="Q38" s="56">
        <v>3089.8599999999997</v>
      </c>
      <c r="R38" s="88">
        <v>3307</v>
      </c>
      <c r="S38" s="92">
        <v>1.0702750286420746</v>
      </c>
      <c r="T38" s="56">
        <v>1223.8100000000002</v>
      </c>
      <c r="U38" s="73">
        <v>10749</v>
      </c>
      <c r="V38" s="92">
        <v>8.7832261543867087</v>
      </c>
      <c r="W38" s="87">
        <v>156256.98980693312</v>
      </c>
      <c r="X38" s="87">
        <v>1837033.5</v>
      </c>
      <c r="Y38" s="91">
        <v>11.756488476258172</v>
      </c>
    </row>
    <row r="39" spans="1:26" s="58" customFormat="1" x14ac:dyDescent="0.25">
      <c r="A39" s="98"/>
      <c r="B39" s="55">
        <v>2009</v>
      </c>
      <c r="C39" s="77">
        <v>73477</v>
      </c>
      <c r="D39" s="53">
        <v>747592</v>
      </c>
      <c r="E39" s="69">
        <v>10.174503586156213</v>
      </c>
      <c r="F39" s="50">
        <v>40367</v>
      </c>
      <c r="G39" s="53">
        <v>534322</v>
      </c>
      <c r="H39" s="69">
        <v>13.236604156860801</v>
      </c>
      <c r="I39" s="50">
        <v>29192</v>
      </c>
      <c r="J39" s="53">
        <v>329499</v>
      </c>
      <c r="K39" s="69">
        <v>11.287304741024938</v>
      </c>
      <c r="L39" s="69"/>
      <c r="M39" s="55">
        <v>2009</v>
      </c>
      <c r="N39" s="50">
        <v>11831</v>
      </c>
      <c r="O39" s="53">
        <v>62688</v>
      </c>
      <c r="P39" s="57">
        <v>5.2986222635449245</v>
      </c>
      <c r="Q39" s="50">
        <v>954</v>
      </c>
      <c r="R39" s="70">
        <v>2752</v>
      </c>
      <c r="S39" s="72">
        <v>2.8846960167714886</v>
      </c>
      <c r="T39" s="50">
        <v>1371</v>
      </c>
      <c r="U39" s="70">
        <v>6239</v>
      </c>
      <c r="V39" s="72">
        <v>4.5506929248723562</v>
      </c>
      <c r="W39" s="11">
        <v>157290</v>
      </c>
      <c r="X39" s="11">
        <v>1683643</v>
      </c>
      <c r="Y39" s="57">
        <v>10.704068917286541</v>
      </c>
      <c r="Z39" s="53"/>
    </row>
    <row r="40" spans="1:26" s="53" customFormat="1" x14ac:dyDescent="0.25">
      <c r="A40" s="70"/>
      <c r="B40" s="55">
        <v>2010</v>
      </c>
      <c r="C40" s="71">
        <v>71542.099999999991</v>
      </c>
      <c r="D40" s="74" t="s">
        <v>29</v>
      </c>
      <c r="E40" s="69">
        <v>10.212560156886646</v>
      </c>
      <c r="F40" s="11">
        <v>40903</v>
      </c>
      <c r="G40" s="74" t="s">
        <v>30</v>
      </c>
      <c r="H40" s="69">
        <v>10.820917781091852</v>
      </c>
      <c r="I40" s="11">
        <v>25879.100000000006</v>
      </c>
      <c r="J40" s="74" t="s">
        <v>31</v>
      </c>
      <c r="K40" s="69">
        <v>10.976231785494857</v>
      </c>
      <c r="L40" s="69"/>
      <c r="M40" s="55">
        <v>2010</v>
      </c>
      <c r="N40" s="11">
        <v>11345.7</v>
      </c>
      <c r="O40" s="74" t="s">
        <v>32</v>
      </c>
      <c r="P40" s="57">
        <v>5.8583428082886027</v>
      </c>
      <c r="Q40" s="56">
        <v>757.8</v>
      </c>
      <c r="R40" s="75" t="s">
        <v>33</v>
      </c>
      <c r="S40" s="72">
        <v>1.9160728424386382</v>
      </c>
      <c r="T40" s="56">
        <v>1251.1999999999998</v>
      </c>
      <c r="U40" s="75" t="s">
        <v>34</v>
      </c>
      <c r="V40" s="72">
        <v>3.069852941176471</v>
      </c>
      <c r="W40" s="11">
        <v>151789</v>
      </c>
      <c r="X40" s="11">
        <v>1533246</v>
      </c>
      <c r="Y40" s="57">
        <v>10.101166751213857</v>
      </c>
    </row>
    <row r="41" spans="1:26" x14ac:dyDescent="0.25">
      <c r="B41" s="94">
        <v>2011</v>
      </c>
      <c r="C41" s="95"/>
      <c r="D41" s="70">
        <v>740475</v>
      </c>
      <c r="E41" s="96"/>
      <c r="F41" s="89"/>
      <c r="G41" s="88">
        <v>439752</v>
      </c>
      <c r="H41" s="96"/>
      <c r="I41" s="97"/>
      <c r="J41" s="70">
        <v>303270</v>
      </c>
      <c r="K41" s="96"/>
      <c r="L41" s="96"/>
      <c r="M41" s="76">
        <v>2011</v>
      </c>
      <c r="N41" s="89"/>
      <c r="O41" s="88">
        <v>70488</v>
      </c>
      <c r="P41" s="91"/>
      <c r="Q41" s="56"/>
      <c r="R41" s="70">
        <v>1074</v>
      </c>
      <c r="S41" s="92"/>
      <c r="T41" s="56"/>
      <c r="U41" s="70">
        <v>7388</v>
      </c>
      <c r="V41" s="92"/>
      <c r="W41" s="87">
        <v>148585.5</v>
      </c>
      <c r="X41" s="87">
        <v>1557647.5</v>
      </c>
      <c r="Y41" s="91">
        <v>10.483172987942968</v>
      </c>
    </row>
    <row r="42" spans="1:26" x14ac:dyDescent="0.25">
      <c r="B42" s="94">
        <v>2012</v>
      </c>
      <c r="C42" s="95">
        <v>69969.779999999984</v>
      </c>
      <c r="D42" s="70">
        <v>768919</v>
      </c>
      <c r="E42" s="96">
        <v>10.989301381253453</v>
      </c>
      <c r="F42" s="89">
        <v>38333.529999999992</v>
      </c>
      <c r="G42" s="88">
        <v>460802</v>
      </c>
      <c r="H42" s="96">
        <v>12.020860066891833</v>
      </c>
      <c r="I42" s="89">
        <v>24741.75</v>
      </c>
      <c r="J42" s="70">
        <v>277754</v>
      </c>
      <c r="K42" s="96">
        <v>11.226125880343954</v>
      </c>
      <c r="L42" s="96"/>
      <c r="M42" s="76">
        <v>2012</v>
      </c>
      <c r="N42" s="89">
        <v>10316.500000000002</v>
      </c>
      <c r="O42" s="88">
        <v>68022</v>
      </c>
      <c r="P42" s="91">
        <v>6.5935152425725772</v>
      </c>
      <c r="Q42" s="56">
        <v>689.53999999999985</v>
      </c>
      <c r="R42" s="88">
        <v>1129</v>
      </c>
      <c r="S42" s="92">
        <v>1.6373234330133135</v>
      </c>
      <c r="T42" s="56">
        <v>1228.8200000000002</v>
      </c>
      <c r="U42" s="70">
        <v>5379</v>
      </c>
      <c r="V42" s="92">
        <v>4.3773701599908854</v>
      </c>
      <c r="W42" s="89">
        <v>145382</v>
      </c>
      <c r="X42" s="89">
        <v>1582049</v>
      </c>
      <c r="Y42" s="92">
        <v>10.882014279621961</v>
      </c>
    </row>
    <row r="43" spans="1:26" x14ac:dyDescent="0.25">
      <c r="B43" s="82">
        <v>2013</v>
      </c>
      <c r="C43" s="99"/>
      <c r="D43" s="35">
        <v>716181.39</v>
      </c>
      <c r="E43" s="100"/>
      <c r="F43" s="80"/>
      <c r="G43" s="80">
        <v>499890.02</v>
      </c>
      <c r="H43" s="100"/>
      <c r="I43" s="80"/>
      <c r="J43" s="35">
        <v>358718.67</v>
      </c>
      <c r="K43" s="100"/>
      <c r="L43" s="100"/>
      <c r="M43" s="51">
        <v>2013</v>
      </c>
      <c r="N43" s="80"/>
      <c r="O43" s="101">
        <v>54426.69</v>
      </c>
      <c r="P43" s="102"/>
      <c r="Q43" s="80"/>
      <c r="R43" s="101">
        <v>1507.33</v>
      </c>
      <c r="S43" s="102"/>
      <c r="T43" s="80"/>
      <c r="U43" s="101">
        <v>10884.83</v>
      </c>
      <c r="V43" s="102"/>
      <c r="W43" s="101">
        <v>133424.67000000001</v>
      </c>
      <c r="X43" s="101">
        <v>1641678.93</v>
      </c>
      <c r="Y43" s="102">
        <v>12.30416331552478</v>
      </c>
    </row>
    <row r="51" spans="3:8" x14ac:dyDescent="0.25">
      <c r="C51" s="103"/>
      <c r="D51" s="103"/>
      <c r="E51" s="103"/>
      <c r="F51" s="103"/>
      <c r="G51" s="103"/>
      <c r="H51" s="103"/>
    </row>
  </sheetData>
  <mergeCells count="2">
    <mergeCell ref="B1:K1"/>
    <mergeCell ref="M1:Y1"/>
  </mergeCells>
  <pageMargins left="0.7" right="0.7" top="0.75" bottom="0.75" header="0.3" footer="0.3"/>
  <pageSetup paperSize="9" scale="98" orientation="portrait" r:id="rId1"/>
  <colBreaks count="1" manualBreakCount="1">
    <brk id="11"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8</vt:i4>
      </vt:variant>
    </vt:vector>
  </HeadingPairs>
  <TitlesOfParts>
    <vt:vector size="56" baseType="lpstr">
      <vt:lpstr>Title</vt:lpstr>
      <vt:lpstr>Front</vt:lpstr>
      <vt:lpstr>Booms plateau_T1</vt:lpstr>
      <vt:lpstr>vineAREA_state_T2</vt:lpstr>
      <vt:lpstr>Vie Share State_T3</vt:lpstr>
      <vt:lpstr>vine share of total crop_T4</vt:lpstr>
      <vt:lpstr>vine intensity of croping T5</vt:lpstr>
      <vt:lpstr>vine per capita_States T6</vt:lpstr>
      <vt:lpstr>Volume_grape_prodn _T7</vt:lpstr>
      <vt:lpstr>Volume_grape_prodn _8</vt:lpstr>
      <vt:lpstr>Production(kl)sine1843_T9</vt:lpstr>
      <vt:lpstr>PerCapita_wine_prodn states T10</vt:lpstr>
      <vt:lpstr>Domes_sale_X__X to UK_T11</vt:lpstr>
      <vt:lpstr>wine apparent consumption_T12</vt:lpstr>
      <vt:lpstr>Wine trade_indicators_AU_T13</vt:lpstr>
      <vt:lpstr>Wine trade_indicators_State_T14</vt:lpstr>
      <vt:lpstr>Exps,Imps,Constn_NetEx_T15</vt:lpstr>
      <vt:lpstr>Vlue _volumn_X_Key markets_T16</vt:lpstr>
      <vt:lpstr>Wine of exports_T17</vt:lpstr>
      <vt:lpstr>clolonial custon and excise_T18</vt:lpstr>
      <vt:lpstr>Revenue from Alcohol _T19</vt:lpstr>
      <vt:lpstr>Subsidy_UK Import_T20</vt:lpstr>
      <vt:lpstr>no.wine producers T21</vt:lpstr>
      <vt:lpstr>T22_ranking top 30 wine comps</vt:lpstr>
      <vt:lpstr>T23a History of Brands</vt:lpstr>
      <vt:lpstr>T23b_History of Brands</vt:lpstr>
      <vt:lpstr>T24_ comps _not In top 30</vt:lpstr>
      <vt:lpstr>Other wineries ranked _T25</vt:lpstr>
      <vt:lpstr>T26_Share of Wine conpans_ by y</vt:lpstr>
      <vt:lpstr>T27_Most Powerful brands</vt:lpstr>
      <vt:lpstr>Wine,BrandyandGrapeSpirit_T28</vt:lpstr>
      <vt:lpstr>distillationFortifWineProdn T29</vt:lpstr>
      <vt:lpstr>Wine&amp;OtherAlco_BeveperCap_T30</vt:lpstr>
      <vt:lpstr>Brandy expor percapital_t31</vt:lpstr>
      <vt:lpstr>per capita consumption_T32</vt:lpstr>
      <vt:lpstr>wine beer spiri consumption_T33</vt:lpstr>
      <vt:lpstr>Salesby_col_EXp_Domestic_T34abc</vt:lpstr>
      <vt:lpstr>Dom Sales by Container T34d</vt:lpstr>
      <vt:lpstr>Premium_nonP_col_A_P_Y_T35</vt:lpstr>
      <vt:lpstr>Prem and NP varieties T36</vt:lpstr>
      <vt:lpstr>Price_prodn_value_T37</vt:lpstr>
      <vt:lpstr>grape_prodn_value T38</vt:lpstr>
      <vt:lpstr>winegape price_price index T39</vt:lpstr>
      <vt:lpstr>Beverage wine stock T40</vt:lpstr>
      <vt:lpstr>R&amp;D T41</vt:lpstr>
      <vt:lpstr>Pubs T42</vt:lpstr>
      <vt:lpstr>Tax T43</vt:lpstr>
      <vt:lpstr>Tax T44</vt:lpstr>
      <vt:lpstr>'Tax T43'!OLE_LINK5</vt:lpstr>
      <vt:lpstr>'Brandy expor percapital_t31'!Print_Area</vt:lpstr>
      <vt:lpstr>'distillationFortifWineProdn T29'!Print_Area</vt:lpstr>
      <vt:lpstr>'Exps,Imps,Constn_NetEx_T15'!Print_Area</vt:lpstr>
      <vt:lpstr>'Revenue from Alcohol _T19'!Print_Area</vt:lpstr>
      <vt:lpstr>'Tax T43'!Print_Area</vt:lpstr>
      <vt:lpstr>'Wine of exports_T17'!Print_Area</vt:lpstr>
      <vt:lpstr>'Wine&amp;OtherAlco_BeveperCap_T30'!Print_Area</vt:lpstr>
    </vt:vector>
  </TitlesOfParts>
  <Company>The University of Adelaide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a1000655;nanda.aryal@adelaide.edu.au</dc:creator>
  <cp:lastModifiedBy>Allison Stokes</cp:lastModifiedBy>
  <cp:lastPrinted>2015-02-03T23:27:39Z</cp:lastPrinted>
  <dcterms:created xsi:type="dcterms:W3CDTF">2014-03-19T02:30:25Z</dcterms:created>
  <dcterms:modified xsi:type="dcterms:W3CDTF">2015-02-18T07:29:35Z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